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avic\workspace\git\RUT-JER-DATA-PT-07-2020-U-C\02-Homework\01-Excel\Instructions\"/>
    </mc:Choice>
  </mc:AlternateContent>
  <xr:revisionPtr revIDLastSave="0" documentId="13_ncr:1_{940DBE37-DF29-4D03-A794-8AD3F452A20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Category" sheetId="2" r:id="rId2"/>
    <sheet name="SubCategory" sheetId="3" r:id="rId3"/>
    <sheet name="Category_Created" sheetId="4" r:id="rId4"/>
    <sheet name="Bonus" sheetId="5" r:id="rId5"/>
    <sheet name="BonusStatistics" sheetId="6" r:id="rId6"/>
  </sheets>
  <definedNames>
    <definedName name="_xlnm._FilterDatabase" localSheetId="0" hidden="1">Sheet1!$A$1:$R$1</definedName>
  </definedNames>
  <calcPr calcId="191029" concurrentCalc="0"/>
  <pivotCaches>
    <pivotCache cacheId="10" r:id="rId7"/>
    <pivotCache cacheId="1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6" l="1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1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L11" i="6"/>
  <c r="H2" i="6"/>
  <c r="K23" i="6"/>
  <c r="H13" i="5"/>
  <c r="H12" i="5"/>
  <c r="H11" i="5"/>
  <c r="H10" i="5"/>
  <c r="H9" i="5"/>
  <c r="H8" i="5"/>
  <c r="H7" i="5"/>
  <c r="H6" i="5"/>
  <c r="H5" i="5"/>
  <c r="H4" i="5"/>
  <c r="H3" i="5"/>
  <c r="H2" i="5"/>
  <c r="G2" i="5"/>
  <c r="G13" i="5"/>
  <c r="G12" i="5"/>
  <c r="G11" i="5"/>
  <c r="G10" i="5"/>
  <c r="G9" i="5"/>
  <c r="G8" i="5"/>
  <c r="G7" i="5"/>
  <c r="G6" i="5"/>
  <c r="G5" i="5"/>
  <c r="G4" i="5"/>
  <c r="G3" i="5"/>
  <c r="F13" i="5"/>
  <c r="F12" i="5"/>
  <c r="F11" i="5"/>
  <c r="F10" i="5"/>
  <c r="F9" i="5"/>
  <c r="F8" i="5"/>
  <c r="F7" i="5"/>
  <c r="F6" i="5"/>
  <c r="F5" i="5"/>
  <c r="F4" i="5"/>
  <c r="F3" i="5"/>
  <c r="F2" i="5"/>
  <c r="E13" i="5"/>
  <c r="E12" i="5"/>
  <c r="E11" i="5"/>
  <c r="E10" i="5"/>
  <c r="E9" i="5"/>
  <c r="E8" i="5"/>
  <c r="E7" i="5"/>
  <c r="E6" i="5"/>
  <c r="E5" i="5"/>
  <c r="E4" i="5"/>
  <c r="E3" i="5"/>
  <c r="E2" i="5"/>
  <c r="D12" i="5"/>
  <c r="C13" i="5"/>
  <c r="D2" i="5"/>
  <c r="D3" i="5"/>
  <c r="D4" i="5"/>
  <c r="D5" i="5"/>
  <c r="D6" i="5"/>
  <c r="D7" i="5"/>
  <c r="D8" i="5"/>
  <c r="D9" i="5"/>
  <c r="D10" i="5"/>
  <c r="D11" i="5"/>
  <c r="D13" i="5"/>
  <c r="C5" i="5"/>
  <c r="C6" i="5"/>
  <c r="C7" i="5"/>
  <c r="C8" i="5"/>
  <c r="C9" i="5"/>
  <c r="C10" i="5"/>
  <c r="C11" i="5"/>
  <c r="C12" i="5"/>
  <c r="C3" i="5"/>
  <c r="C4" i="5"/>
  <c r="C2" i="5"/>
  <c r="B13" i="5"/>
  <c r="B12" i="5"/>
  <c r="B11" i="5"/>
  <c r="B10" i="5"/>
  <c r="B9" i="5"/>
  <c r="B8" i="5"/>
  <c r="B7" i="5"/>
  <c r="B6" i="5"/>
  <c r="B5" i="5"/>
  <c r="B4" i="5"/>
  <c r="B3" i="5"/>
  <c r="B2" i="5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2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</calcChain>
</file>

<file path=xl/sharedStrings.xml><?xml version="1.0" encoding="utf-8"?>
<sst xmlns="http://schemas.openxmlformats.org/spreadsheetml/2006/main" count="41329" uniqueCount="8364">
  <si>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</si>
  <si>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</si>
  <si>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</si>
  <si>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</si>
  <si>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</si>
  <si>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</si>
  <si>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</si>
  <si>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</si>
  <si>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</si>
  <si>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</si>
  <si>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</si>
  <si>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</si>
  <si>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</si>
  <si>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</si>
  <si>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</si>
  <si>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</si>
  <si>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</si>
  <si>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</si>
  <si>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</si>
  <si>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</si>
  <si>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</si>
  <si>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</si>
  <si>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</si>
  <si>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</si>
  <si>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</si>
  <si>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</si>
  <si>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</si>
  <si>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</si>
  <si>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</si>
  <si>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</si>
  <si>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</si>
  <si>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</si>
  <si>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</si>
  <si>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</si>
  <si>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</si>
  <si>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</si>
  <si>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</si>
  <si>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</si>
  <si>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</si>
  <si>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</si>
  <si>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</si>
  <si>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</si>
  <si>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</si>
  <si>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</si>
  <si>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</si>
  <si>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</si>
  <si>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</si>
  <si>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</si>
  <si>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</si>
  <si>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</si>
  <si>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</si>
  <si>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</si>
  <si>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</si>
  <si>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</si>
  <si>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</si>
  <si>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</si>
  <si>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</si>
  <si>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</si>
  <si>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</si>
  <si>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</si>
  <si>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</si>
  <si>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</si>
  <si>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</si>
  <si>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</si>
  <si>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</si>
  <si>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</si>
  <si>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</si>
  <si>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</si>
  <si>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</si>
  <si>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</si>
  <si>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</si>
  <si>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</si>
  <si>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</si>
  <si>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</si>
  <si>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</si>
  <si>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</si>
  <si>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</si>
  <si>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</si>
  <si>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</si>
  <si>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</si>
  <si>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</si>
  <si>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</si>
  <si>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</si>
  <si>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</si>
  <si>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</si>
  <si>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</si>
  <si>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</si>
  <si>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</si>
  <si>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</si>
  <si>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</si>
  <si>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</si>
  <si>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</si>
  <si>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</si>
  <si>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</si>
  <si>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</si>
  <si>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</si>
  <si>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</si>
  <si>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</si>
  <si>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</si>
  <si>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</si>
  <si>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</si>
  <si>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</si>
  <si>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</si>
  <si>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</si>
  <si>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</si>
  <si>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</si>
  <si>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</si>
  <si>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</si>
  <si>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</si>
  <si>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</si>
  <si>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</si>
  <si>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</si>
  <si>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</si>
  <si>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</si>
  <si>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</si>
  <si>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</si>
  <si>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</si>
  <si>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</si>
  <si>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</si>
  <si>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</si>
  <si>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</si>
  <si>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</si>
  <si>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</si>
  <si>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</si>
  <si>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</si>
  <si>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</si>
  <si>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</si>
  <si>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</si>
  <si>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</si>
  <si>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</si>
  <si>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</si>
  <si>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</si>
  <si>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</si>
  <si>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</si>
  <si>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</si>
  <si>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</si>
  <si>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</si>
  <si>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</si>
  <si>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</si>
  <si>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</si>
  <si>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</si>
  <si>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</si>
  <si>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</si>
  <si>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</si>
  <si>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</si>
  <si>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</si>
  <si>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</si>
  <si>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</si>
  <si>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</si>
  <si>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</si>
  <si>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</si>
  <si>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</si>
  <si>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</si>
  <si>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</si>
  <si>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</si>
  <si>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</si>
  <si>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</si>
  <si>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</si>
  <si>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</si>
  <si>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</si>
  <si>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</si>
  <si>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</si>
  <si>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</si>
  <si>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</si>
  <si>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</si>
  <si>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</si>
  <si>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</si>
  <si>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</si>
  <si>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</si>
  <si>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</si>
  <si>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</si>
  <si>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</si>
  <si>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</si>
  <si>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</si>
  <si>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</si>
  <si>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</si>
  <si>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</si>
  <si>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</si>
  <si>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</si>
  <si>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</si>
  <si>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</si>
  <si>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</si>
  <si>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</si>
  <si>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</si>
  <si>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</si>
  <si>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</si>
  <si>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</si>
  <si>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</si>
  <si>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</si>
  <si>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</si>
  <si>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</si>
  <si>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</si>
  <si>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</si>
  <si>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</si>
  <si>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</si>
  <si>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</si>
  <si>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</si>
  <si>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</si>
  <si>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</si>
  <si>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</si>
  <si>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</si>
  <si>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</si>
  <si>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</si>
  <si>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</si>
  <si>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</si>
  <si>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</si>
  <si>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</si>
  <si>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</si>
  <si>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</si>
  <si>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</si>
  <si>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</si>
  <si>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</si>
  <si>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</si>
  <si>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</si>
  <si>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</si>
  <si>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</si>
  <si>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</si>
  <si>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</si>
  <si>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</si>
  <si>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</si>
  <si>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</si>
  <si>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</si>
  <si>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</si>
  <si>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</si>
  <si>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</si>
  <si>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</si>
  <si>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</si>
  <si>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</si>
  <si>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</si>
  <si>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</si>
  <si>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</si>
  <si>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</si>
  <si>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</si>
  <si>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</si>
  <si>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</si>
  <si>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</si>
  <si>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</si>
  <si>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</si>
  <si>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</si>
  <si>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</si>
  <si>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</si>
  <si>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</si>
  <si>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</si>
  <si>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</si>
  <si>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</si>
  <si>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</si>
  <si>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</si>
  <si>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</si>
  <si>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</si>
  <si>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</si>
  <si>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</si>
  <si>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</si>
  <si>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</si>
  <si>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</si>
  <si>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</si>
  <si>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</si>
  <si>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</si>
  <si>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</si>
  <si>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</si>
  <si>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</si>
  <si>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</si>
  <si>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</si>
  <si>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</si>
  <si>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</si>
  <si>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</si>
  <si>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</si>
  <si>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</si>
  <si>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</si>
  <si>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</si>
  <si>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</si>
  <si>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</si>
  <si>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</si>
  <si>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</si>
  <si>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</si>
  <si>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</si>
  <si>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</si>
  <si>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</si>
  <si>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</si>
  <si>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</si>
  <si>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</si>
  <si>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</si>
  <si>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</si>
  <si>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</si>
  <si>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</si>
  <si>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</si>
  <si>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</si>
  <si>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</si>
  <si>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</si>
  <si>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</si>
  <si>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</si>
  <si>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</si>
  <si>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</si>
  <si>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</si>
  <si>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</si>
  <si>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</si>
  <si>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</si>
  <si>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</si>
  <si>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</si>
  <si>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</si>
  <si>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</si>
  <si>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</si>
  <si>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</si>
  <si>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</si>
  <si>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</si>
  <si>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</si>
  <si>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</si>
  <si>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</si>
  <si>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</si>
  <si>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</si>
  <si>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</si>
  <si>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</si>
  <si>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</si>
  <si>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</si>
  <si>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</si>
  <si>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</si>
  <si>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</si>
  <si>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</si>
  <si>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</si>
  <si>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</si>
  <si>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</si>
  <si>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</si>
  <si>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</si>
  <si>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</si>
  <si>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</si>
  <si>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</si>
  <si>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</si>
  <si>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</si>
  <si>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</si>
  <si>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</si>
  <si>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</si>
  <si>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</si>
  <si>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</si>
  <si>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</si>
  <si>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</si>
  <si>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</si>
  <si>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</si>
  <si>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</si>
  <si>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</si>
  <si>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</si>
  <si>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</si>
  <si>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</si>
  <si>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</si>
  <si>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</si>
  <si>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</si>
  <si>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</si>
  <si>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</si>
  <si>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</si>
  <si>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</si>
  <si>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</si>
  <si>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</si>
  <si>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</si>
  <si>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</si>
  <si>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</si>
  <si>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</si>
  <si>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</si>
  <si>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</si>
  <si>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</si>
  <si>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</si>
  <si>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</si>
  <si>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</si>
  <si>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</si>
  <si>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</si>
  <si>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</si>
  <si>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</si>
  <si>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</si>
  <si>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</si>
  <si>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</si>
  <si>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</si>
  <si>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</si>
  <si>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</si>
  <si>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</si>
  <si>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</si>
  <si>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</si>
  <si>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</si>
  <si>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</si>
  <si>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</si>
  <si>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</si>
  <si>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</si>
  <si>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</si>
  <si>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</si>
  <si>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</si>
  <si>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</si>
  <si>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</si>
  <si>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</si>
  <si>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</si>
  <si>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</si>
  <si>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</si>
  <si>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</si>
  <si>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</si>
  <si>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</si>
  <si>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</si>
  <si>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</si>
  <si>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</si>
  <si>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</si>
  <si>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</si>
  <si>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</si>
  <si>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</si>
  <si>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</si>
  <si>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</si>
  <si>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</si>
  <si>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</si>
  <si>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</si>
  <si>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</si>
  <si>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</si>
  <si>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</si>
  <si>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</si>
  <si>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</si>
  <si>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</si>
  <si>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</si>
  <si>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</si>
  <si>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</si>
  <si>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</si>
  <si>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</si>
  <si>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</si>
  <si>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</si>
  <si>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</si>
  <si>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</si>
  <si>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</si>
  <si>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</si>
  <si>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</si>
  <si>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</si>
  <si>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</si>
  <si>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</si>
  <si>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</si>
  <si>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</si>
  <si>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</si>
  <si>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</si>
  <si>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</si>
  <si>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</si>
  <si>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</si>
  <si>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</si>
  <si>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</si>
  <si>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</si>
  <si>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</si>
  <si>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</si>
  <si>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</si>
  <si>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</si>
  <si>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</si>
  <si>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</si>
  <si>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</si>
  <si>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</si>
  <si>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</si>
  <si>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</si>
  <si>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</si>
  <si>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</si>
  <si>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</si>
  <si>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</si>
  <si>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</si>
  <si>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</si>
  <si>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</si>
  <si>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</si>
  <si>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</si>
  <si>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</si>
  <si>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</si>
  <si>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</si>
  <si>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</si>
  <si>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</si>
  <si>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</si>
  <si>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</si>
  <si>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</si>
  <si>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</si>
  <si>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</si>
  <si>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</si>
  <si>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</si>
  <si>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</si>
  <si>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</si>
  <si>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</si>
  <si>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</si>
  <si>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</si>
  <si>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</si>
  <si>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</si>
  <si>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</si>
  <si>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</si>
  <si>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</si>
  <si>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</si>
  <si>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</si>
  <si>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</si>
  <si>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</si>
  <si>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</si>
  <si>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</si>
  <si>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</si>
  <si>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</si>
  <si>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</si>
  <si>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</si>
  <si>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</si>
  <si>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</si>
  <si>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</si>
  <si>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</si>
  <si>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</si>
  <si>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</si>
  <si>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</si>
  <si>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</si>
  <si>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</si>
  <si>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</si>
  <si>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</si>
  <si>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</si>
  <si>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</si>
  <si>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</si>
  <si>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</si>
  <si>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</si>
  <si>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</si>
  <si>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</si>
  <si>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</si>
  <si>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</si>
  <si>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</si>
  <si>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</si>
  <si>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</si>
  <si>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</si>
  <si>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</si>
  <si>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</si>
  <si>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</si>
  <si>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</si>
  <si>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</si>
  <si>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</si>
  <si>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</si>
  <si>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</si>
  <si>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</si>
  <si>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</si>
  <si>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</si>
  <si>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</si>
  <si>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</si>
  <si>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</si>
  <si>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</si>
  <si>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</si>
  <si>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</si>
  <si>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</si>
  <si>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</si>
  <si>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</si>
  <si>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</si>
  <si>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</si>
  <si>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</si>
  <si>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</si>
  <si>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</si>
  <si>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</si>
  <si>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</si>
  <si>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</si>
  <si>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</si>
  <si>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</si>
  <si>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</si>
  <si>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</si>
  <si>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</si>
  <si>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</si>
  <si>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</si>
  <si>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</si>
  <si>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</si>
  <si>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</si>
  <si>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</si>
  <si>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</si>
  <si>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</si>
  <si>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</si>
  <si>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</si>
  <si>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</si>
  <si>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</si>
  <si>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</si>
  <si>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</si>
  <si>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</si>
  <si>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</si>
  <si>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</si>
  <si>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</si>
  <si>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</si>
  <si>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</si>
  <si>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</si>
  <si>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</si>
  <si>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</si>
  <si>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</si>
  <si>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</si>
  <si>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</si>
  <si>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</si>
  <si>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</si>
  <si>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</si>
  <si>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</si>
  <si>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</si>
  <si>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</si>
  <si>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</si>
  <si>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</si>
  <si>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</si>
  <si>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</si>
  <si>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</si>
  <si>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</si>
  <si>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</si>
  <si>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</si>
  <si>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</si>
  <si>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</si>
  <si>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</si>
  <si>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</si>
  <si>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</si>
  <si>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</si>
  <si>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</si>
  <si>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</si>
  <si>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</si>
  <si>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</si>
  <si>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</si>
  <si>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</si>
  <si>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</si>
  <si>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</si>
  <si>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</si>
  <si>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</si>
  <si>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</si>
  <si>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</si>
  <si>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</si>
  <si>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</si>
  <si>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</si>
  <si>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</si>
  <si>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</si>
  <si>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</si>
  <si>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</si>
  <si>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</si>
  <si>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</si>
  <si>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</si>
  <si>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</si>
  <si>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</si>
  <si>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</si>
  <si>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</si>
  <si>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</si>
  <si>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</si>
  <si>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</si>
  <si>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</si>
  <si>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</si>
  <si>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</si>
  <si>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</si>
  <si>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</si>
  <si>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</si>
  <si>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</si>
  <si>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</si>
  <si>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</si>
  <si>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</si>
  <si>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</si>
  <si>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</si>
  <si>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</si>
  <si>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</si>
  <si>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</si>
  <si>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</si>
  <si>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</si>
  <si>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</si>
  <si>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</si>
  <si>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</si>
  <si>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</si>
  <si>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</si>
  <si>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</si>
  <si>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</si>
  <si>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</si>
  <si>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</si>
  <si>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</si>
  <si>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</si>
  <si>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</si>
  <si>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</si>
  <si>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</si>
  <si>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</si>
  <si>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</si>
  <si>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</si>
  <si>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</si>
  <si>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</si>
  <si>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</si>
  <si>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</si>
  <si>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</si>
  <si>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</si>
  <si>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</si>
  <si>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</si>
  <si>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</si>
  <si>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</si>
  <si>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</si>
  <si>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</si>
  <si>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</si>
  <si>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</si>
  <si>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</si>
  <si>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</si>
  <si>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</si>
  <si>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</si>
  <si>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</si>
  <si>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</si>
  <si>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</si>
  <si>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</si>
  <si>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</si>
  <si>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</si>
  <si>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</si>
  <si>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</si>
  <si>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</si>
  <si>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</si>
  <si>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</si>
  <si>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</si>
  <si>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</si>
  <si>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</si>
  <si>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</si>
  <si>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</si>
  <si>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</si>
  <si>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</si>
  <si>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</si>
  <si>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</si>
  <si>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</si>
  <si>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</si>
  <si>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</si>
  <si>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</si>
  <si>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</si>
  <si>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</si>
  <si>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</si>
  <si>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</si>
  <si>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</si>
  <si>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</si>
  <si>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</si>
  <si>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</si>
  <si>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</si>
  <si>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</si>
  <si>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</si>
  <si>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</si>
  <si>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</si>
  <si>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</si>
  <si>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</si>
  <si>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</si>
  <si>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</si>
  <si>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</si>
  <si>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</si>
  <si>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</si>
  <si>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</si>
  <si>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</si>
  <si>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</si>
  <si>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</si>
  <si>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</si>
  <si>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</si>
  <si>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</si>
  <si>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</si>
  <si>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</si>
  <si>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</si>
  <si>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</si>
  <si>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</si>
  <si>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</si>
  <si>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</si>
  <si>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</si>
  <si>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</si>
  <si>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</si>
  <si>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</si>
  <si>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</si>
  <si>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</si>
  <si>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</si>
  <si>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</si>
  <si>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</si>
  <si>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</si>
  <si>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</si>
  <si>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</si>
  <si>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</si>
  <si>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</si>
  <si>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</si>
  <si>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</si>
  <si>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</si>
  <si>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</si>
  <si>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</si>
  <si>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</si>
  <si>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</si>
  <si>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</si>
  <si>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</si>
  <si>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</si>
  <si>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</si>
  <si>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</si>
  <si>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</si>
  <si>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</si>
  <si>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</si>
  <si>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</si>
  <si>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</si>
  <si>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</si>
  <si>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</si>
  <si>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</si>
  <si>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</si>
  <si>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</si>
  <si>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</si>
  <si>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</si>
  <si>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</si>
  <si>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</si>
  <si>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</si>
  <si>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</si>
  <si>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</si>
  <si>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</si>
  <si>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</si>
  <si>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</si>
  <si>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</si>
  <si>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</si>
  <si>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</si>
  <si>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</si>
  <si>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</si>
  <si>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</si>
  <si>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</si>
  <si>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</si>
  <si>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</si>
  <si>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</si>
  <si>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</si>
  <si>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</si>
  <si>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</si>
  <si>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</si>
  <si>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</si>
  <si>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</si>
  <si>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</si>
  <si>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</si>
  <si>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</si>
  <si>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</si>
  <si>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</si>
  <si>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</si>
  <si>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</si>
  <si>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</si>
  <si>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</si>
  <si>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</si>
  <si>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</si>
  <si>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</si>
  <si>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</si>
  <si>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</si>
  <si>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</si>
  <si>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</si>
  <si>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</si>
  <si>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</si>
  <si>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</si>
  <si>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</si>
  <si>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</si>
  <si>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</si>
  <si>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</si>
  <si>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</si>
  <si>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</si>
  <si>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</si>
  <si>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</si>
  <si>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</si>
  <si>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</si>
  <si>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</si>
  <si>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</si>
  <si>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</si>
  <si>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</si>
  <si>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</si>
  <si>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</si>
  <si>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</si>
  <si>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</si>
  <si>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</si>
  <si>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</si>
  <si>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</si>
  <si>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</si>
  <si>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</si>
  <si>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</si>
  <si>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</si>
  <si>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</si>
  <si>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</si>
  <si>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</si>
  <si>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</si>
  <si>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</si>
  <si>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</si>
  <si>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</si>
  <si>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</si>
  <si>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</si>
  <si>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</si>
  <si>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</si>
  <si>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</si>
  <si>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</si>
  <si>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</si>
  <si>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</si>
  <si>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</si>
  <si>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</si>
  <si>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</si>
  <si>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</si>
  <si>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</si>
  <si>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</si>
  <si>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</si>
  <si>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</si>
  <si>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</si>
  <si>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</si>
  <si>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</si>
  <si>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</si>
  <si>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</si>
  <si>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</si>
  <si>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</si>
  <si>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</si>
  <si>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</si>
  <si>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</si>
  <si>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</si>
  <si>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</si>
  <si>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</si>
  <si>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</si>
  <si>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</si>
  <si>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</si>
  <si>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</si>
  <si>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</si>
  <si>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</si>
  <si>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</si>
  <si>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</si>
  <si>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</si>
  <si>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</si>
  <si>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</si>
  <si>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</si>
  <si>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</si>
  <si>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</si>
  <si>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</si>
  <si>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</si>
  <si>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</si>
  <si>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</si>
  <si>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</si>
  <si>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</si>
  <si>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</si>
  <si>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</si>
  <si>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</si>
  <si>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</si>
  <si>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</si>
  <si>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</si>
  <si>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</si>
  <si>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</si>
  <si>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</si>
  <si>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</si>
  <si>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</si>
  <si>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</si>
  <si>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</si>
  <si>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</si>
  <si>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</si>
  <si>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</si>
  <si>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</si>
  <si>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</si>
  <si>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</si>
  <si>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</si>
  <si>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</si>
  <si>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</si>
  <si>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</si>
  <si>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</si>
  <si>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</si>
  <si>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</si>
  <si>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</si>
  <si>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</si>
  <si>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</si>
  <si>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</si>
  <si>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</si>
  <si>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</si>
  <si>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</si>
  <si>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</si>
  <si>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</si>
  <si>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</si>
  <si>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</si>
  <si>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</si>
  <si>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</si>
  <si>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</si>
  <si>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</si>
  <si>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</si>
  <si>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</si>
  <si>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</si>
  <si>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</si>
  <si>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</si>
  <si>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</si>
  <si>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</si>
  <si>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</si>
  <si>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</si>
  <si>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</si>
  <si>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</si>
  <si>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</si>
  <si>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</si>
  <si>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</si>
  <si>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</si>
  <si>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</si>
  <si>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</si>
  <si>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</si>
  <si>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</si>
  <si>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</si>
  <si>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</si>
  <si>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</si>
  <si>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</si>
  <si>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</si>
  <si>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</si>
  <si>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</si>
  <si>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</si>
  <si>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</si>
  <si>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</si>
  <si>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</si>
  <si>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</si>
  <si>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</si>
  <si>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</si>
  <si>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</si>
  <si>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</si>
  <si>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</si>
  <si>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</si>
  <si>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</si>
  <si>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</si>
  <si>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</si>
  <si>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</si>
  <si>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</si>
  <si>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</si>
  <si>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</si>
  <si>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</si>
  <si>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</si>
  <si>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</si>
  <si>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</si>
  <si>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</si>
  <si>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</si>
  <si>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</si>
  <si>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</si>
  <si>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</si>
  <si>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</si>
  <si>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</si>
  <si>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</si>
  <si>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</si>
  <si>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</si>
  <si>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</si>
  <si>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</si>
  <si>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</si>
  <si>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</si>
  <si>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</si>
  <si>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</si>
  <si>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</si>
  <si>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</si>
  <si>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</si>
  <si>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</si>
  <si>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</si>
  <si>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</si>
  <si>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</si>
  <si>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</si>
  <si>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</si>
  <si>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</si>
  <si>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</si>
  <si>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</si>
  <si>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</si>
  <si>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</si>
  <si>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</si>
  <si>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</si>
  <si>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</si>
  <si>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</si>
  <si>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</si>
  <si>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</si>
  <si>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</si>
  <si>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</si>
  <si>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</si>
  <si>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</si>
  <si>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</si>
  <si>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</si>
  <si>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</si>
  <si>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</si>
  <si>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</si>
  <si>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</si>
  <si>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</si>
  <si>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</si>
  <si>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</si>
  <si>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</si>
  <si>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</si>
  <si>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</si>
  <si>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</si>
  <si>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</si>
  <si>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</si>
  <si>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</si>
  <si>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</si>
  <si>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</si>
  <si>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</si>
  <si>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</si>
  <si>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</si>
  <si>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</si>
  <si>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</si>
  <si>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</si>
  <si>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</si>
  <si>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</si>
  <si>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</si>
  <si>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</si>
  <si>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</si>
  <si>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</si>
  <si>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</si>
  <si>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</si>
  <si>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</si>
  <si>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</si>
  <si>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</si>
  <si>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</si>
  <si>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</si>
  <si>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</si>
  <si>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</si>
  <si>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</si>
  <si>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</si>
  <si>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</si>
  <si>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</si>
  <si>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</si>
  <si>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</si>
  <si>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</si>
  <si>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</si>
  <si>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</si>
  <si>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</si>
  <si>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</si>
  <si>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</si>
  <si>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</si>
  <si>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</si>
  <si>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</si>
  <si>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</si>
  <si>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</si>
  <si>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</si>
  <si>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</si>
  <si>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</si>
  <si>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</si>
  <si>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</si>
  <si>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</si>
  <si>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</si>
  <si>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</si>
  <si>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</si>
  <si>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</si>
  <si>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</si>
  <si>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</si>
  <si>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</si>
  <si>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</si>
  <si>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</si>
  <si>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</si>
  <si>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</si>
  <si>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</si>
  <si>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</si>
  <si>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</si>
  <si>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</si>
  <si>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</si>
  <si>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</si>
  <si>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</si>
  <si>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</si>
  <si>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</si>
  <si>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</si>
  <si>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</si>
  <si>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</si>
  <si>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</si>
  <si>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</si>
  <si>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</si>
  <si>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</si>
  <si>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</si>
  <si>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</si>
  <si>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</si>
  <si>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</si>
  <si>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</si>
  <si>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</si>
  <si>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</si>
  <si>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</si>
  <si>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</si>
  <si>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</si>
  <si>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</si>
  <si>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</si>
  <si>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</si>
  <si>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</si>
  <si>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</si>
  <si>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</si>
  <si>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</si>
  <si>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</si>
  <si>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</si>
  <si>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</si>
  <si>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</si>
  <si>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</si>
  <si>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</si>
  <si>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</si>
  <si>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</si>
  <si>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</si>
  <si>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</si>
  <si>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</si>
  <si>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</si>
  <si>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</si>
  <si>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</si>
  <si>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</si>
  <si>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</si>
  <si>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</si>
  <si>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</si>
  <si>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</si>
  <si>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</si>
  <si>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</si>
  <si>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</si>
  <si>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</si>
  <si>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</si>
  <si>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</si>
  <si>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</si>
  <si>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</si>
  <si>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</si>
  <si>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</si>
  <si>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</si>
  <si>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</si>
  <si>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</si>
  <si>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</si>
  <si>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</si>
  <si>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</si>
  <si>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</si>
  <si>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</si>
  <si>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</si>
  <si>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</si>
  <si>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</si>
  <si>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</si>
  <si>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</si>
  <si>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</si>
  <si>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</si>
  <si>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</si>
  <si>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</si>
  <si>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</si>
  <si>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</si>
  <si>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</si>
  <si>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</si>
  <si>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</si>
  <si>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</si>
  <si>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</si>
  <si>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</si>
  <si>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</si>
  <si>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</si>
  <si>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</si>
  <si>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</si>
  <si>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</si>
  <si>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</si>
  <si>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</si>
  <si>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</si>
  <si>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</si>
  <si>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</si>
  <si>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</si>
  <si>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</si>
  <si>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</si>
  <si>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</si>
  <si>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</si>
  <si>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</si>
  <si>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</si>
  <si>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</si>
  <si>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</si>
  <si>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</si>
  <si>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</si>
  <si>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</si>
  <si>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</si>
  <si>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</si>
  <si>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</si>
  <si>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</si>
  <si>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</si>
  <si>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</si>
  <si>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</si>
  <si>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</si>
  <si>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</si>
  <si>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</si>
  <si>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</si>
  <si>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</si>
  <si>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</si>
  <si>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</si>
  <si>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</si>
  <si>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</si>
  <si>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</si>
  <si>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</si>
  <si>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</si>
  <si>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</si>
  <si>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</si>
  <si>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</si>
  <si>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</si>
  <si>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</si>
  <si>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</si>
  <si>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</si>
  <si>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</si>
  <si>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</si>
  <si>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</si>
  <si>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</si>
  <si>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</si>
  <si>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</si>
  <si>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</si>
  <si>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</si>
  <si>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</si>
  <si>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</si>
  <si>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</si>
  <si>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</si>
  <si>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</si>
  <si>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</si>
  <si>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</si>
  <si>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</si>
  <si>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</si>
  <si>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</si>
  <si>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</si>
  <si>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</si>
  <si>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</si>
  <si>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</si>
  <si>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</si>
  <si>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</si>
  <si>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</si>
  <si>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</si>
  <si>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</si>
  <si>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</si>
  <si>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</si>
  <si>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</si>
  <si>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</si>
  <si>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</si>
  <si>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</si>
  <si>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</si>
  <si>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</si>
  <si>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</si>
  <si>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</si>
  <si>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</si>
  <si>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</si>
  <si>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</si>
  <si>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</si>
  <si>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</si>
  <si>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</si>
  <si>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</si>
  <si>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</si>
  <si>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</si>
  <si>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</si>
  <si>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</si>
  <si>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</si>
  <si>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</si>
  <si>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</si>
  <si>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</si>
  <si>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</si>
  <si>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</si>
  <si>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</si>
  <si>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</si>
  <si>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</si>
  <si>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</si>
  <si>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</si>
  <si>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</si>
  <si>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</si>
  <si>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</si>
  <si>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</si>
  <si>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</si>
  <si>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</si>
  <si>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</si>
  <si>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</si>
  <si>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</si>
  <si>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</si>
  <si>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</si>
  <si>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</si>
  <si>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</si>
  <si>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</si>
  <si>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</si>
  <si>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</si>
  <si>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</si>
  <si>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</si>
  <si>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</si>
  <si>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</si>
  <si>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</si>
  <si>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</si>
  <si>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</si>
  <si>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</si>
  <si>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</si>
  <si>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</si>
  <si>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</si>
  <si>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</si>
  <si>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</si>
  <si>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</si>
  <si>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</si>
  <si>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</si>
  <si>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</si>
  <si>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</si>
  <si>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</si>
  <si>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</si>
  <si>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</si>
  <si>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</si>
  <si>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</si>
  <si>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</si>
  <si>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</si>
  <si>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</si>
  <si>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</si>
  <si>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</si>
  <si>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</si>
  <si>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</si>
  <si>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</si>
  <si>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</si>
  <si>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</si>
  <si>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</si>
  <si>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</si>
  <si>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</si>
  <si>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</si>
  <si>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</si>
  <si>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</si>
  <si>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</si>
  <si>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</si>
  <si>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</si>
  <si>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</si>
  <si>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</si>
  <si>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</si>
  <si>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</si>
  <si>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</si>
  <si>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</si>
  <si>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</si>
  <si>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</si>
  <si>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</si>
  <si>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</si>
  <si>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</si>
  <si>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</si>
  <si>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</si>
  <si>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</si>
  <si>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</si>
  <si>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</si>
  <si>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</si>
  <si>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</si>
  <si>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</si>
  <si>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</si>
  <si>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</si>
  <si>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</si>
  <si>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</si>
  <si>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</si>
  <si>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</si>
  <si>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</si>
  <si>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</si>
  <si>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</si>
  <si>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</si>
  <si>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</si>
  <si>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</si>
  <si>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</si>
  <si>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</si>
  <si>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</si>
  <si>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</si>
  <si>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</si>
  <si>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</si>
  <si>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</si>
  <si>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</si>
  <si>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</si>
  <si>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</si>
  <si>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</si>
  <si>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</si>
  <si>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</si>
  <si>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</si>
  <si>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</si>
  <si>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</si>
  <si>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</si>
  <si>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</si>
  <si>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</si>
  <si>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</si>
  <si>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</si>
  <si>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</si>
  <si>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</si>
  <si>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</si>
  <si>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</si>
  <si>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</si>
  <si>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</si>
  <si>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</si>
  <si>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</si>
  <si>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</si>
  <si>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</si>
  <si>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</si>
  <si>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</si>
  <si>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</si>
  <si>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</si>
  <si>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</si>
  <si>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</si>
  <si>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</si>
  <si>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</si>
  <si>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</si>
  <si>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</si>
  <si>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</si>
  <si>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</si>
  <si>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</si>
  <si>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</si>
  <si>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</si>
  <si>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</si>
  <si>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</si>
  <si>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</si>
  <si>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</si>
  <si>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</si>
  <si>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</si>
  <si>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</si>
  <si>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</si>
  <si>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</si>
  <si>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</si>
  <si>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</si>
  <si>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</si>
  <si>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</si>
  <si>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</si>
  <si>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</si>
  <si>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</si>
  <si>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</si>
  <si>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</si>
  <si>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</si>
  <si>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</si>
  <si>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</si>
  <si>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</si>
  <si>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</si>
  <si>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</si>
  <si>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</si>
  <si>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</si>
  <si>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</si>
  <si>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</si>
  <si>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</si>
  <si>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</si>
  <si>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</si>
  <si>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</si>
  <si>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</si>
  <si>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</si>
  <si>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</si>
  <si>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</si>
  <si>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</si>
  <si>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</si>
  <si>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</si>
  <si>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</si>
  <si>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</si>
  <si>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</si>
  <si>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</si>
  <si>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</si>
  <si>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</si>
  <si>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</si>
  <si>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</si>
  <si>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</si>
  <si>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</si>
  <si>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</si>
  <si>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</si>
  <si>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</si>
  <si>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</si>
  <si>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</si>
  <si>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</si>
  <si>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</si>
  <si>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</si>
  <si>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</si>
  <si>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</si>
  <si>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</si>
  <si>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</si>
  <si>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</si>
  <si>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</si>
  <si>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</si>
  <si>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</si>
  <si>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</si>
  <si>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</si>
  <si>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</si>
  <si>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</si>
  <si>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</si>
  <si>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</si>
  <si>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</si>
  <si>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</si>
  <si>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</si>
  <si>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</si>
  <si>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</si>
  <si>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</si>
  <si>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</si>
  <si>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</si>
  <si>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</si>
  <si>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</si>
  <si>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</si>
  <si>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</si>
  <si>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</si>
  <si>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</si>
  <si>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</si>
  <si>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</si>
  <si>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</si>
  <si>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</si>
  <si>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</si>
  <si>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</si>
  <si>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</si>
  <si>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</si>
  <si>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</si>
  <si>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</si>
  <si>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</si>
  <si>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</si>
  <si>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</si>
  <si>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</si>
  <si>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</si>
  <si>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</si>
  <si>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</si>
  <si>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</si>
  <si>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</si>
  <si>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</si>
  <si>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</si>
  <si>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</si>
  <si>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</si>
  <si>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</si>
  <si>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</si>
  <si>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</si>
  <si>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</si>
  <si>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</si>
  <si>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</si>
  <si>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</si>
  <si>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</si>
  <si>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</si>
  <si>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</si>
  <si>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</si>
  <si>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</si>
  <si>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</si>
  <si>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</si>
  <si>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</si>
  <si>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</si>
  <si>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</si>
  <si>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</si>
  <si>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</si>
  <si>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</si>
  <si>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</si>
  <si>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</si>
  <si>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</si>
  <si>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</si>
  <si>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</si>
  <si>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</si>
  <si>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</si>
  <si>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</si>
  <si>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</si>
  <si>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</si>
  <si>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</si>
  <si>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</si>
  <si>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</si>
  <si>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</si>
  <si>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</si>
  <si>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</si>
  <si>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</si>
  <si>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</si>
  <si>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</si>
  <si>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</si>
  <si>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</si>
  <si>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</si>
  <si>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</si>
  <si>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</si>
  <si>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</si>
  <si>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</si>
  <si>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</si>
  <si>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</si>
  <si>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</si>
  <si>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</si>
  <si>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</si>
  <si>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</si>
  <si>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</si>
  <si>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</si>
  <si>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</si>
  <si>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</si>
  <si>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</si>
  <si>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</si>
  <si>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</si>
  <si>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</si>
  <si>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</si>
  <si>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</si>
  <si>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</si>
  <si>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</si>
  <si>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</si>
  <si>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</si>
  <si>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</si>
  <si>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</si>
  <si>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</si>
  <si>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</si>
  <si>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</si>
  <si>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</si>
  <si>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</si>
  <si>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</si>
  <si>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</si>
  <si>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</si>
  <si>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</si>
  <si>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</si>
  <si>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</si>
  <si>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</si>
  <si>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</si>
  <si>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</si>
  <si>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</si>
  <si>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</si>
  <si>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</si>
  <si>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</si>
  <si>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</si>
  <si>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</si>
  <si>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</si>
  <si>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</si>
  <si>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</si>
  <si>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</si>
  <si>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</si>
  <si>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</si>
  <si>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</si>
  <si>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</si>
  <si>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</si>
  <si>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</si>
  <si>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</si>
  <si>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</si>
  <si>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</si>
  <si>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</si>
  <si>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</si>
  <si>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</si>
  <si>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</si>
  <si>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</si>
  <si>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</si>
  <si>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</si>
  <si>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</si>
  <si>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</si>
  <si>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</si>
  <si>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</si>
  <si>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</si>
  <si>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</si>
  <si>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</si>
  <si>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</si>
  <si>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</si>
  <si>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</si>
  <si>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</si>
  <si>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</si>
  <si>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</si>
  <si>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</si>
  <si>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</si>
  <si>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</si>
  <si>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</si>
  <si>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</si>
  <si>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</si>
  <si>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</si>
  <si>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</si>
  <si>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</si>
  <si>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</si>
  <si>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</si>
  <si>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</si>
  <si>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</si>
  <si>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</si>
  <si>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</si>
  <si>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</si>
  <si>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</si>
  <si>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</si>
  <si>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</si>
  <si>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</si>
  <si>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</si>
  <si>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</si>
  <si>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</si>
  <si>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</si>
  <si>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</si>
  <si>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</si>
  <si>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</si>
  <si>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</si>
  <si>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</si>
  <si>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</si>
  <si>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</si>
  <si>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</si>
  <si>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</si>
  <si>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</si>
  <si>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</si>
  <si>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</si>
  <si>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</si>
  <si>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</si>
  <si>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</si>
  <si>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</si>
  <si>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</si>
  <si>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</si>
  <si>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</si>
  <si>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</si>
  <si>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</si>
  <si>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</si>
  <si>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</si>
  <si>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</si>
  <si>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</si>
  <si>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</si>
  <si>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</si>
  <si>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</si>
  <si>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</si>
  <si>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</si>
  <si>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</si>
  <si>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</si>
  <si>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</si>
  <si>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</si>
  <si>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</si>
  <si>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</si>
  <si>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</si>
  <si>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</si>
  <si>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</si>
  <si>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</si>
  <si>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</si>
  <si>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</si>
  <si>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</si>
  <si>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</si>
  <si>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</si>
  <si>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</si>
  <si>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</si>
  <si>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</si>
  <si>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</si>
  <si>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</si>
  <si>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</si>
  <si>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</si>
  <si>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</si>
  <si>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</si>
  <si>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</si>
  <si>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</si>
  <si>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</si>
  <si>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</si>
  <si>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</si>
  <si>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</si>
  <si>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</si>
  <si>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</si>
  <si>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</si>
  <si>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</si>
  <si>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</si>
  <si>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</si>
  <si>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</si>
  <si>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</si>
  <si>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</si>
  <si>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</si>
  <si>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</si>
  <si>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</si>
  <si>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</si>
  <si>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</si>
  <si>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</si>
  <si>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</si>
  <si>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</si>
  <si>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</si>
  <si>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</si>
  <si>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</si>
  <si>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</si>
  <si>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</si>
  <si>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</si>
  <si>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</si>
  <si>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</si>
  <si>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</si>
  <si>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</si>
  <si>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</si>
  <si>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</si>
  <si>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</si>
  <si>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</si>
  <si>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</si>
  <si>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</si>
  <si>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</si>
  <si>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</si>
  <si>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</si>
  <si>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</si>
  <si>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</si>
  <si>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</si>
  <si>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</si>
  <si>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</si>
  <si>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</si>
  <si>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</si>
  <si>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</si>
  <si>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</si>
  <si>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</si>
  <si>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</si>
  <si>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</si>
  <si>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</si>
  <si>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</si>
  <si>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</si>
  <si>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</si>
  <si>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</si>
  <si>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</si>
  <si>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</si>
  <si>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</si>
  <si>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</si>
  <si>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</si>
  <si>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</si>
  <si>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</si>
  <si>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</si>
  <si>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</si>
  <si>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</si>
  <si>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</si>
  <si>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</si>
  <si>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</si>
  <si>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</si>
  <si>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</si>
  <si>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</si>
  <si>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</si>
  <si>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</si>
  <si>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</si>
  <si>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</si>
  <si>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</si>
  <si>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</si>
  <si>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</si>
  <si>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</si>
  <si>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</si>
  <si>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</si>
  <si>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</si>
  <si>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</si>
  <si>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</si>
  <si>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</si>
  <si>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</si>
  <si>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</si>
  <si>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</si>
  <si>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</si>
  <si>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</si>
  <si>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</si>
  <si>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</si>
  <si>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</si>
  <si>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</si>
  <si>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</si>
  <si>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</si>
  <si>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</si>
  <si>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</si>
  <si>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</si>
  <si>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</si>
  <si>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</si>
  <si>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</si>
  <si>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</si>
  <si>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</si>
  <si>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</si>
  <si>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</si>
  <si>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</si>
  <si>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</si>
  <si>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</si>
  <si>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</si>
  <si>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</si>
  <si>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</si>
  <si>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</si>
  <si>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</si>
  <si>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</si>
  <si>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</si>
  <si>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</si>
  <si>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</si>
  <si>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</si>
  <si>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</si>
  <si>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</si>
  <si>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</si>
  <si>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</si>
  <si>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</si>
  <si>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</si>
  <si>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</si>
  <si>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</si>
  <si>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</si>
  <si>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</si>
  <si>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</si>
  <si>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</si>
  <si>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</si>
  <si>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</si>
  <si>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</si>
  <si>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</si>
  <si>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</si>
  <si>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</si>
  <si>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</si>
  <si>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</si>
  <si>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</si>
  <si>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</si>
  <si>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</si>
  <si>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</si>
  <si>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</si>
  <si>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</si>
  <si>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</si>
  <si>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</si>
  <si>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</si>
  <si>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</si>
  <si>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</si>
  <si>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</si>
  <si>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</si>
  <si>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</si>
  <si>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</si>
  <si>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</si>
  <si>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</si>
  <si>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</si>
  <si>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</si>
  <si>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</si>
  <si>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</si>
  <si>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</si>
  <si>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</si>
  <si>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</si>
  <si>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</si>
  <si>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</si>
  <si>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</si>
  <si>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</si>
  <si>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</si>
  <si>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</si>
  <si>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</si>
  <si>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</si>
  <si>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</si>
  <si>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</si>
  <si>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</si>
  <si>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</si>
  <si>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</si>
  <si>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</si>
  <si>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</si>
  <si>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</si>
  <si>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</si>
  <si>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</si>
  <si>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</si>
  <si>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</si>
  <si>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</si>
  <si>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</si>
  <si>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</si>
  <si>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</si>
  <si>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</si>
  <si>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</si>
  <si>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</si>
  <si>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</si>
  <si>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</si>
  <si>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</si>
  <si>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</si>
  <si>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</si>
  <si>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</si>
  <si>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</si>
  <si>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</si>
  <si>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</si>
  <si>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</si>
  <si>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</si>
  <si>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</si>
  <si>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</si>
  <si>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</si>
  <si>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</si>
  <si>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</si>
  <si>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</si>
  <si>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</si>
  <si>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</si>
  <si>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</si>
  <si>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</si>
  <si>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</si>
  <si>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</si>
  <si>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</si>
  <si>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</si>
  <si>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</si>
  <si>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</si>
  <si>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</si>
  <si>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</si>
  <si>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</si>
  <si>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</si>
  <si>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</si>
  <si>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</si>
  <si>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</si>
  <si>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</si>
  <si>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</si>
  <si>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</si>
  <si>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</si>
  <si>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</si>
  <si>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</si>
  <si>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</si>
  <si>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</si>
  <si>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</si>
  <si>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</si>
  <si>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</si>
  <si>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</si>
  <si>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</si>
  <si>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</si>
  <si>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</si>
  <si>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</si>
  <si>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</si>
  <si>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</si>
  <si>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</si>
  <si>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</si>
  <si>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</si>
  <si>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</si>
  <si>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</si>
  <si>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</si>
  <si>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</si>
  <si>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</si>
  <si>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</si>
  <si>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</si>
  <si>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</si>
  <si>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</si>
  <si>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</si>
  <si>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</si>
  <si>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</si>
  <si>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</si>
  <si>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</si>
  <si>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</si>
  <si>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</si>
  <si>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</si>
  <si>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</si>
  <si>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</si>
  <si>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</si>
  <si>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</si>
  <si>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</si>
  <si>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</si>
  <si>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</si>
  <si>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</si>
  <si>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</si>
  <si>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</si>
  <si>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</si>
  <si>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</si>
  <si>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</si>
  <si>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</si>
  <si>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</si>
  <si>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</si>
  <si>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</si>
  <si>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</si>
  <si>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</si>
  <si>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</si>
  <si>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</si>
  <si>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</si>
  <si>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</si>
  <si>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</si>
  <si>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</si>
  <si>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</si>
  <si>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</si>
  <si>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</si>
  <si>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</si>
  <si>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</si>
  <si>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</si>
  <si>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</si>
  <si>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</si>
  <si>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</si>
  <si>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</si>
  <si>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</si>
  <si>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</si>
  <si>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</si>
  <si>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</si>
  <si>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</si>
  <si>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</si>
  <si>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</si>
  <si>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</si>
  <si>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</si>
  <si>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</si>
  <si>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</si>
  <si>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</si>
  <si>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</si>
  <si>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</si>
  <si>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</si>
  <si>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</si>
  <si>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</si>
  <si>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</si>
  <si>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</si>
  <si>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</si>
  <si>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</si>
  <si>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</si>
  <si>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</si>
  <si>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</si>
  <si>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</si>
  <si>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</si>
  <si>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</si>
  <si>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</si>
  <si>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</si>
  <si>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</si>
  <si>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</si>
  <si>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</si>
  <si>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</si>
  <si>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</si>
  <si>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</si>
  <si>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</si>
  <si>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</si>
  <si>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</si>
  <si>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</si>
  <si>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</si>
  <si>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</si>
  <si>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</si>
  <si>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</si>
  <si>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</si>
  <si>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</si>
  <si>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</si>
  <si>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</si>
  <si>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</si>
  <si>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</si>
  <si>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</si>
  <si>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</si>
  <si>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</si>
  <si>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</si>
  <si>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</si>
  <si>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</si>
  <si>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</si>
  <si>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</si>
  <si>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</si>
  <si>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</si>
  <si>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</si>
  <si>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</si>
  <si>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</si>
  <si>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</si>
  <si>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</si>
  <si>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</si>
  <si>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</si>
  <si>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</si>
  <si>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</si>
  <si>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</si>
  <si>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</si>
  <si>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</si>
  <si>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</si>
  <si>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</si>
  <si>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</si>
  <si>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</si>
  <si>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</si>
  <si>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</si>
  <si>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</si>
  <si>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</si>
  <si>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</si>
  <si>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</si>
  <si>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</si>
  <si>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</si>
  <si>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</si>
  <si>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</si>
  <si>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</si>
  <si>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</si>
  <si>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</si>
  <si>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</si>
  <si>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</si>
  <si>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</si>
  <si>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</si>
  <si>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</si>
  <si>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</si>
  <si>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</si>
  <si>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</si>
  <si>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</si>
  <si>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</si>
  <si>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</si>
  <si>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</si>
  <si>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</si>
  <si>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</si>
  <si>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</si>
  <si>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</si>
  <si>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</si>
  <si>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</si>
  <si>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</si>
  <si>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</si>
  <si>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</si>
  <si>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</si>
  <si>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</si>
  <si>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</si>
  <si>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</si>
  <si>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</si>
  <si>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</si>
  <si>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</si>
  <si>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</si>
  <si>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</si>
  <si>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</si>
  <si>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</si>
  <si>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</si>
  <si>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</si>
  <si>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</si>
  <si>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</si>
  <si>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</si>
  <si>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</si>
  <si>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</si>
  <si>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</si>
  <si>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</si>
  <si>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</si>
  <si>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</si>
  <si>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</si>
  <si>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</si>
  <si>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</si>
  <si>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</si>
  <si>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</si>
  <si>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</si>
  <si>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</si>
  <si>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</si>
  <si>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</si>
  <si>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</si>
  <si>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</si>
  <si>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</si>
  <si>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</si>
  <si>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</si>
  <si>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</si>
  <si>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</si>
  <si>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</si>
  <si>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</si>
  <si>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</si>
  <si>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</si>
  <si>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</si>
  <si>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</si>
  <si>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</si>
  <si>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</si>
  <si>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</si>
  <si>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</si>
  <si>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</si>
  <si>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</si>
  <si>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</si>
  <si>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</si>
  <si>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</si>
  <si>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</si>
  <si>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</si>
  <si>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</si>
  <si>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</si>
  <si>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</si>
  <si>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</si>
  <si>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</si>
  <si>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</si>
  <si>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</si>
  <si>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</si>
  <si>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</si>
  <si>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</si>
  <si>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</si>
  <si>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</si>
  <si>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</si>
  <si>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</si>
  <si>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</si>
  <si>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</si>
  <si>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</si>
  <si>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</si>
  <si>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</si>
  <si>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</si>
  <si>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</si>
  <si>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</si>
  <si>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</si>
  <si>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</si>
  <si>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</si>
  <si>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</si>
  <si>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</si>
  <si>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</si>
  <si>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</si>
  <si>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</si>
  <si>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</si>
  <si>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</si>
  <si>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</si>
  <si>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</si>
  <si>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</si>
  <si>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</si>
  <si>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</si>
  <si>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</si>
  <si>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</si>
  <si>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</si>
  <si>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</si>
  <si>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</si>
  <si>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</si>
  <si>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</si>
  <si>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</si>
  <si>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</si>
  <si>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</si>
  <si>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</si>
  <si>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</si>
  <si>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</si>
  <si>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</si>
  <si>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</si>
  <si>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</si>
  <si>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</si>
  <si>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</si>
  <si>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</si>
  <si>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</si>
  <si>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</si>
  <si>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</si>
  <si>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</si>
  <si>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</si>
  <si>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</si>
  <si>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</si>
  <si>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</si>
  <si>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</si>
  <si>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</si>
  <si>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</si>
  <si>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</si>
  <si>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</si>
  <si>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</si>
  <si>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</si>
  <si>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</si>
  <si>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</si>
  <si>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</si>
  <si>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</si>
  <si>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</si>
  <si>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</si>
  <si>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</si>
  <si>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</si>
  <si>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</si>
  <si>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</si>
  <si>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</si>
  <si>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</si>
  <si>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</si>
  <si>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</si>
  <si>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</si>
  <si>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</si>
  <si>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</si>
  <si>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</si>
  <si>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</si>
  <si>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</si>
  <si>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</si>
  <si>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</si>
  <si>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</si>
  <si>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</si>
  <si>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</si>
  <si>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</si>
  <si>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</si>
  <si>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</si>
  <si>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</si>
  <si>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</si>
  <si>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</si>
  <si>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</si>
  <si>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</si>
  <si>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</si>
  <si>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</si>
  <si>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</si>
  <si>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</si>
  <si>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</si>
  <si>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</si>
  <si>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</si>
  <si>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</si>
  <si>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</si>
  <si>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</si>
  <si>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</si>
  <si>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</si>
  <si>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</si>
  <si>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</si>
  <si>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</si>
  <si>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</si>
  <si>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</si>
  <si>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</si>
  <si>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</si>
  <si>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</si>
  <si>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</si>
  <si>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</si>
  <si>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</si>
  <si>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</si>
  <si>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</si>
  <si>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</si>
  <si>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</si>
  <si>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</si>
  <si>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</si>
  <si>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</si>
  <si>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</si>
  <si>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</si>
  <si>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</si>
  <si>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</si>
  <si>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</si>
  <si>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</si>
  <si>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</si>
  <si>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</si>
  <si>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</si>
  <si>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</si>
  <si>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</si>
  <si>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</si>
  <si>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</si>
  <si>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</si>
  <si>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</si>
  <si>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</si>
  <si>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</si>
  <si>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</si>
  <si>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</si>
  <si>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</si>
  <si>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</si>
  <si>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</si>
  <si>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</si>
  <si>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</si>
  <si>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</si>
  <si>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</si>
  <si>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</si>
  <si>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</si>
  <si>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</si>
  <si>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</si>
  <si>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</si>
  <si>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</si>
  <si>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</si>
  <si>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</si>
  <si>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</si>
  <si>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</si>
  <si>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</si>
  <si>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</si>
  <si>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</si>
  <si>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</si>
  <si>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</si>
  <si>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</si>
  <si>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</si>
  <si>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</si>
  <si>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</si>
  <si>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</si>
  <si>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</si>
  <si>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</si>
  <si>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</si>
  <si>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</si>
  <si>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</si>
  <si>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</si>
  <si>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</si>
  <si>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</si>
  <si>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</si>
  <si>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</si>
  <si>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</si>
  <si>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</si>
  <si>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</si>
  <si>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</si>
  <si>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</si>
  <si>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</si>
  <si>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</si>
  <si>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</si>
  <si>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</si>
  <si>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</si>
  <si>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</si>
  <si>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</si>
  <si>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</si>
  <si>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</si>
  <si>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</si>
  <si>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</si>
  <si>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</si>
  <si>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</si>
  <si>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</si>
  <si>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</si>
  <si>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</si>
  <si>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</si>
  <si>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</si>
  <si>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</si>
  <si>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</si>
  <si>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</si>
  <si>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</si>
  <si>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</si>
  <si>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</si>
  <si>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</si>
  <si>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</si>
  <si>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</si>
  <si>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</si>
  <si>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</si>
  <si>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</si>
  <si>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</si>
  <si>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</si>
  <si>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</si>
  <si>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</si>
  <si>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</si>
  <si>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</si>
  <si>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</si>
  <si>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</si>
  <si>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</si>
  <si>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</si>
  <si>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</si>
  <si>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</si>
  <si>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</si>
  <si>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</si>
  <si>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</si>
  <si>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</si>
  <si>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</si>
  <si>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</si>
  <si>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</si>
  <si>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</si>
  <si>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</si>
  <si>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</si>
  <si>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</si>
  <si>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</si>
  <si>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</si>
  <si>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</si>
  <si>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</si>
  <si>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</si>
  <si>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</si>
  <si>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</si>
  <si>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</si>
  <si>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</si>
  <si>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</si>
  <si>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</si>
  <si>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</si>
  <si>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</si>
  <si>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</si>
  <si>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</si>
  <si>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</si>
  <si>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</si>
  <si>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</si>
  <si>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</si>
  <si>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</si>
  <si>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</si>
  <si>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</si>
  <si>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</si>
  <si>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</si>
  <si>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</si>
  <si>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</si>
  <si>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</si>
  <si>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</si>
  <si>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</si>
  <si>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</si>
  <si>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</si>
  <si>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</si>
  <si>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</si>
  <si>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</si>
  <si>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</si>
  <si>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</si>
  <si>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</si>
  <si>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</si>
  <si>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</si>
  <si>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</si>
  <si>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</si>
  <si>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</si>
  <si>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</si>
  <si>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</si>
  <si>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</si>
  <si>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</si>
  <si>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</si>
  <si>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</si>
  <si>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</si>
  <si>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</si>
  <si>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</si>
  <si>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</si>
  <si>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</si>
  <si>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</si>
  <si>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</si>
  <si>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</si>
  <si>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</si>
  <si>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</si>
  <si>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</si>
  <si>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</si>
  <si>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</si>
  <si>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</si>
  <si>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</si>
  <si>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</si>
  <si>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</si>
  <si>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</si>
  <si>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</si>
  <si>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</si>
  <si>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</si>
  <si>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</si>
  <si>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</si>
  <si>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</si>
  <si>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</si>
  <si>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</si>
  <si>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</si>
  <si>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</si>
  <si>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</si>
  <si>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</si>
  <si>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</si>
  <si>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</si>
  <si>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</si>
  <si>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</si>
  <si>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</si>
  <si>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</si>
  <si>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</si>
  <si>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</si>
  <si>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</si>
  <si>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</si>
  <si>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</si>
  <si>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</si>
  <si>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</si>
  <si>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</si>
  <si>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</si>
  <si>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</si>
  <si>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</si>
  <si>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</si>
  <si>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</si>
  <si>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</si>
  <si>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</si>
  <si>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</si>
  <si>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</si>
  <si>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</si>
  <si>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</si>
  <si>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</si>
  <si>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</si>
  <si>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</si>
  <si>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</si>
  <si>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</si>
  <si>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</si>
  <si>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</si>
  <si>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</si>
  <si>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</si>
  <si>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</si>
  <si>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</si>
  <si>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</si>
  <si>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</si>
  <si>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</si>
  <si>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</si>
  <si>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</si>
  <si>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</si>
  <si>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</si>
  <si>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</si>
  <si>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</si>
  <si>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</si>
  <si>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</si>
  <si>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</si>
  <si>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</si>
  <si>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</si>
  <si>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</si>
  <si>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</si>
  <si>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</si>
  <si>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</si>
  <si>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</si>
  <si>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</si>
  <si>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</si>
  <si>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</si>
  <si>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</si>
  <si>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</si>
  <si>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</si>
  <si>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</si>
  <si>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</si>
  <si>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</si>
  <si>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</si>
  <si>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</si>
  <si>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</si>
  <si>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</si>
  <si>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</si>
  <si>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</si>
  <si>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</si>
  <si>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</si>
  <si>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</si>
  <si>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</si>
  <si>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</si>
  <si>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</si>
  <si>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</si>
  <si>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</si>
  <si>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</si>
  <si>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</si>
  <si>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</si>
  <si>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</si>
  <si>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</si>
  <si>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</si>
  <si>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</si>
  <si>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</si>
  <si>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</si>
  <si>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</si>
  <si>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</si>
  <si>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</si>
  <si>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</si>
  <si>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</si>
  <si>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</si>
  <si>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</si>
  <si>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</si>
  <si>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</si>
  <si>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</si>
  <si>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</si>
  <si>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</si>
  <si>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</si>
  <si>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</si>
  <si>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</si>
  <si>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</si>
  <si>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</si>
  <si>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</si>
  <si>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</si>
  <si>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</si>
  <si>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</si>
  <si>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</si>
  <si>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</si>
  <si>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</si>
  <si>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</si>
  <si>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</si>
  <si>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</si>
  <si>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</si>
  <si>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</si>
  <si>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</si>
  <si>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</si>
  <si>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</si>
  <si>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</si>
  <si>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</si>
  <si>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</si>
  <si>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</si>
  <si>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</si>
  <si>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</si>
  <si>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</si>
  <si>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</si>
  <si>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</si>
  <si>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</si>
  <si>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</si>
  <si>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</si>
  <si>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</si>
  <si>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</si>
  <si>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</si>
  <si>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</si>
  <si>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</si>
  <si>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</si>
  <si>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</si>
  <si>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</si>
  <si>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</si>
  <si>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</si>
  <si>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</si>
  <si>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</si>
  <si>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</si>
  <si>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</si>
  <si>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</si>
  <si>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</si>
  <si>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</si>
  <si>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</si>
  <si>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</si>
  <si>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</si>
  <si>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</si>
  <si>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</si>
  <si>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</si>
  <si>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</si>
  <si>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</si>
  <si>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</si>
  <si>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</si>
  <si>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</si>
  <si>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</si>
  <si>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</si>
  <si>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</si>
  <si>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</si>
  <si>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</si>
  <si>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</si>
  <si>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</si>
  <si>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</si>
  <si>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</si>
  <si>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</si>
  <si>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</si>
  <si>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</si>
  <si>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</si>
  <si>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</si>
  <si>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</si>
  <si>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</si>
  <si>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</si>
  <si>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</si>
  <si>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</si>
  <si>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</si>
  <si>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</si>
  <si>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</si>
  <si>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</si>
  <si>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</si>
  <si>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</si>
  <si>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</si>
  <si>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</si>
  <si>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</si>
  <si>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</si>
  <si>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</si>
  <si>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</si>
  <si>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</si>
  <si>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</si>
  <si>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</si>
  <si>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</si>
  <si>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</si>
  <si>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</si>
  <si>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</si>
  <si>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</si>
  <si>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</si>
  <si>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</si>
  <si>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</si>
  <si>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</si>
  <si>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</si>
  <si>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</si>
  <si>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</si>
  <si>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</si>
  <si>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</si>
  <si>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</si>
  <si>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</si>
  <si>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</si>
  <si>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</si>
  <si>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</si>
  <si>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</si>
  <si>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</si>
  <si>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</si>
  <si>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</si>
  <si>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</si>
  <si>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</si>
  <si>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</si>
  <si>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</si>
  <si>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</si>
  <si>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</si>
  <si>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</si>
  <si>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</si>
  <si>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</si>
  <si>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</si>
  <si>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</si>
  <si>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</si>
  <si>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</si>
  <si>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</si>
  <si>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</si>
  <si>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</si>
  <si>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</si>
  <si>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</si>
  <si>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</si>
  <si>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</si>
  <si>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</si>
  <si>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</si>
  <si>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</si>
  <si>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</si>
  <si>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</si>
  <si>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</si>
  <si>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</si>
  <si>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</si>
  <si>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</si>
  <si>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</si>
  <si>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</si>
  <si>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</si>
  <si>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</si>
  <si>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</si>
  <si>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</si>
  <si>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</si>
  <si>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</si>
  <si>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</si>
  <si>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</si>
  <si>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</si>
  <si>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</si>
  <si>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</si>
  <si>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</si>
  <si>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</si>
  <si>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</si>
  <si>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</si>
  <si>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</si>
  <si>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</si>
  <si>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</si>
  <si>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</si>
  <si>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</si>
  <si>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</si>
  <si>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</si>
  <si>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</si>
  <si>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</si>
  <si>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</si>
  <si>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</si>
  <si>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</si>
  <si>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</si>
  <si>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</si>
  <si>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</si>
  <si>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</si>
  <si>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</si>
  <si>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</si>
  <si>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</si>
  <si>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</si>
  <si>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</si>
  <si>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</si>
  <si>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</si>
  <si>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</si>
  <si>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</si>
  <si>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</si>
  <si>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</si>
  <si>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</si>
  <si>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</si>
  <si>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</si>
  <si>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</si>
  <si>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</si>
  <si>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</si>
  <si>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</si>
  <si>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</si>
  <si>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</si>
  <si>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</si>
  <si>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</si>
  <si>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</si>
  <si>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</si>
  <si>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</si>
  <si>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</si>
  <si>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</si>
  <si>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</si>
  <si>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</si>
  <si>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</si>
  <si>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</si>
  <si>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</si>
  <si>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</si>
  <si>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</si>
  <si>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</si>
  <si>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</si>
  <si>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</si>
  <si>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</si>
  <si>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</si>
  <si>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</si>
  <si>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</si>
  <si>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</si>
  <si>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</si>
  <si>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</si>
  <si>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</si>
  <si>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</si>
  <si>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</si>
  <si>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</si>
  <si>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</si>
  <si>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</si>
  <si>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</si>
  <si>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</si>
  <si>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</si>
  <si>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</si>
  <si>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</si>
  <si>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</si>
  <si>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</si>
  <si>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</si>
  <si>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</si>
  <si>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</si>
  <si>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</si>
  <si>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</si>
  <si>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</si>
  <si>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</si>
  <si>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</si>
  <si>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</si>
  <si>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</si>
  <si>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</si>
  <si>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</si>
  <si>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</si>
  <si>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</si>
  <si>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</si>
  <si>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</si>
  <si>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</si>
  <si>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</si>
  <si>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</si>
  <si>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</si>
  <si>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</si>
  <si>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</si>
  <si>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</si>
  <si>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</si>
  <si>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</si>
  <si>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</si>
  <si>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</si>
  <si>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</si>
  <si>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</si>
  <si>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</si>
  <si>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</si>
  <si>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</si>
  <si>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</si>
  <si>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</si>
  <si>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</si>
  <si>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</si>
  <si>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</si>
  <si>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</si>
  <si>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</si>
  <si>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</si>
  <si>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</si>
  <si>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</si>
  <si>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</si>
  <si>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</si>
  <si>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</si>
  <si>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</si>
  <si>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</si>
  <si>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</si>
  <si>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</si>
  <si>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</si>
  <si>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</si>
  <si>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</si>
  <si>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</si>
  <si>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</si>
  <si>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</si>
  <si>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</si>
  <si>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</si>
  <si>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</si>
  <si>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</si>
  <si>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</si>
  <si>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</si>
  <si>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</si>
  <si>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</si>
  <si>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</si>
  <si>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</si>
  <si>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</si>
  <si>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</si>
  <si>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</si>
  <si>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</si>
  <si>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</si>
  <si>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</si>
  <si>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</si>
  <si>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</si>
  <si>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</si>
  <si>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</si>
  <si>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</si>
  <si>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</si>
  <si>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</si>
  <si>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</si>
  <si>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</si>
  <si>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</si>
  <si>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</si>
  <si>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</si>
  <si>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</si>
  <si>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</si>
  <si>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</si>
  <si>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</si>
  <si>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</si>
  <si>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</si>
  <si>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</si>
  <si>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</si>
  <si>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</si>
  <si>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</si>
  <si>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</si>
  <si>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</si>
  <si>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</si>
  <si>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</si>
  <si>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</si>
  <si>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</si>
  <si>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</si>
  <si>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</si>
  <si>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</si>
  <si>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</si>
  <si>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</si>
  <si>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</si>
  <si>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</si>
  <si>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</si>
  <si>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</si>
  <si>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</si>
  <si>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</si>
  <si>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</si>
  <si>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</si>
  <si>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</si>
  <si>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</si>
  <si>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</si>
  <si>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</si>
  <si>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</si>
  <si>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</si>
  <si>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</si>
  <si>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</si>
  <si>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</si>
  <si>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</si>
  <si>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</si>
  <si>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</si>
  <si>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</si>
  <si>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</si>
  <si>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</si>
  <si>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</si>
  <si>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</si>
  <si>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</si>
  <si>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</si>
  <si>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</si>
  <si>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</si>
  <si>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</si>
  <si>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</si>
  <si>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</si>
  <si>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</si>
  <si>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</si>
  <si>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</si>
  <si>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</si>
  <si>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</si>
  <si>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</si>
  <si>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</si>
  <si>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</si>
  <si>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</si>
  <si>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</si>
  <si>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</si>
  <si>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</si>
  <si>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</si>
  <si>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</si>
  <si>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</si>
  <si>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</si>
  <si>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</si>
  <si>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</si>
  <si>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</si>
  <si>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</si>
  <si>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</si>
  <si>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</si>
  <si>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</si>
  <si>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</si>
  <si>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</si>
  <si>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</si>
  <si>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</si>
  <si>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</si>
  <si>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</si>
  <si>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</si>
  <si>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</si>
  <si>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</si>
  <si>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</si>
  <si>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</si>
  <si>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</si>
  <si>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</si>
  <si>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</si>
  <si>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</si>
  <si>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</si>
  <si>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</si>
  <si>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</si>
  <si>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</si>
  <si>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</si>
  <si>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</si>
  <si>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</si>
  <si>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</si>
  <si>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</si>
  <si>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</si>
  <si>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</si>
  <si>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</si>
  <si>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</si>
  <si>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</si>
  <si>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</si>
  <si>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</si>
  <si>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</si>
  <si>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</si>
  <si>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</si>
  <si>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</si>
  <si>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</si>
  <si>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</si>
  <si>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</si>
  <si>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</si>
  <si>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</si>
  <si>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</si>
  <si>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</si>
  <si>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</si>
  <si>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</si>
  <si>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</si>
  <si>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</si>
  <si>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</si>
  <si>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</si>
  <si>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</si>
  <si>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</si>
  <si>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</si>
  <si>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</si>
  <si>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</si>
  <si>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</si>
  <si>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</si>
  <si>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</si>
  <si>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</si>
  <si>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</si>
  <si>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</si>
  <si>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</si>
  <si>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</si>
  <si>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</si>
  <si>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</si>
  <si>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</si>
  <si>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</si>
  <si>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</si>
  <si>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</si>
  <si>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</si>
  <si>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</si>
  <si>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</si>
  <si>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</si>
  <si>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</si>
  <si>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</si>
  <si>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</si>
  <si>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</si>
  <si>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</si>
  <si>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</si>
  <si>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</si>
  <si>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</si>
  <si>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</si>
  <si>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</si>
  <si>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</si>
  <si>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</si>
  <si>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</si>
  <si>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</si>
  <si>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</si>
  <si>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</si>
  <si>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</si>
  <si>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</si>
  <si>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</si>
  <si>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</si>
  <si>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</si>
  <si>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</si>
  <si>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</si>
  <si>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</si>
  <si>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</si>
  <si>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</si>
  <si>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</si>
  <si>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</si>
  <si>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</si>
  <si>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</si>
  <si>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</si>
  <si>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</si>
  <si>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</si>
  <si>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</si>
  <si>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</si>
  <si>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</si>
  <si>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</si>
  <si>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</si>
  <si>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</si>
  <si>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</si>
  <si>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</si>
  <si>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</si>
  <si>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</si>
  <si>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</si>
  <si>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</si>
  <si>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</si>
  <si>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</si>
  <si>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</si>
  <si>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</si>
  <si>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</si>
  <si>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</si>
  <si>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</si>
  <si>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</si>
  <si>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</si>
  <si>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</si>
  <si>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</si>
  <si>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</si>
  <si>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</si>
  <si>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</si>
  <si>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</si>
  <si>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</si>
  <si>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</si>
  <si>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</si>
  <si>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</si>
  <si>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</si>
  <si>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</si>
  <si>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</si>
  <si>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</si>
  <si>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</si>
  <si>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</si>
  <si>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</si>
  <si>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</si>
  <si>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</si>
  <si>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</si>
  <si>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</si>
  <si>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</si>
  <si>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</si>
  <si>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</si>
  <si>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</si>
  <si>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</si>
  <si>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</si>
  <si>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</si>
  <si>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</si>
  <si>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</si>
  <si>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</si>
  <si>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</si>
  <si>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</si>
  <si>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</si>
  <si>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</si>
  <si>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</si>
  <si>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</si>
  <si>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</si>
  <si>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</si>
  <si>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</si>
  <si>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</si>
  <si>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</si>
  <si>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</si>
  <si>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</si>
  <si>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</si>
  <si>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</si>
  <si>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</si>
  <si>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</si>
  <si>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</si>
  <si>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</si>
  <si>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</si>
  <si>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</si>
  <si>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</si>
  <si>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</si>
  <si>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</si>
  <si>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</si>
  <si>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</si>
  <si>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</si>
  <si>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</si>
  <si>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</si>
  <si>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</si>
  <si>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</si>
  <si>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</si>
  <si>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</si>
  <si>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</si>
  <si>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</si>
  <si>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</si>
  <si>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</si>
  <si>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</si>
  <si>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</si>
  <si>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</si>
  <si>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</si>
  <si>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</si>
  <si>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</si>
  <si>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</si>
  <si>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</si>
  <si>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</si>
  <si>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</si>
  <si>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</si>
  <si>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</si>
  <si>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</si>
  <si>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</si>
  <si>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</si>
  <si>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</si>
  <si>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</si>
  <si>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</si>
  <si>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</si>
  <si>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</si>
  <si>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</si>
  <si>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</si>
  <si>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</si>
  <si>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</si>
  <si>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</si>
  <si>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</si>
  <si>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</si>
  <si>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</si>
  <si>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</si>
  <si>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</si>
  <si>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</si>
  <si>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</si>
  <si>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</si>
  <si>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</si>
  <si>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</si>
  <si>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</si>
  <si>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</si>
  <si>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</si>
  <si>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</si>
  <si>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</si>
  <si>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</si>
  <si>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</si>
  <si>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</si>
  <si>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</si>
  <si>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</si>
  <si>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</si>
  <si>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</si>
  <si>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</si>
  <si>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</si>
  <si>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</si>
  <si>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</si>
  <si>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</si>
  <si>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</si>
  <si>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</si>
  <si>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</si>
  <si>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</si>
  <si>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</si>
  <si>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</si>
  <si>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</si>
  <si>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</si>
  <si>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</si>
  <si>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</si>
  <si>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</si>
  <si>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</si>
  <si>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</si>
  <si>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</si>
  <si>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</si>
  <si>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</si>
  <si>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</si>
  <si>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</si>
  <si>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</si>
  <si>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</si>
  <si>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</si>
  <si>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</si>
  <si>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</si>
  <si>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</si>
  <si>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</si>
  <si>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</si>
  <si>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</si>
  <si>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</si>
  <si>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</si>
  <si>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</si>
  <si>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</si>
  <si>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</si>
  <si>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</si>
  <si>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</si>
  <si>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</si>
  <si>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</si>
  <si>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</si>
  <si>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</si>
  <si>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</si>
  <si>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</si>
  <si>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</si>
  <si>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</si>
  <si>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</si>
  <si>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</si>
  <si>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</si>
  <si>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</si>
  <si>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</si>
  <si>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</si>
  <si>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</si>
  <si>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</si>
  <si>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</si>
  <si>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</si>
  <si>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</si>
  <si>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</si>
  <si>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</si>
  <si>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</si>
  <si>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</si>
  <si>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</si>
  <si>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</si>
  <si>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</si>
  <si>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</si>
  <si>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</si>
  <si>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</si>
  <si>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</si>
  <si>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</si>
  <si>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</si>
  <si>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</si>
  <si>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</si>
  <si>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</si>
  <si>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</si>
  <si>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</si>
  <si>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</si>
  <si>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</si>
  <si>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</si>
  <si>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</si>
  <si>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</si>
  <si>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</si>
  <si>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</si>
  <si>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</si>
  <si>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</si>
  <si>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</si>
  <si>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</si>
  <si>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</si>
  <si>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</si>
  <si>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</si>
  <si>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</si>
  <si>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</si>
  <si>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</si>
  <si>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</si>
  <si>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</si>
  <si>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</si>
  <si>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</si>
  <si>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</si>
  <si>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</si>
  <si>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</si>
  <si>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</si>
  <si>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</si>
  <si>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</si>
  <si>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</si>
  <si>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</si>
  <si>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</si>
  <si>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</si>
  <si>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</si>
  <si>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</si>
  <si>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</si>
  <si>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</si>
  <si>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</si>
  <si>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</si>
  <si>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</si>
  <si>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</si>
  <si>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</si>
  <si>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</si>
  <si>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</si>
  <si>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</si>
  <si>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</si>
  <si>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</si>
  <si>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</si>
  <si>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</si>
  <si>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</si>
  <si>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</si>
  <si>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</si>
  <si>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</si>
  <si>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</si>
  <si>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</si>
  <si>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</si>
  <si>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</si>
  <si>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</si>
  <si>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</si>
  <si>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</si>
  <si>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</si>
  <si>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</si>
  <si>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</si>
  <si>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</si>
  <si>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</si>
  <si>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</si>
  <si>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</si>
  <si>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</si>
  <si>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</si>
  <si>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</si>
  <si>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</si>
  <si>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</si>
  <si>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</si>
  <si>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</si>
  <si>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</si>
  <si>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</si>
  <si>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</si>
  <si>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</si>
  <si>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</si>
  <si>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</si>
  <si>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</si>
  <si>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</si>
  <si>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</si>
  <si>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</si>
  <si>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</si>
  <si>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</si>
  <si>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</si>
  <si>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</si>
  <si>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</si>
  <si>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</si>
  <si>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</si>
  <si>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</si>
  <si>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</si>
  <si>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</si>
  <si>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</si>
  <si>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</si>
  <si>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</si>
  <si>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</si>
  <si>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</si>
  <si>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</si>
  <si>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</si>
  <si>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</si>
  <si>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</si>
  <si>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</si>
  <si>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</si>
  <si>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</si>
  <si>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</si>
  <si>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</si>
  <si>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</si>
  <si>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</si>
  <si>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</si>
  <si>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</si>
  <si>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</si>
  <si>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</si>
  <si>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</si>
  <si>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</si>
  <si>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</si>
  <si>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</si>
  <si>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</si>
  <si>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</si>
  <si>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</si>
  <si>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</si>
  <si>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</si>
  <si>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</si>
  <si>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</si>
  <si>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</si>
  <si>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</si>
  <si>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</si>
  <si>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</si>
  <si>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</si>
  <si>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</si>
  <si>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</si>
  <si>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</si>
  <si>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</si>
  <si>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</si>
  <si>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</si>
  <si>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</si>
  <si>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</si>
  <si>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</si>
  <si>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</si>
  <si>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</si>
  <si>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</si>
  <si>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</si>
  <si>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</si>
  <si>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</si>
  <si>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</si>
  <si>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</si>
  <si>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</si>
  <si>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</si>
  <si>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</si>
  <si>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</si>
  <si>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</si>
  <si>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</si>
  <si>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</si>
  <si>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</si>
  <si>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</si>
  <si>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</si>
  <si>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</si>
  <si>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</si>
  <si>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</si>
  <si>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</si>
  <si>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</si>
  <si>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</si>
  <si>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</si>
  <si>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</si>
  <si>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</si>
  <si>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</si>
  <si>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</si>
  <si>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</si>
  <si>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</si>
  <si>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</si>
  <si>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</si>
  <si>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</si>
  <si>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</si>
  <si>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</si>
  <si>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</si>
  <si>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</si>
  <si>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</si>
  <si>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</si>
  <si>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</si>
  <si>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</si>
  <si>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</si>
  <si>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</si>
  <si>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</si>
  <si>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</si>
  <si>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</si>
  <si>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</si>
  <si>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</si>
  <si>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</si>
  <si>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</si>
  <si>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</si>
  <si>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</si>
  <si>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</si>
  <si>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</si>
  <si>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</si>
  <si>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</si>
  <si>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</si>
  <si>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</si>
  <si>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</si>
  <si>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</si>
  <si>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</si>
  <si>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</si>
  <si>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</si>
  <si>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</si>
  <si>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</si>
  <si>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</si>
  <si>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</si>
  <si>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</si>
  <si>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</si>
  <si>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</si>
  <si>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</si>
  <si>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</si>
  <si>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</si>
  <si>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</si>
  <si>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</si>
  <si>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</si>
  <si>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</si>
  <si>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</si>
  <si>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</si>
  <si>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</si>
  <si>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</si>
  <si>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</si>
  <si>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</si>
  <si>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</si>
  <si>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</si>
  <si>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</si>
  <si>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</si>
  <si>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</si>
  <si>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</si>
  <si>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</si>
  <si>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</si>
  <si>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</si>
  <si>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</si>
  <si>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</si>
  <si>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</si>
  <si>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</si>
  <si>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</si>
  <si>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</si>
  <si>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</si>
  <si>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</si>
  <si>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</si>
  <si>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</si>
  <si>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</si>
  <si>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</si>
  <si>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</si>
  <si>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</si>
  <si>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</si>
  <si>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</si>
  <si>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</si>
  <si>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</si>
  <si>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</si>
  <si>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</si>
  <si>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</si>
  <si>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</si>
  <si>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</si>
  <si>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</si>
  <si>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</si>
  <si>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</si>
  <si>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</si>
  <si>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</si>
  <si>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</si>
  <si>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</si>
  <si>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</si>
  <si>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</si>
  <si>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</si>
  <si>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</si>
  <si>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</si>
  <si>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</si>
  <si>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</si>
  <si>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</si>
  <si>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</si>
  <si>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</si>
  <si>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</si>
  <si>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</si>
  <si>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</si>
  <si>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</si>
  <si>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</si>
  <si>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</si>
  <si>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</si>
  <si>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</si>
  <si>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</si>
  <si>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</si>
  <si>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</si>
  <si>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</si>
  <si>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</si>
  <si>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</si>
  <si>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</si>
  <si>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</si>
  <si>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</si>
  <si>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</si>
  <si>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</si>
  <si>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</si>
  <si>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</si>
  <si>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</si>
  <si>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</si>
  <si>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</si>
  <si>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</si>
  <si>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</si>
  <si>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</si>
  <si>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</si>
  <si>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</si>
  <si>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</si>
  <si>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</si>
  <si>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</si>
  <si>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</si>
  <si>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</si>
  <si>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</si>
  <si>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</si>
  <si>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</si>
  <si>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</si>
  <si>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</si>
  <si>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</si>
  <si>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</si>
  <si>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</si>
  <si>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</si>
  <si>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</si>
  <si>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</si>
  <si>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</si>
  <si>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</si>
  <si>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</si>
  <si>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</si>
  <si>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</si>
  <si>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</si>
  <si>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</si>
  <si>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</si>
  <si>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</si>
  <si>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</si>
  <si>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</si>
  <si>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</si>
  <si>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</si>
  <si>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</si>
  <si>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</si>
  <si>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</si>
  <si>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</si>
  <si>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</si>
  <si>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</si>
  <si>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</si>
  <si>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</si>
  <si>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</si>
  <si>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</si>
  <si>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</si>
  <si>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</si>
  <si>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</si>
  <si>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</si>
  <si>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</si>
  <si>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</si>
  <si>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</si>
  <si>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</si>
  <si>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</si>
  <si>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</si>
  <si>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</si>
  <si>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</si>
  <si>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</si>
  <si>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</si>
  <si>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</si>
  <si>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</si>
  <si>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</si>
  <si>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</si>
  <si>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</si>
  <si>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</si>
  <si>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</si>
  <si>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</si>
  <si>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</si>
  <si>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</si>
  <si>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</si>
  <si>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</si>
  <si>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</si>
  <si>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</si>
  <si>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</si>
  <si>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</si>
  <si>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</si>
  <si>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</si>
  <si>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</si>
  <si>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</si>
  <si>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</si>
  <si>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</si>
  <si>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</si>
  <si>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</si>
  <si>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</si>
  <si>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</si>
  <si>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</si>
  <si>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</si>
  <si>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</si>
  <si>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</si>
  <si>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</si>
  <si>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</si>
  <si>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</si>
  <si>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</si>
  <si>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</si>
  <si>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</si>
  <si>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</si>
  <si>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</si>
  <si>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</si>
  <si>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</si>
  <si>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</si>
  <si>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</si>
  <si>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</si>
  <si>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</si>
  <si>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</si>
  <si>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</si>
  <si>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</si>
  <si>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</si>
  <si>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</si>
  <si>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</si>
  <si>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</si>
  <si>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</si>
  <si>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</si>
  <si>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</si>
  <si>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</si>
  <si>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</si>
  <si>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</si>
  <si>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</si>
  <si>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</si>
  <si>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</si>
  <si>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</si>
  <si>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</si>
  <si>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</si>
  <si>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</si>
  <si>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</si>
  <si>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</si>
  <si>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</si>
  <si>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</si>
  <si>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</si>
  <si>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</si>
  <si>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</si>
  <si>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</si>
  <si>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</si>
  <si>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</si>
  <si>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</si>
  <si>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</si>
  <si>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</si>
  <si>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</si>
  <si>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</si>
  <si>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</si>
  <si>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</si>
  <si>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</si>
  <si>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</si>
  <si>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</si>
  <si>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</si>
  <si>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</si>
  <si>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</si>
  <si>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</si>
  <si>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</si>
  <si>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</si>
  <si>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</si>
  <si>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</si>
  <si>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</si>
  <si>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</si>
  <si>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</si>
  <si>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</si>
  <si>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</si>
  <si>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</si>
  <si>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</si>
  <si>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</si>
  <si>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</si>
  <si>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</si>
  <si>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</si>
  <si>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</si>
  <si>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</si>
  <si>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</si>
  <si>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</si>
  <si>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</si>
  <si>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</si>
  <si>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</si>
  <si>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</si>
  <si>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</si>
  <si>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</si>
  <si>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</si>
  <si>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</si>
  <si>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</si>
  <si>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</si>
  <si>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</si>
  <si>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</si>
  <si>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</si>
  <si>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</si>
  <si>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</si>
  <si>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</si>
  <si>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</si>
  <si>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</si>
  <si>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</si>
  <si>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</si>
  <si>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</si>
  <si>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</si>
  <si>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</si>
  <si>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</si>
  <si>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</si>
  <si>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</si>
  <si>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</si>
  <si>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</si>
  <si>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</si>
  <si>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</si>
  <si>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</si>
  <si>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</si>
  <si>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</si>
  <si>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</si>
  <si>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</si>
  <si>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</si>
  <si>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</si>
  <si>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</si>
  <si>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</si>
  <si>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</si>
  <si>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</si>
  <si>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</si>
  <si>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</si>
  <si>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</si>
  <si>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</si>
  <si>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</si>
  <si>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</si>
  <si>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</si>
  <si>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</si>
  <si>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</si>
  <si>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</si>
  <si>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</si>
  <si>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</si>
  <si>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</si>
  <si>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</si>
  <si>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</si>
  <si>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</si>
  <si>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</si>
  <si>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</si>
  <si>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</si>
  <si>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</si>
  <si>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</si>
  <si>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</si>
  <si>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</si>
  <si>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</si>
  <si>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</si>
  <si>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</si>
  <si>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</si>
  <si>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</si>
  <si>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</si>
  <si>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</si>
  <si>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</si>
  <si>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</si>
  <si>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</si>
  <si>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</si>
  <si>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</si>
  <si>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</si>
  <si>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</si>
  <si>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</si>
  <si>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</si>
  <si>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</si>
  <si>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</si>
  <si>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</si>
  <si>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</si>
  <si>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</si>
  <si>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</si>
  <si>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</si>
  <si>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</si>
  <si>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</si>
  <si>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</si>
  <si>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</si>
  <si>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</si>
  <si>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</si>
  <si>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</si>
  <si>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</si>
  <si>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</si>
  <si>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</si>
  <si>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</si>
  <si>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</si>
  <si>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</si>
  <si>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</si>
  <si>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</si>
  <si>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</si>
  <si>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</si>
  <si>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</si>
  <si>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</si>
  <si>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</si>
  <si>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</si>
  <si>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</si>
  <si>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</si>
  <si>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</si>
  <si>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</si>
  <si>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</si>
  <si>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</si>
  <si>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</si>
  <si>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</si>
  <si>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</si>
  <si>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</si>
  <si>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</si>
  <si>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</si>
  <si>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</si>
  <si>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</si>
  <si>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</si>
  <si>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</si>
  <si>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</si>
  <si>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</si>
  <si>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</si>
  <si>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</si>
  <si>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</si>
  <si>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</si>
  <si>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</si>
  <si>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</si>
  <si>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</si>
  <si>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</si>
  <si>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</si>
  <si>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</si>
  <si>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</si>
  <si>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</si>
  <si>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</si>
  <si>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</si>
  <si>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</si>
  <si>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</si>
  <si>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</si>
  <si>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</si>
  <si>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</si>
  <si>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</si>
  <si>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</si>
  <si>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</si>
  <si>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</si>
  <si>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</si>
  <si>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</si>
  <si>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</si>
  <si>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</si>
  <si>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</si>
  <si>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</si>
  <si>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</si>
  <si>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</si>
  <si>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</si>
  <si>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</si>
  <si>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</si>
  <si>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</si>
  <si>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</si>
  <si>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</si>
  <si>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</si>
  <si>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</si>
  <si>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</si>
  <si>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</si>
  <si>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</si>
  <si>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</si>
  <si>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</si>
  <si>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</si>
  <si>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</si>
  <si>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</si>
  <si>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</si>
  <si>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</si>
  <si>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</si>
  <si>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</si>
  <si>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</si>
  <si>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</si>
  <si>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</si>
  <si>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</si>
  <si>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</si>
  <si>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</si>
  <si>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</si>
  <si>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</si>
  <si>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</si>
  <si>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</si>
  <si>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</si>
  <si>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</si>
  <si>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</si>
  <si>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</si>
  <si>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</si>
  <si>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</si>
  <si>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</si>
  <si>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</si>
  <si>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</si>
  <si>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</si>
  <si>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</si>
  <si>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</si>
  <si>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</si>
  <si>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</si>
  <si>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</si>
  <si>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</si>
  <si>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</si>
  <si>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</si>
  <si>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</si>
  <si>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</si>
  <si>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</si>
  <si>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</si>
  <si>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</si>
  <si>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</si>
  <si>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</si>
  <si>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</si>
  <si>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</si>
  <si>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</si>
  <si>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</si>
  <si>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</si>
  <si>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</si>
  <si>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</si>
  <si>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</si>
  <si>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</si>
  <si>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</si>
  <si>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</si>
  <si>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</si>
  <si>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</si>
  <si>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</si>
  <si>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</si>
  <si>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</si>
  <si>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</si>
  <si>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</si>
  <si>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</si>
  <si>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</si>
  <si>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</si>
  <si>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</si>
  <si>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</si>
  <si>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</si>
  <si>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</si>
  <si>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</si>
  <si>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</si>
  <si>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</si>
  <si>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</si>
  <si>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</si>
  <si>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</si>
  <si>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</si>
  <si>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</si>
  <si>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</si>
  <si>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</si>
  <si>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</si>
  <si>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</si>
  <si>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</si>
  <si>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</si>
  <si>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</si>
  <si>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</si>
  <si>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</si>
  <si>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</si>
  <si>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</si>
  <si>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</si>
  <si>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</si>
  <si>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</si>
  <si>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</si>
  <si>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</si>
  <si>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</si>
  <si>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</si>
  <si>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</si>
  <si>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</si>
  <si>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</si>
  <si>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</si>
  <si>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</si>
  <si>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</si>
  <si>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</si>
  <si>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</si>
  <si>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</si>
  <si>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</si>
  <si>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</si>
  <si>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</si>
  <si>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</si>
  <si>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</si>
  <si>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</si>
  <si>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</si>
  <si>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</si>
  <si>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</si>
  <si>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</si>
  <si>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</si>
  <si>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</si>
  <si>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</si>
  <si>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</si>
  <si>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</si>
  <si>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</si>
  <si>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</si>
  <si>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</si>
  <si>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</si>
  <si>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</si>
  <si>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</si>
  <si>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</si>
  <si>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</si>
  <si>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</si>
  <si>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</si>
  <si>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</si>
  <si>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</si>
  <si>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</si>
  <si>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</si>
  <si>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</si>
  <si>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</si>
  <si>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</si>
  <si>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</si>
  <si>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</si>
  <si>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</si>
  <si>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</si>
  <si>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</si>
  <si>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</si>
  <si>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</si>
  <si>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</si>
  <si>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</si>
  <si>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</si>
  <si>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</si>
  <si>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</si>
  <si>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</si>
  <si>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</si>
  <si>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</si>
  <si>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</si>
  <si>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</si>
  <si>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</si>
  <si>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</si>
  <si>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</si>
  <si>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</si>
  <si>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</si>
  <si>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</si>
  <si>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</si>
  <si>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</si>
  <si>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</si>
  <si>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</si>
  <si>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</si>
  <si>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</si>
  <si>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</si>
  <si>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</si>
  <si>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</si>
  <si>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</si>
  <si>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</si>
  <si>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</si>
  <si>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</si>
  <si>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</si>
  <si>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</si>
  <si>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</si>
  <si>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</si>
  <si>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</si>
  <si>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</si>
  <si>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</si>
  <si>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</si>
  <si>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</si>
  <si>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</si>
  <si>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</si>
  <si>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</si>
  <si>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</si>
  <si>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</si>
  <si>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</si>
  <si>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</si>
  <si>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</si>
  <si>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</si>
  <si>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</si>
  <si>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</si>
  <si>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</si>
  <si>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</si>
  <si>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</si>
  <si>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</si>
  <si>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</si>
  <si>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</si>
  <si>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</si>
  <si>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</si>
  <si>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</si>
  <si>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</si>
  <si>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</si>
  <si>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</si>
  <si>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</si>
  <si>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</si>
  <si>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</si>
  <si>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</si>
  <si>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</si>
  <si>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</si>
  <si>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</si>
  <si>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</si>
  <si>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</si>
  <si>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</si>
  <si>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</si>
  <si>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</si>
  <si>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</si>
  <si>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</si>
  <si>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</si>
  <si>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</si>
  <si>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</si>
  <si>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</si>
  <si>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</si>
  <si>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</si>
  <si>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</si>
  <si>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</si>
  <si>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</si>
  <si>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</si>
  <si>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</si>
  <si>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</si>
  <si>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</si>
  <si>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</si>
  <si>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</si>
  <si>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</si>
  <si>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</si>
  <si>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</si>
  <si>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</si>
  <si>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</si>
  <si>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</si>
  <si>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</si>
  <si>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</si>
  <si>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</si>
  <si>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</si>
  <si>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</si>
  <si>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</si>
  <si>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</si>
  <si>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</si>
  <si>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</si>
  <si>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</si>
  <si>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</si>
  <si>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</si>
  <si>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</si>
  <si>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</si>
  <si>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</si>
  <si>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</si>
  <si>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</si>
  <si>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</si>
  <si>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</si>
  <si>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</si>
  <si>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</si>
  <si>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</si>
  <si>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</si>
  <si>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</si>
  <si>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</si>
  <si>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</si>
  <si>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</si>
  <si>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</si>
  <si>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</si>
  <si>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</si>
  <si>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</si>
  <si>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</si>
  <si>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</si>
  <si>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</si>
  <si>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</si>
  <si>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</si>
  <si>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</si>
  <si>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</si>
  <si>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</si>
  <si>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</si>
  <si>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</si>
  <si>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</si>
  <si>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</si>
  <si>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</si>
  <si>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</si>
  <si>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</si>
  <si>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</si>
  <si>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</si>
  <si>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</si>
  <si>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</si>
  <si>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</si>
  <si>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</si>
  <si>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</si>
  <si>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</si>
  <si>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</si>
  <si>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</si>
  <si>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</si>
  <si>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</si>
  <si>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</si>
  <si>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</si>
  <si>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</si>
  <si>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</si>
  <si>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</si>
  <si>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</si>
  <si>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</si>
  <si>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</si>
  <si>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</si>
  <si>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</si>
  <si>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</si>
  <si>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</si>
  <si>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</si>
  <si>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</si>
  <si>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</si>
  <si>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</si>
  <si>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</si>
  <si>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</si>
  <si>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</si>
  <si>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</si>
  <si>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</si>
  <si>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</si>
  <si>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</si>
  <si>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</si>
  <si>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</si>
  <si>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</si>
  <si>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</si>
  <si>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</si>
  <si>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</si>
  <si>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</si>
  <si>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</si>
  <si>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</si>
  <si>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</si>
  <si>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</si>
  <si>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</si>
  <si>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</si>
  <si>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</si>
  <si>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</si>
  <si>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</si>
  <si>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</si>
  <si>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</si>
  <si>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</si>
  <si>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</si>
  <si>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</si>
  <si>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</si>
  <si>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</si>
  <si>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</si>
  <si>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</si>
  <si>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</si>
  <si>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</si>
  <si>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</si>
  <si>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</si>
  <si>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</si>
  <si>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</si>
  <si>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</si>
  <si>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</si>
  <si>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</si>
  <si>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</si>
  <si>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</si>
  <si>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</si>
  <si>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</si>
  <si>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</si>
  <si>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</si>
  <si>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</si>
  <si>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</si>
  <si>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</si>
  <si>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</si>
  <si>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</si>
  <si>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</si>
  <si>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</si>
  <si>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</si>
  <si>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</si>
  <si>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</si>
  <si>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</si>
  <si>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</si>
  <si>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</si>
  <si>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</si>
  <si>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</si>
  <si>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</si>
  <si>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</si>
  <si>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</si>
  <si>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</si>
  <si>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</si>
  <si>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</si>
  <si>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</si>
  <si>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</si>
  <si>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</si>
  <si>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</si>
  <si>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</si>
  <si>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</si>
  <si>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</si>
  <si>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</si>
  <si>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</si>
  <si>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</si>
  <si>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</si>
  <si>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</si>
  <si>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</si>
  <si>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</si>
  <si>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</si>
  <si>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</si>
  <si>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</si>
  <si>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</si>
  <si>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</si>
  <si>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</si>
  <si>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</si>
  <si>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</si>
  <si>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</si>
  <si>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</si>
  <si>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</si>
  <si>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</si>
  <si>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</si>
  <si>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</si>
  <si>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</si>
  <si>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</si>
  <si>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</si>
  <si>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</si>
  <si>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</si>
  <si>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</si>
  <si>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</si>
  <si>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</si>
  <si>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</si>
  <si>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</si>
  <si>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</si>
  <si>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</si>
  <si>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</si>
  <si>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</si>
  <si>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</si>
  <si>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</si>
  <si>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</si>
  <si>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</si>
  <si>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</si>
  <si>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</si>
  <si>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</si>
  <si>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</si>
  <si>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</si>
  <si>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</si>
  <si>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</si>
  <si>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</si>
  <si>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</si>
  <si>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</si>
  <si>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</si>
  <si>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</si>
  <si>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</si>
  <si>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</si>
  <si>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</si>
  <si>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</si>
  <si>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</si>
  <si>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</si>
  <si>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</si>
  <si>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</si>
  <si>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</si>
  <si>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</si>
  <si>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</si>
  <si>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</si>
  <si>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</si>
  <si>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</si>
  <si>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</si>
  <si>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</si>
  <si>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</si>
  <si>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</si>
  <si>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</si>
  <si>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</si>
  <si>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</si>
  <si>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</si>
  <si>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</si>
  <si>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</si>
  <si>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</si>
  <si>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</si>
  <si>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</si>
  <si>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</si>
  <si>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</si>
  <si>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</si>
  <si>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</si>
  <si>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</si>
  <si>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</si>
  <si>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</si>
  <si>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</si>
  <si>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</si>
  <si>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</si>
  <si>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</si>
  <si>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</si>
  <si>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</si>
  <si>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</si>
  <si>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</si>
  <si>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</si>
  <si>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</si>
  <si>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</si>
  <si>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</si>
  <si>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</si>
  <si>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</si>
  <si>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</si>
  <si>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</si>
  <si>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</si>
  <si>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</si>
  <si>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</si>
  <si>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</si>
  <si>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</si>
  <si>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</si>
  <si>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</si>
  <si>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</si>
  <si>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</si>
  <si>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</si>
  <si>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</si>
  <si>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</si>
  <si>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</si>
  <si>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</si>
  <si>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</si>
  <si>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</si>
  <si>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</si>
  <si>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</si>
  <si>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</si>
  <si>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</si>
  <si>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</si>
  <si>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</si>
  <si>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</si>
  <si>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</si>
  <si>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</si>
  <si>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</si>
  <si>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</si>
  <si>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</si>
  <si>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</si>
  <si>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</si>
  <si>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</si>
  <si>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</si>
  <si>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</si>
  <si>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</si>
  <si>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</si>
  <si>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</si>
  <si>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</si>
  <si>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</si>
  <si>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</si>
  <si>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</si>
  <si>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</si>
  <si>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</si>
  <si>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</si>
  <si>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</si>
  <si>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</si>
  <si>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</si>
  <si>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</si>
  <si>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</si>
  <si>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</si>
  <si>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</si>
  <si>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</si>
  <si>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</si>
  <si>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</si>
  <si>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</si>
  <si>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</si>
  <si>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</si>
  <si>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</si>
  <si>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</si>
  <si>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</si>
  <si>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</si>
  <si>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</si>
  <si>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</si>
  <si>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</si>
  <si>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</si>
  <si>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</si>
  <si>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</si>
  <si>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</si>
  <si>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</si>
  <si>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</si>
  <si>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</si>
  <si>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</si>
  <si>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</si>
  <si>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</si>
  <si>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</si>
  <si>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</si>
  <si>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</si>
  <si>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</si>
  <si>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</si>
  <si>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</si>
  <si>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</si>
  <si>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</si>
  <si>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</si>
  <si>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</si>
  <si>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</si>
  <si>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</si>
  <si>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</si>
  <si>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</si>
  <si>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</si>
  <si>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</si>
  <si>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</si>
  <si>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</si>
  <si>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</si>
  <si>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</si>
  <si>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</si>
  <si>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</si>
  <si>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</si>
  <si>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</si>
  <si>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</si>
  <si>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</si>
  <si>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</si>
  <si>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</si>
  <si>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</si>
  <si>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</si>
  <si>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</si>
  <si>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</si>
  <si>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</si>
  <si>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</si>
  <si>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</si>
  <si>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</si>
  <si>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</si>
  <si>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</si>
  <si>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</si>
  <si>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</si>
  <si>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</si>
  <si>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</si>
  <si>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</si>
  <si>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</si>
  <si>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</si>
  <si>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</si>
  <si>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</si>
  <si>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</si>
  <si>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</si>
  <si>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</si>
  <si>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</si>
  <si>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</si>
  <si>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</si>
  <si>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</si>
  <si>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</si>
  <si>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</si>
  <si>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</si>
  <si>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</si>
  <si>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</si>
  <si>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</si>
  <si>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</si>
  <si>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</si>
  <si>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</si>
  <si>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</si>
  <si>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</si>
  <si>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</si>
  <si>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</si>
  <si>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</si>
  <si>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</si>
  <si>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</si>
  <si>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</si>
  <si>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</si>
  <si>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</si>
  <si>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</si>
  <si>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</si>
  <si>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</si>
  <si>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</si>
  <si>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</si>
  <si>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</si>
  <si>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</si>
  <si>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</si>
  <si>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</si>
  <si>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</si>
  <si>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</si>
  <si>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</si>
  <si>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</si>
  <si>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</si>
  <si>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</si>
  <si>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</si>
  <si>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</si>
  <si>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</si>
  <si>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</si>
  <si>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</si>
  <si>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</si>
  <si>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</si>
  <si>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</si>
  <si>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</si>
  <si>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</si>
  <si>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</si>
  <si>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</si>
  <si>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</si>
  <si>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</si>
  <si>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</si>
  <si>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</si>
  <si>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</si>
  <si>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</si>
  <si>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</si>
  <si>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</si>
  <si>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</si>
  <si>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</si>
  <si>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</si>
  <si>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</si>
  <si>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</si>
  <si>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</si>
  <si>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</si>
  <si>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</si>
  <si>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</si>
  <si>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</si>
  <si>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</si>
  <si>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</si>
  <si>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</si>
  <si>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</si>
  <si>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</si>
  <si>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</si>
  <si>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</si>
  <si>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</si>
  <si>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</si>
  <si>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</si>
  <si>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</si>
  <si>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</si>
  <si>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</si>
  <si>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</si>
  <si>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</si>
  <si>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</si>
  <si>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</si>
  <si>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</si>
  <si>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</si>
  <si>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</si>
  <si>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</si>
  <si>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</si>
  <si>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</si>
  <si>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</si>
  <si>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</si>
  <si>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</si>
  <si>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</si>
  <si>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</si>
  <si>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</si>
  <si>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</si>
  <si>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</si>
  <si>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</si>
  <si>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</si>
  <si>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</si>
  <si>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</si>
  <si>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</si>
  <si>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</si>
  <si>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</si>
  <si>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</si>
  <si>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</si>
  <si>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</si>
  <si>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</si>
  <si>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</si>
  <si>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</si>
  <si>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</si>
  <si>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</si>
  <si>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</si>
  <si>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</si>
  <si>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</si>
  <si>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</si>
  <si>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</si>
  <si>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</si>
  <si>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</si>
  <si>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</si>
  <si>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</si>
  <si>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</si>
  <si>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</si>
  <si>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</si>
  <si>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</si>
  <si>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</si>
  <si>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</si>
  <si>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</si>
  <si>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</si>
  <si>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</si>
  <si>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</si>
  <si>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</si>
  <si>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</si>
  <si>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</si>
  <si>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</si>
  <si>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</si>
  <si>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</si>
  <si>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</si>
  <si>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</si>
  <si>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</si>
  <si>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</si>
  <si>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</si>
  <si>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</si>
  <si>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</si>
  <si>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</si>
  <si>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</si>
  <si>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</si>
  <si>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</si>
  <si>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</si>
  <si>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</si>
  <si>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</si>
  <si>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</si>
  <si>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</si>
  <si>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</si>
  <si>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</si>
  <si>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</si>
  <si>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</si>
  <si>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</si>
  <si>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</si>
  <si>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</si>
  <si>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</si>
  <si>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</si>
  <si>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</si>
  <si>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</si>
  <si>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</si>
  <si>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</si>
  <si>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</si>
  <si>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</si>
  <si>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</si>
  <si>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</si>
  <si>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</si>
  <si>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</si>
  <si>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</si>
  <si>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</si>
  <si>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</si>
  <si>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</si>
  <si>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</si>
  <si>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</si>
  <si>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</si>
  <si>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</si>
  <si>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</si>
  <si>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</si>
  <si>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</si>
  <si>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</si>
  <si>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</si>
  <si>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</si>
  <si>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</si>
  <si>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</si>
  <si>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</si>
  <si>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</si>
  <si>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</si>
  <si>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</si>
  <si>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</si>
  <si>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</si>
  <si>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</si>
  <si>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</si>
  <si>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</si>
  <si>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</si>
  <si>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</si>
  <si>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</si>
  <si>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</si>
  <si>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</si>
  <si>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</si>
  <si>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</si>
  <si>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</si>
  <si>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</si>
  <si>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</si>
  <si>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</si>
  <si>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</si>
  <si>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</si>
  <si>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</si>
  <si>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</si>
  <si>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</si>
  <si>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</si>
  <si>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</si>
  <si>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</si>
  <si>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</si>
  <si>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</si>
  <si>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</si>
  <si>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</si>
  <si>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</si>
  <si>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</si>
  <si>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</si>
  <si>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</si>
  <si>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</si>
  <si>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</si>
  <si>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</si>
  <si>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</si>
  <si>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</si>
  <si>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</si>
  <si>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</si>
  <si>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</si>
  <si>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</si>
  <si>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</si>
  <si>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</si>
  <si>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</si>
  <si>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</si>
  <si>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</si>
  <si>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</si>
  <si>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</si>
  <si>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</si>
  <si>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</si>
  <si>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</si>
  <si>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</si>
  <si>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</si>
  <si>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</si>
  <si>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</si>
  <si>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</si>
  <si>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</si>
  <si>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</si>
  <si>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</si>
  <si>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</si>
  <si>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</si>
  <si>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</si>
  <si>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</si>
  <si>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</si>
  <si>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</si>
  <si>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</si>
  <si>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</si>
  <si>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</si>
  <si>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</si>
  <si>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</si>
  <si>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</si>
  <si>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</si>
  <si>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</si>
  <si>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</si>
  <si>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</si>
  <si>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</si>
  <si>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</si>
  <si>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</si>
  <si>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</si>
  <si>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</si>
  <si>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</si>
  <si>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</si>
  <si>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</si>
  <si>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</si>
  <si>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</si>
  <si>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</si>
  <si>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</si>
  <si>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</si>
  <si>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</si>
  <si>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</si>
  <si>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</si>
  <si>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</si>
  <si>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</si>
  <si>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</si>
  <si>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</si>
  <si>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</si>
  <si>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</si>
  <si>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</si>
  <si>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</si>
  <si>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</si>
  <si>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</si>
  <si>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</si>
  <si>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</si>
  <si>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</si>
  <si>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</si>
  <si>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</si>
  <si>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</si>
  <si>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</si>
  <si>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</si>
  <si>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</si>
  <si>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</si>
  <si>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</si>
  <si>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</si>
  <si>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</si>
  <si>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</si>
  <si>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</si>
  <si>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</si>
  <si>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</si>
  <si>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</si>
  <si>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</si>
  <si>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</si>
  <si>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</si>
  <si>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</si>
  <si>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</si>
  <si>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</si>
  <si>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</si>
  <si>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</si>
  <si>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</si>
  <si>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</si>
  <si>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</si>
  <si>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</si>
  <si>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</si>
  <si>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</si>
  <si>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</si>
  <si>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</si>
  <si>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</si>
  <si>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</si>
  <si>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</si>
  <si>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</si>
  <si>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</si>
  <si>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</si>
  <si>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</si>
  <si>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</si>
  <si>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</si>
  <si>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</si>
  <si>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</si>
  <si>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</si>
  <si>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</si>
  <si>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</si>
  <si>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</si>
  <si>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</si>
  <si>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</si>
  <si>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</si>
  <si>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</si>
  <si>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</si>
  <si>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</si>
  <si>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</si>
  <si>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</si>
  <si>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</si>
  <si>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</si>
  <si>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</si>
  <si>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</si>
  <si>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</si>
  <si>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</si>
  <si>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</si>
  <si>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</si>
  <si>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</si>
  <si>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</si>
  <si>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</si>
  <si>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</si>
  <si>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</si>
  <si>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</si>
  <si>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</si>
  <si>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</si>
  <si>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</si>
  <si>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</si>
  <si>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</si>
  <si>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</si>
  <si>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</si>
  <si>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</si>
  <si>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</si>
  <si>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</si>
  <si>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</si>
  <si>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</si>
  <si>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</si>
  <si>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</si>
  <si>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</si>
  <si>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</si>
  <si>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</si>
  <si>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</si>
  <si>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</si>
  <si>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</si>
  <si>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</si>
  <si>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</si>
  <si>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</si>
  <si>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</si>
  <si>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</si>
  <si>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</si>
  <si>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</si>
  <si>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</si>
  <si>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</si>
  <si>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</si>
  <si>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</si>
  <si>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</si>
  <si>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</si>
  <si>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</si>
  <si>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</si>
  <si>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</si>
  <si>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</si>
  <si>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</si>
  <si>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</si>
  <si>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</si>
  <si>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</si>
  <si>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</si>
  <si>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</si>
  <si>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</si>
  <si>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</si>
  <si>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</si>
  <si>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</si>
  <si>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</si>
  <si>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</si>
  <si>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</si>
  <si>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</si>
  <si>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</si>
  <si>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</si>
  <si>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</si>
  <si>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</si>
  <si>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</si>
  <si>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</si>
  <si>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</si>
  <si>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</si>
  <si>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</si>
  <si>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</si>
  <si>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</si>
  <si>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</si>
  <si>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</si>
  <si>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</si>
  <si>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</si>
  <si>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</si>
  <si>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</si>
  <si>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</si>
  <si>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</si>
  <si>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</si>
  <si>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</si>
  <si>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</si>
  <si>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</si>
  <si>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</si>
  <si>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</si>
  <si>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</si>
  <si>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</si>
  <si>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</si>
  <si>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</si>
  <si>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</si>
  <si>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</si>
  <si>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</si>
  <si>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</si>
  <si>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</si>
  <si>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</si>
  <si>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</si>
  <si>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</si>
  <si>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</si>
  <si>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</si>
  <si>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</si>
  <si>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</si>
  <si>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</si>
  <si>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</si>
  <si>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</si>
  <si>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</si>
  <si>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</si>
  <si>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</si>
  <si>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</si>
  <si>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</si>
  <si>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</si>
  <si>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</si>
  <si>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</si>
  <si>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</si>
  <si>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</si>
  <si>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</si>
  <si>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</si>
  <si>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</si>
  <si>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</si>
  <si>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</si>
  <si>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</si>
  <si>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</si>
  <si>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</si>
  <si>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</si>
  <si>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</si>
  <si>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</si>
  <si>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</si>
  <si>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</si>
  <si>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</si>
  <si>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</si>
  <si>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</si>
  <si>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</si>
  <si>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</si>
  <si>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</si>
  <si>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</si>
  <si>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</si>
  <si>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</si>
  <si>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</si>
  <si>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</si>
  <si>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</si>
  <si>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</si>
  <si>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</si>
  <si>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</si>
  <si>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</si>
  <si>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</si>
  <si>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</si>
  <si>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</si>
  <si>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</si>
  <si>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</si>
  <si>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</si>
  <si>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</si>
  <si>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</si>
  <si>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</si>
  <si>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</si>
  <si>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</si>
  <si>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</si>
  <si>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</si>
  <si>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</si>
  <si>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</si>
  <si>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</si>
  <si>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</si>
  <si>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</si>
  <si>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</si>
  <si>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</si>
  <si>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</si>
  <si>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</si>
  <si>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</si>
  <si>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</si>
  <si>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</si>
  <si>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</si>
  <si>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</si>
  <si>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</si>
  <si>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</si>
  <si>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</si>
  <si>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</si>
  <si>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</si>
  <si>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</si>
  <si>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</si>
  <si>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</si>
  <si>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</si>
  <si>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</si>
  <si>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</si>
  <si>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</si>
  <si>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</si>
  <si>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</si>
  <si>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</si>
  <si>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</si>
  <si>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</si>
  <si>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</si>
  <si>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</si>
  <si>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</si>
  <si>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</si>
  <si>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</si>
  <si>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</si>
  <si>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</si>
  <si>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</si>
  <si>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</si>
  <si>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</si>
  <si>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</si>
  <si>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</si>
  <si>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</si>
  <si>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</si>
  <si>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</si>
  <si>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</si>
  <si>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</si>
  <si>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</si>
  <si>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</si>
  <si>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</si>
  <si>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</si>
  <si>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</si>
  <si>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</si>
  <si>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</si>
  <si>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</si>
  <si>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</si>
  <si>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</si>
  <si>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</si>
  <si>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</si>
  <si>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</si>
  <si>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</si>
  <si>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</si>
  <si>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</si>
  <si>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</si>
  <si>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</si>
  <si>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</si>
  <si>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</si>
  <si>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</si>
  <si>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</si>
  <si>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</si>
  <si>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</si>
  <si>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</si>
  <si>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</si>
  <si>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</si>
  <si>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</si>
  <si>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</si>
  <si>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</si>
  <si>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</si>
  <si>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</si>
  <si>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</si>
  <si>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</si>
  <si>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</si>
  <si>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</si>
  <si>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</si>
  <si>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</si>
  <si>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</si>
  <si>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</si>
  <si>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</si>
  <si>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</si>
  <si>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</si>
  <si>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</si>
  <si>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</si>
  <si>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</si>
  <si>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</si>
  <si>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</si>
  <si>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</si>
  <si>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</si>
  <si>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</si>
  <si>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</si>
  <si>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</si>
  <si>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</si>
  <si>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</si>
  <si>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</si>
  <si>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</si>
  <si>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</si>
  <si>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</si>
  <si>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</si>
  <si>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</si>
  <si>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</si>
  <si>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</si>
  <si>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</si>
  <si>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</si>
  <si>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</si>
  <si>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</si>
  <si>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</si>
  <si>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</si>
  <si>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</si>
  <si>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</si>
  <si>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</si>
  <si>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</si>
  <si>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</si>
  <si>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</si>
  <si>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</si>
  <si>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</si>
  <si>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</si>
  <si>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</si>
  <si>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</si>
  <si>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</si>
  <si>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</si>
  <si>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</si>
  <si>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</si>
  <si>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</si>
  <si>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</si>
  <si>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</si>
  <si>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</si>
  <si>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</si>
  <si>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</si>
  <si>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</si>
  <si>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</si>
  <si>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</si>
  <si>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</si>
  <si>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</si>
  <si>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</si>
  <si>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</si>
  <si>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</si>
  <si>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</si>
  <si>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</si>
  <si>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</si>
  <si>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</si>
  <si>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</si>
  <si>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</si>
  <si>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</si>
  <si>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</si>
  <si>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</si>
  <si>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</si>
  <si>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</si>
  <si>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</si>
  <si>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</si>
  <si>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</si>
  <si>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</si>
  <si>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</si>
  <si>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</si>
  <si>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</si>
  <si>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</si>
  <si>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</si>
  <si>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</si>
  <si>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</si>
  <si>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</si>
  <si>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</si>
  <si>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</si>
  <si>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</si>
  <si>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</si>
  <si>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</si>
  <si>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</si>
  <si>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</si>
  <si>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</si>
  <si>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</si>
  <si>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</si>
  <si>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</si>
  <si>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</si>
  <si>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</si>
  <si>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</si>
  <si>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</si>
  <si>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</si>
  <si>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</si>
  <si>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</si>
  <si>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</si>
  <si>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</si>
  <si>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</si>
  <si>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</si>
  <si>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</si>
  <si>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</si>
  <si>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</si>
  <si>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</si>
  <si>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</si>
  <si>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</si>
  <si>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</si>
  <si>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</si>
  <si>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</si>
  <si>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</si>
  <si>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</si>
  <si>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</si>
  <si>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</si>
  <si>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</si>
  <si>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</si>
  <si>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</si>
  <si>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</si>
  <si>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</si>
  <si>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</si>
  <si>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</si>
  <si>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</si>
  <si>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</si>
  <si>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</si>
  <si>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</si>
  <si>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</si>
  <si>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</si>
  <si>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</si>
  <si>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</si>
  <si>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</si>
  <si>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</si>
  <si>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</si>
  <si>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</si>
  <si>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</si>
  <si>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</si>
  <si>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</si>
  <si>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</si>
  <si>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</si>
  <si>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</si>
  <si>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</si>
  <si>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</si>
  <si>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</si>
  <si>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</si>
  <si>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</si>
  <si>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</si>
  <si>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</si>
  <si>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</si>
  <si>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</si>
  <si>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</si>
  <si>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</si>
  <si>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</si>
  <si>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</si>
  <si>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</si>
  <si>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</si>
  <si>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</si>
  <si>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</si>
  <si>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</si>
  <si>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</si>
  <si>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</si>
  <si>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</si>
  <si>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</si>
  <si>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</si>
  <si>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</si>
  <si>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</si>
  <si>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</si>
  <si>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</si>
  <si>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</si>
  <si>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</si>
  <si>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</si>
  <si>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</si>
  <si>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</si>
  <si>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</si>
  <si>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</si>
  <si>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</si>
  <si>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</si>
  <si>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</si>
  <si>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</si>
  <si>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</si>
  <si>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</si>
  <si>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</si>
  <si>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</si>
  <si>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</si>
  <si>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</si>
  <si>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</si>
  <si>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</si>
  <si>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</si>
  <si>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</si>
  <si>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</si>
  <si>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</si>
  <si>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</si>
  <si>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</si>
  <si>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</si>
  <si>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</si>
  <si>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</si>
  <si>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</si>
  <si>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</si>
  <si>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</si>
  <si>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</si>
  <si>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</si>
  <si>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</si>
  <si>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</si>
  <si>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</si>
  <si>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</si>
  <si>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</si>
  <si>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</si>
  <si>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</si>
  <si>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</si>
  <si>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</si>
  <si>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</si>
  <si>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</si>
  <si>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</si>
  <si>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</si>
  <si>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</si>
  <si>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</si>
  <si>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</si>
  <si>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</si>
  <si>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</si>
  <si>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</si>
  <si>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</si>
  <si>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</si>
  <si>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</si>
  <si>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</si>
  <si>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</si>
  <si>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</si>
  <si>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</si>
  <si>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</si>
  <si>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</si>
  <si>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</si>
  <si>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</si>
  <si>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</si>
  <si>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</si>
  <si>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</si>
  <si>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</si>
  <si>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</si>
  <si>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</si>
  <si>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</si>
  <si>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</si>
  <si>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</si>
  <si>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</si>
  <si>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</si>
  <si>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</si>
  <si>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</si>
  <si>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</si>
  <si>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</si>
  <si>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</si>
  <si>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</si>
  <si>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</si>
  <si>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</si>
  <si>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</si>
  <si>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</si>
  <si>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</si>
  <si>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</si>
  <si>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</si>
  <si>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</si>
  <si>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</si>
  <si>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</si>
  <si>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</si>
  <si>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</si>
  <si>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</si>
  <si>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</si>
  <si>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</si>
  <si>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</si>
  <si>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</si>
  <si>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</si>
  <si>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</si>
  <si>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</si>
  <si>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</si>
  <si>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</si>
  <si>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</si>
  <si>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</si>
  <si>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</si>
  <si>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</si>
  <si>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</si>
  <si>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</si>
  <si>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</si>
  <si>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</si>
  <si>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</si>
  <si>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</si>
  <si>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</si>
  <si>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</si>
  <si>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</si>
  <si>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</si>
  <si>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</si>
  <si>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</si>
  <si>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</si>
  <si>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</si>
  <si>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</si>
  <si>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</si>
  <si>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</si>
  <si>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</si>
  <si>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</si>
  <si>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</si>
  <si>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</si>
  <si>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</si>
  <si>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</si>
  <si>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</si>
  <si>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</si>
  <si>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</si>
  <si>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</si>
  <si>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</si>
  <si>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</si>
  <si>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</si>
  <si>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</si>
  <si>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</si>
  <si>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</si>
  <si>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</si>
  <si>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</si>
  <si>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</si>
  <si>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</si>
  <si>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</si>
  <si>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</si>
  <si>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</si>
  <si>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</si>
  <si>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</si>
  <si>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</si>
  <si>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</si>
  <si>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</si>
  <si>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</si>
  <si>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</si>
  <si>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</si>
  <si>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</si>
  <si>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</si>
  <si>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</si>
  <si>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</si>
  <si>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</si>
  <si>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</si>
  <si>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</si>
  <si>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</si>
  <si>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</si>
  <si>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</si>
  <si>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</si>
  <si>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</si>
  <si>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</si>
  <si>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</si>
  <si>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</si>
  <si>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</si>
  <si>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</si>
  <si>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</si>
  <si>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</si>
  <si>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</si>
  <si>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</si>
  <si>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</si>
  <si>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</si>
  <si>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</si>
  <si>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</si>
  <si>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</si>
  <si>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</si>
  <si>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</si>
  <si>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</si>
  <si>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</si>
  <si>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</si>
  <si>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</si>
  <si>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</si>
  <si>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</si>
  <si>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</si>
  <si>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</si>
  <si>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</si>
  <si>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</si>
  <si>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</si>
  <si>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</si>
  <si>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</si>
  <si>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</si>
  <si>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</si>
  <si>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</si>
  <si>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</si>
  <si>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</si>
  <si>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</si>
  <si>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</si>
  <si>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</si>
  <si>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</si>
  <si>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</si>
  <si>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</si>
  <si>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</si>
  <si>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</si>
  <si>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</si>
  <si>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</si>
  <si>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</si>
  <si>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</si>
  <si>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</si>
  <si>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</si>
  <si>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</si>
  <si>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</si>
  <si>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</si>
  <si>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</si>
  <si>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</si>
  <si>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</si>
  <si>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</si>
  <si>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</si>
  <si>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</si>
  <si>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</si>
  <si>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</si>
  <si>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</si>
  <si>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</si>
  <si>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</si>
  <si>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</si>
  <si>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</si>
  <si>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</si>
  <si>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</si>
  <si>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</si>
  <si>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</si>
  <si>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</si>
  <si>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</si>
  <si>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</si>
  <si>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</si>
  <si>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</si>
  <si>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</si>
  <si>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</si>
  <si>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</si>
  <si>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</si>
  <si>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</si>
  <si>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</si>
  <si>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</si>
  <si>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</si>
  <si>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</si>
  <si>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</si>
  <si>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</si>
  <si>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</si>
  <si>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</si>
  <si>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</si>
  <si>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</si>
  <si>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</si>
  <si>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</si>
  <si>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</si>
  <si>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</si>
  <si>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</si>
  <si>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</si>
  <si>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</si>
  <si>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</si>
  <si>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</si>
  <si>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</si>
  <si>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</si>
  <si>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</si>
  <si>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</si>
  <si>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</si>
  <si>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</si>
  <si>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</si>
  <si>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</si>
  <si>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</si>
  <si>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</si>
  <si>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</si>
  <si>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</si>
  <si>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</si>
  <si>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</si>
  <si>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</si>
  <si>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</si>
  <si>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</si>
  <si>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</si>
  <si>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</si>
  <si>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</si>
  <si>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</si>
  <si>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</si>
  <si>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</si>
  <si>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</si>
  <si>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</si>
  <si>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</si>
  <si>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</si>
  <si>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</si>
  <si>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</si>
  <si>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</si>
  <si>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</si>
  <si>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</si>
  <si>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</si>
  <si>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</si>
  <si>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</si>
  <si>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</si>
  <si>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</si>
  <si>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</si>
  <si>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</si>
  <si>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</si>
  <si>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</si>
  <si>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</si>
  <si>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</si>
  <si>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</si>
  <si>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</si>
  <si>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</si>
  <si>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</si>
  <si>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</si>
  <si>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</si>
  <si>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</si>
  <si>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</si>
  <si>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</si>
  <si>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</si>
  <si>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</si>
  <si>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</si>
  <si>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</si>
  <si>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</si>
  <si>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</si>
  <si>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</si>
  <si>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</si>
  <si>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</si>
  <si>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</si>
  <si>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</si>
  <si>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</si>
  <si>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</si>
  <si>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</si>
  <si>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</si>
  <si>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</si>
  <si>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</si>
  <si>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</si>
  <si>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</si>
  <si>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</si>
  <si>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</si>
  <si>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</si>
  <si>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</si>
  <si>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</si>
  <si>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</si>
  <si>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</si>
  <si>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</si>
  <si>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</si>
  <si>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</si>
  <si>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</si>
  <si>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</si>
  <si>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</si>
  <si>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</si>
  <si>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</si>
  <si>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</si>
  <si>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</si>
  <si>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</si>
  <si>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</si>
  <si>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</si>
  <si>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</si>
  <si>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</si>
  <si>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</si>
  <si>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</si>
  <si>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</si>
  <si>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</si>
  <si>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</si>
  <si>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</si>
  <si>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</si>
  <si>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</si>
  <si>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</si>
  <si>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</si>
  <si>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</si>
  <si>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</si>
  <si>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</si>
  <si>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</si>
  <si>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</si>
  <si>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</si>
  <si>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</si>
  <si>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</si>
  <si>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</si>
  <si>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</si>
  <si>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</si>
  <si>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</si>
  <si>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</si>
  <si>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</si>
  <si>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</si>
  <si>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</si>
  <si>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</si>
  <si>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</si>
  <si>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</si>
  <si>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</si>
  <si>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</si>
  <si>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</si>
  <si>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</si>
  <si>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</si>
  <si>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</si>
  <si>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</si>
  <si>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</si>
  <si>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</si>
  <si>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</si>
  <si>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</si>
  <si>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</si>
  <si>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</si>
  <si>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</si>
  <si>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</si>
  <si>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</si>
  <si>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</si>
  <si>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</si>
  <si>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</si>
  <si>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</si>
  <si>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</si>
  <si>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</si>
  <si>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</si>
  <si>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</si>
  <si>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</si>
  <si>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</si>
  <si>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</si>
  <si>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</si>
  <si>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</si>
  <si>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</si>
  <si>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</si>
  <si>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</si>
  <si>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</si>
  <si>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</si>
  <si>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</si>
  <si>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</si>
  <si>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</si>
  <si>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</si>
  <si>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</si>
  <si>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</si>
  <si>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</si>
  <si>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</si>
  <si>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</si>
  <si>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</si>
  <si>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</si>
  <si>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</si>
  <si>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</si>
  <si>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</si>
  <si>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</si>
  <si>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</si>
  <si>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</si>
  <si>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</si>
  <si>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</si>
  <si>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</si>
  <si>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</si>
  <si>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</si>
  <si>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</si>
  <si>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</si>
  <si>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</si>
  <si>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</si>
  <si>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</si>
  <si>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</si>
  <si>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</si>
  <si>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</si>
  <si>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</si>
  <si>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</si>
  <si>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</si>
  <si>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</si>
  <si>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</si>
  <si>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</si>
  <si>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</si>
  <si>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</si>
  <si>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</si>
  <si>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</si>
  <si>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</si>
  <si>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</si>
  <si>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</si>
  <si>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</si>
  <si>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</si>
  <si>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</si>
  <si>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</si>
  <si>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</si>
  <si>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</si>
  <si>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</si>
  <si>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</si>
  <si>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</si>
  <si>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</si>
  <si>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</si>
  <si>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</si>
  <si>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</si>
  <si>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</si>
  <si>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</si>
  <si>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</si>
  <si>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</si>
  <si>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</si>
  <si>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</si>
  <si>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</si>
  <si>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</si>
  <si>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</si>
  <si>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</si>
  <si>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</si>
  <si>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</si>
  <si>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</si>
  <si>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</si>
  <si>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</si>
  <si>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</si>
  <si>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</si>
  <si>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</si>
  <si>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</si>
  <si>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</si>
  <si>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</si>
  <si>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</si>
  <si>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</si>
  <si>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</si>
  <si>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</si>
  <si>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</si>
  <si>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</si>
  <si>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</si>
  <si>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</si>
  <si>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</si>
  <si>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</si>
  <si>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</si>
  <si>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</si>
  <si>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</si>
  <si>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</si>
  <si>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</si>
  <si>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</si>
  <si>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</si>
  <si>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</si>
  <si>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</si>
  <si>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</si>
  <si>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</si>
  <si>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</si>
  <si>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</si>
  <si>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</si>
  <si>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</si>
  <si>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</si>
  <si>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</si>
  <si>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</si>
  <si>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</si>
  <si>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</si>
  <si>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</si>
  <si>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</si>
  <si>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</si>
  <si>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</si>
  <si>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</si>
  <si>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</si>
  <si>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</si>
  <si>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</si>
  <si>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</si>
  <si>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</si>
  <si>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</si>
  <si>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</si>
  <si>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</si>
  <si>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</si>
  <si>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</si>
  <si>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</si>
  <si>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</si>
  <si>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</si>
  <si>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</si>
  <si>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</si>
  <si>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</si>
  <si>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</si>
  <si>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</si>
  <si>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</si>
  <si>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</si>
  <si>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</si>
  <si>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</si>
  <si>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</si>
  <si>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</si>
  <si>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</si>
  <si>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</si>
  <si>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</si>
  <si>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</si>
  <si>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</si>
  <si>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</si>
  <si>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</si>
  <si>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</si>
  <si>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</si>
  <si>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</si>
  <si>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</si>
  <si>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</si>
  <si>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</si>
  <si>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</si>
  <si>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</si>
  <si>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</si>
  <si>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</si>
  <si>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</si>
  <si>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</si>
  <si>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</si>
  <si>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</si>
  <si>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</si>
  <si>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</si>
  <si>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</si>
  <si>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</si>
  <si>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</si>
  <si>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</si>
  <si>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</si>
  <si>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</si>
  <si>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</si>
  <si>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</si>
  <si>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</si>
  <si>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</si>
  <si>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</si>
  <si>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</si>
  <si>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</si>
  <si>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</si>
  <si>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</si>
  <si>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</si>
  <si>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</si>
  <si>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</si>
  <si>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</si>
  <si>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</si>
  <si>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</si>
  <si>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</si>
  <si>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</si>
  <si>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</si>
  <si>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</si>
  <si>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</si>
  <si>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</si>
  <si>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</si>
  <si>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</si>
  <si>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</si>
  <si>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</si>
  <si>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</si>
  <si>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</si>
  <si>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</si>
  <si>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</si>
  <si>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</si>
  <si>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</si>
  <si>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</si>
  <si>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</si>
  <si>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</si>
  <si>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</si>
  <si>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</si>
  <si>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</si>
  <si>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</si>
  <si>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</si>
  <si>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</si>
  <si>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</si>
  <si>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</si>
  <si>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</si>
  <si>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</si>
  <si>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</si>
  <si>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</si>
  <si>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</si>
  <si>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</si>
  <si>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</si>
  <si>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</si>
  <si>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</si>
  <si>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</si>
  <si>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</si>
  <si>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</si>
  <si>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</si>
  <si>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</si>
  <si>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</si>
  <si>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</si>
  <si>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</si>
  <si>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</si>
  <si>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</si>
  <si>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</si>
  <si>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</si>
  <si>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</si>
  <si>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</si>
  <si>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</si>
  <si>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</si>
  <si>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</si>
  <si>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</si>
  <si>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</si>
  <si>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</si>
  <si>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</si>
  <si>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</si>
  <si>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</si>
  <si>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</si>
  <si>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</si>
  <si>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</si>
  <si>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</si>
  <si>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</si>
  <si>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</si>
  <si>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</si>
  <si>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</si>
  <si>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</si>
  <si>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</si>
  <si>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</si>
  <si>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</si>
  <si>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</si>
  <si>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</si>
  <si>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</si>
  <si>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</si>
  <si>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</si>
  <si>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</si>
  <si>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</si>
  <si>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</si>
  <si>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</si>
  <si>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</si>
  <si>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</si>
  <si>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</si>
  <si>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</si>
  <si>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</si>
  <si>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</si>
  <si>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</si>
  <si>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</si>
  <si>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</si>
  <si>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</si>
  <si>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</si>
  <si>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</si>
  <si>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</si>
  <si>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</si>
  <si>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</si>
  <si>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</si>
  <si>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</si>
  <si>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</si>
  <si>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</si>
  <si>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</si>
  <si>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</si>
  <si>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</si>
  <si>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</si>
  <si>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</si>
  <si>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</si>
  <si>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</si>
  <si>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</si>
  <si>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</si>
  <si>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</si>
  <si>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</si>
  <si>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</si>
  <si>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</si>
  <si>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</si>
  <si>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</si>
  <si>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</si>
  <si>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</si>
  <si>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</si>
  <si>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</si>
  <si>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</si>
  <si>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</si>
  <si>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</si>
  <si>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</si>
  <si>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</si>
  <si>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</si>
  <si>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</si>
  <si>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</si>
  <si>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</si>
  <si>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</si>
  <si>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</si>
  <si>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</si>
  <si>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</si>
  <si>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</si>
  <si>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</si>
  <si>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</si>
  <si>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</si>
  <si>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</si>
  <si>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</si>
  <si>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</si>
  <si>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</si>
  <si>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</si>
  <si>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</si>
  <si>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</si>
  <si>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</si>
  <si>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</si>
  <si>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</si>
  <si>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</si>
  <si>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</si>
  <si>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</si>
  <si>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</si>
  <si>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</si>
  <si>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</si>
  <si>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</si>
  <si>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</si>
  <si>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</si>
  <si>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</si>
  <si>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</si>
  <si>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</si>
  <si>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</si>
  <si>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</si>
  <si>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</si>
  <si>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</si>
  <si>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</si>
  <si>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</si>
  <si>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</si>
  <si>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</si>
  <si>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</si>
  <si>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</si>
  <si>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</si>
  <si>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</si>
  <si>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</si>
  <si>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</si>
  <si>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</si>
  <si>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</si>
  <si>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</si>
  <si>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</si>
  <si>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</si>
  <si>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</si>
  <si>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</si>
  <si>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</si>
  <si>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</si>
  <si>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</si>
  <si>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</si>
  <si>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</si>
  <si>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</si>
  <si>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</si>
  <si>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</si>
  <si>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</si>
  <si>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</si>
  <si>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</si>
  <si>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</si>
  <si>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</si>
  <si>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</si>
  <si>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</si>
  <si>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</si>
  <si>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</si>
  <si>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</si>
  <si>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</si>
  <si>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</si>
  <si>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</si>
  <si>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</si>
  <si>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</si>
  <si>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</si>
  <si>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</si>
  <si>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</si>
  <si>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</si>
  <si>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</si>
  <si>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</si>
  <si>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</si>
  <si>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</si>
  <si>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</si>
  <si>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</si>
  <si>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</si>
  <si>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</si>
  <si>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</si>
  <si>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</si>
  <si>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</si>
  <si>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</si>
  <si>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</si>
  <si>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</si>
  <si>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</si>
  <si>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</si>
  <si>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</si>
  <si>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</si>
  <si>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</si>
  <si>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</si>
  <si>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</si>
  <si>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</si>
  <si>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</si>
  <si>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</si>
  <si>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</si>
  <si>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</si>
  <si>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</si>
  <si>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</si>
  <si>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</si>
  <si>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</si>
  <si>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</si>
  <si>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</si>
  <si>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</si>
  <si>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</si>
  <si>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</si>
  <si>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</si>
  <si>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</si>
  <si>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</si>
  <si>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</si>
  <si>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</si>
  <si>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</si>
  <si>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</si>
  <si>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</si>
  <si>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</si>
  <si>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</si>
  <si>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</si>
  <si>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</si>
  <si>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</si>
  <si>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</si>
  <si>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</si>
  <si>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</si>
  <si>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</si>
  <si>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</si>
  <si>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</si>
  <si>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</si>
  <si>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</si>
  <si>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</si>
  <si>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</si>
  <si>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</si>
  <si>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</si>
  <si>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</si>
  <si>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</si>
  <si>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</si>
  <si>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</si>
  <si>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</si>
  <si>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</si>
  <si>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</si>
  <si>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</si>
  <si>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</si>
  <si>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</si>
  <si>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</si>
  <si>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</si>
  <si>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</si>
  <si>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</si>
  <si>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</si>
  <si>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</si>
  <si>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</si>
  <si>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</si>
  <si>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</si>
  <si>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</si>
  <si>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</si>
  <si>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</si>
  <si>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</si>
  <si>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</si>
  <si>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</si>
  <si>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</si>
  <si>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</si>
  <si>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</si>
  <si>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</si>
  <si>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</si>
  <si>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</si>
  <si>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</si>
  <si>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</si>
  <si>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</si>
  <si>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</si>
  <si>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</si>
  <si>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</si>
  <si>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</si>
  <si>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</si>
  <si>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</si>
  <si>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</si>
  <si>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</si>
  <si>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</si>
  <si>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</si>
  <si>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</si>
  <si>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</si>
  <si>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</si>
  <si>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</si>
  <si>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</si>
  <si>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</si>
  <si>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</si>
  <si>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</si>
  <si>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</si>
  <si>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</si>
  <si>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</si>
  <si>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</si>
  <si>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</si>
  <si>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</si>
  <si>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</si>
  <si>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</si>
  <si>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</si>
  <si>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</si>
  <si>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</si>
  <si>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</si>
  <si>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</si>
  <si>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</si>
  <si>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</si>
  <si>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</si>
  <si>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</si>
  <si>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</si>
  <si>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</si>
  <si>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</si>
  <si>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</si>
  <si>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</si>
  <si>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</si>
  <si>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</si>
  <si>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</si>
  <si>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</si>
  <si>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</si>
  <si>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</si>
  <si>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</si>
  <si>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</si>
  <si>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</si>
  <si>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</si>
  <si>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</si>
  <si>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</si>
  <si>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</si>
  <si>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</si>
  <si>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</si>
  <si>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</si>
  <si>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</si>
  <si>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</si>
  <si>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</si>
  <si>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</si>
  <si>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</si>
  <si>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</si>
  <si>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</si>
  <si>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</si>
  <si>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</si>
  <si>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</si>
  <si>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</si>
  <si>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</si>
  <si>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</si>
  <si>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</si>
  <si>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</si>
  <si>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</si>
  <si>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</si>
  <si>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</si>
  <si>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</si>
  <si>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</si>
  <si>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</si>
  <si>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</si>
  <si>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</si>
  <si>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</si>
  <si>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</si>
  <si>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</si>
  <si>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</si>
  <si>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</si>
  <si>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</si>
  <si>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</si>
  <si>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</si>
  <si>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</si>
  <si>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</si>
  <si>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</si>
  <si>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</si>
  <si>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</si>
  <si>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</si>
  <si>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</si>
  <si>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</si>
  <si>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</si>
  <si>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</si>
  <si>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</si>
  <si>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</si>
  <si>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</si>
  <si>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</si>
  <si>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</si>
  <si>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</si>
  <si>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</si>
  <si>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</si>
  <si>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</si>
  <si>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</si>
  <si>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</si>
  <si>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</si>
  <si>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</si>
  <si>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</si>
  <si>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</si>
  <si>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</si>
  <si>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</si>
  <si>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</si>
  <si>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</si>
  <si>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</si>
  <si>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</si>
  <si>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</si>
  <si>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</si>
  <si>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</si>
  <si>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</si>
  <si>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</si>
  <si>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</si>
  <si>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</si>
  <si>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</si>
  <si>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</si>
  <si>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</si>
  <si>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</si>
  <si>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</si>
  <si>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</si>
  <si>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</si>
  <si>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</si>
  <si>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</si>
  <si>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</si>
  <si>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</si>
  <si>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</si>
  <si>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</si>
  <si>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</si>
  <si>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</si>
  <si>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</si>
  <si>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</si>
  <si>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</si>
  <si>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</si>
  <si>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</si>
  <si>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</si>
  <si>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</si>
  <si>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</si>
  <si>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</si>
  <si>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</si>
  <si>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</si>
  <si>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</si>
  <si>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</si>
  <si>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</si>
  <si>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</si>
  <si>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</si>
  <si>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</si>
  <si>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</si>
  <si>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</si>
  <si>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</si>
  <si>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</si>
  <si>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</si>
  <si>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</si>
  <si>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</si>
  <si>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</si>
  <si>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</si>
  <si>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</si>
  <si>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</si>
  <si>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</si>
  <si>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</si>
  <si>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</si>
  <si>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</si>
  <si>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</si>
  <si>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</si>
  <si>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</si>
  <si>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</si>
  <si>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</si>
  <si>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</si>
  <si>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</si>
  <si>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</si>
  <si>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</si>
  <si>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</si>
  <si>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</si>
  <si>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</si>
  <si>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</si>
  <si>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</si>
  <si>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</si>
  <si>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</si>
  <si>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</si>
  <si>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</si>
  <si>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</si>
  <si>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</si>
  <si>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</si>
  <si>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</si>
  <si>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</si>
  <si>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</si>
  <si>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</si>
  <si>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</si>
  <si>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</si>
  <si>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</si>
  <si>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</si>
  <si>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</si>
  <si>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</si>
  <si>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</si>
  <si>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</si>
  <si>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</si>
  <si>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</si>
  <si>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</si>
  <si>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</si>
  <si>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</si>
  <si>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</si>
  <si>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</si>
  <si>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</si>
  <si>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</si>
  <si>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</si>
  <si>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</si>
  <si>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</si>
  <si>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</si>
  <si>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</si>
  <si>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</si>
  <si>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</si>
  <si>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</si>
  <si>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</si>
  <si>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</si>
  <si>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</si>
  <si>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</si>
  <si>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</si>
  <si>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</si>
  <si>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</si>
  <si>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</si>
  <si>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</si>
  <si>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</si>
  <si>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</si>
  <si>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</si>
  <si>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</si>
  <si>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</si>
  <si>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</si>
  <si>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</si>
  <si>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</si>
  <si>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</si>
  <si>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</si>
  <si>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</si>
  <si>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</si>
  <si>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</si>
  <si>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</si>
  <si>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</si>
  <si>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</si>
  <si>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</si>
  <si>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</si>
  <si>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</si>
  <si>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</si>
  <si>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</si>
  <si>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</si>
  <si>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</si>
  <si>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</si>
  <si>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</si>
  <si>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</si>
  <si>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</si>
  <si>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</si>
  <si>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</si>
  <si>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</si>
  <si>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</si>
  <si>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</si>
  <si>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</si>
  <si>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</si>
  <si>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</si>
  <si>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</si>
  <si>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</si>
  <si>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</si>
  <si>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</si>
  <si>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</si>
  <si>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</si>
  <si>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</si>
  <si>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</si>
  <si>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</si>
  <si>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</si>
  <si>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</si>
  <si>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</si>
  <si>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</si>
  <si>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</si>
  <si>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</si>
  <si>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</si>
  <si>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</si>
  <si>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</si>
  <si>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</si>
  <si>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</si>
  <si>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</si>
  <si>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</si>
  <si>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</si>
  <si>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</si>
  <si>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</si>
  <si>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</si>
  <si>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</si>
  <si>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</si>
  <si>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</si>
  <si>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</si>
  <si>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</si>
  <si>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</si>
  <si>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</si>
  <si>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</si>
  <si>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</si>
  <si>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</si>
  <si>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</si>
  <si>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</si>
  <si>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</si>
  <si>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</si>
  <si>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</si>
  <si>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</si>
  <si>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</si>
  <si>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</si>
  <si>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</si>
  <si>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</si>
  <si>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</si>
  <si>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</si>
  <si>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</si>
  <si>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</si>
  <si>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</si>
  <si>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</si>
  <si>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</si>
  <si>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</si>
  <si>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</si>
  <si>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</si>
  <si>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</si>
  <si>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</si>
  <si>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</si>
  <si>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</si>
  <si>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</si>
  <si>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</si>
  <si>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</si>
  <si>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</si>
  <si>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</si>
  <si>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</si>
  <si>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</si>
  <si>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</si>
  <si>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</si>
  <si>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</si>
  <si>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</si>
  <si>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</si>
  <si>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</si>
  <si>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</si>
  <si>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</si>
  <si>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</si>
  <si>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</si>
  <si>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</si>
  <si>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</si>
  <si>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</si>
  <si>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</si>
  <si>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</si>
  <si>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</si>
  <si>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</si>
  <si>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</si>
  <si>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</si>
  <si>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</si>
  <si>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</si>
  <si>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</si>
  <si>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</si>
  <si>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</si>
  <si>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</si>
  <si>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</si>
  <si>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</si>
  <si>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</si>
  <si>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</si>
  <si>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</si>
  <si>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</si>
  <si>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</si>
  <si>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</si>
  <si>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</si>
  <si>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</si>
  <si>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</si>
  <si>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</si>
  <si>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</si>
  <si>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</si>
  <si>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</si>
  <si>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</si>
  <si>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</si>
  <si>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</si>
  <si>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</si>
  <si>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</si>
  <si>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</si>
  <si>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</si>
  <si>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</si>
  <si>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</si>
  <si>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</si>
  <si>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</si>
  <si>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</si>
  <si>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</si>
  <si>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</si>
  <si>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</si>
  <si>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</si>
  <si>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</si>
  <si>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</si>
  <si>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</si>
  <si>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</si>
  <si>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</si>
  <si>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</si>
  <si>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</si>
  <si>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</si>
  <si>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</si>
  <si>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</si>
  <si>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</si>
  <si>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</si>
  <si>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</si>
  <si>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</si>
  <si>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</si>
  <si>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</si>
  <si>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</si>
  <si>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</si>
  <si>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</si>
  <si>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</si>
  <si>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</si>
  <si>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</si>
  <si>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</si>
  <si>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</si>
  <si>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</si>
  <si>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</si>
  <si>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</si>
  <si>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</si>
  <si>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</si>
  <si>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</si>
  <si>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</si>
  <si>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</si>
  <si>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</si>
  <si>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</si>
  <si>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</si>
  <si>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</si>
  <si>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</si>
  <si>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</si>
  <si>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</si>
  <si>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</si>
  <si>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</si>
  <si>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</si>
  <si>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</si>
  <si>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</si>
  <si>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</si>
  <si>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</si>
  <si>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</si>
  <si>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</si>
  <si>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</si>
  <si>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</si>
  <si>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</si>
  <si>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</si>
  <si>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</si>
  <si>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</si>
  <si>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</si>
  <si>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</si>
  <si>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</si>
  <si>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</si>
  <si>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</si>
  <si>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</si>
  <si>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</si>
  <si>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</si>
  <si>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</si>
  <si>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</si>
  <si>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</si>
  <si>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</si>
  <si>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</si>
  <si>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</si>
  <si>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</si>
  <si>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</si>
  <si>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</si>
  <si>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</si>
  <si>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</si>
  <si>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</si>
  <si>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</si>
  <si>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</si>
  <si>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</si>
  <si>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</si>
  <si>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</si>
  <si>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</si>
  <si>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</si>
  <si>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</si>
  <si>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</si>
  <si>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</si>
  <si>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</si>
  <si>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</si>
  <si>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</si>
  <si>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</si>
  <si>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</si>
  <si>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</si>
  <si>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</si>
  <si>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</si>
  <si>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</si>
  <si>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</si>
  <si>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</si>
  <si>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</si>
  <si>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</si>
  <si>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</si>
  <si>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</si>
  <si>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</si>
  <si>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</si>
  <si>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</si>
  <si>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</si>
  <si>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</si>
  <si>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</si>
  <si>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</si>
  <si>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</si>
  <si>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</si>
  <si>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</si>
  <si>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</si>
  <si>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</si>
  <si>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</si>
  <si>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</si>
  <si>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</si>
  <si>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</si>
  <si>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</si>
  <si>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</si>
  <si>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</si>
  <si>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</si>
  <si>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</si>
  <si>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</si>
  <si>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</si>
  <si>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</si>
  <si>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</si>
  <si>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</si>
  <si>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</si>
  <si>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</si>
  <si>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</si>
  <si>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</si>
  <si>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</si>
  <si>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</si>
  <si>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</si>
  <si>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</si>
  <si>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</si>
  <si>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</si>
  <si>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</si>
  <si>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</si>
  <si>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</si>
  <si>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</si>
  <si>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</si>
  <si>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</si>
  <si>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</si>
  <si>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</si>
  <si>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</si>
  <si>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</si>
  <si>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</si>
  <si>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</si>
  <si>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</si>
  <si>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</si>
  <si>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</si>
  <si>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</si>
  <si>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</si>
  <si>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</si>
  <si>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</si>
  <si>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</si>
  <si>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</si>
  <si>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</si>
  <si>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</si>
  <si>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</si>
  <si>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</si>
  <si>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</si>
  <si>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</si>
  <si>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</si>
  <si>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</si>
  <si>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</si>
  <si>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</si>
  <si>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</si>
  <si>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</si>
  <si>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</si>
  <si>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</si>
  <si>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</si>
  <si>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</si>
  <si>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</si>
  <si>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</si>
  <si>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</si>
  <si>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</si>
  <si>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</si>
  <si>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</si>
  <si>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</si>
  <si>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</si>
  <si>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</si>
  <si>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</si>
  <si>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</si>
  <si>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</si>
  <si>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</si>
  <si>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</si>
  <si>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</si>
  <si>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</si>
  <si>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</si>
  <si>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</si>
  <si>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</si>
  <si>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</si>
  <si>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</si>
  <si>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</si>
  <si>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</si>
  <si>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</si>
  <si>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</si>
  <si>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</si>
  <si>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</si>
  <si>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</si>
  <si>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</si>
  <si>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</si>
  <si>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</si>
  <si>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</si>
  <si>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</si>
  <si>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</si>
  <si>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</si>
  <si>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</si>
  <si>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</si>
  <si>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</si>
  <si>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</si>
  <si>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</si>
  <si>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</si>
  <si>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</si>
  <si>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</si>
  <si>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</si>
  <si>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</si>
  <si>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</si>
  <si>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</si>
  <si>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</si>
  <si>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</si>
  <si>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</si>
  <si>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</si>
  <si>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</si>
  <si>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</si>
  <si>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</si>
  <si>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</si>
  <si>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</si>
  <si>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</si>
  <si>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</si>
  <si>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</si>
  <si>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</si>
  <si>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</si>
  <si>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</si>
  <si>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</si>
  <si>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</si>
  <si>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</si>
  <si>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</si>
  <si>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</si>
  <si>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</si>
  <si>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</si>
  <si>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</si>
  <si>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</si>
  <si>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</si>
  <si>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</si>
  <si>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</si>
  <si>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</si>
  <si>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</si>
  <si>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</si>
  <si>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</si>
  <si>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</si>
  <si>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</si>
  <si>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</si>
  <si>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</si>
  <si>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</si>
  <si>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</si>
  <si>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</si>
  <si>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</si>
  <si>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</si>
  <si>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</si>
  <si>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</si>
  <si>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</si>
  <si>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</si>
  <si>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</si>
  <si>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</si>
  <si>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</si>
  <si>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</si>
  <si>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</si>
  <si>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</si>
  <si>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</si>
  <si>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</si>
  <si>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</si>
  <si>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</si>
  <si>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</si>
  <si>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</si>
  <si>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</si>
  <si>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</si>
  <si>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</si>
  <si>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</si>
  <si>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</si>
  <si>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</si>
  <si>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</si>
  <si>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</si>
  <si>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</si>
  <si>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</si>
  <si>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</si>
  <si>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</si>
  <si>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</si>
  <si>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</si>
  <si>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</si>
  <si>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</si>
  <si>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</si>
  <si>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</si>
  <si>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</si>
  <si>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</si>
  <si>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</si>
  <si>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</si>
  <si>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</si>
  <si>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</si>
  <si>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</si>
  <si>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</si>
  <si>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</si>
  <si>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</si>
  <si>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</si>
  <si>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</si>
  <si>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</si>
  <si>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</si>
  <si>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</si>
  <si>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</si>
  <si>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</si>
  <si>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</si>
  <si>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</si>
  <si>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</si>
  <si>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</si>
  <si>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</si>
  <si>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</si>
  <si>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</si>
  <si>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</si>
  <si>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</si>
  <si>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</si>
  <si>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</si>
  <si>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</si>
  <si>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</si>
  <si>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</si>
  <si>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</si>
  <si>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</si>
  <si>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</si>
  <si>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</si>
  <si>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</si>
  <si>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</si>
  <si>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</si>
  <si>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</si>
  <si>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</si>
  <si>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</si>
  <si>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</si>
  <si>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</si>
  <si>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</si>
  <si>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</si>
  <si>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</si>
  <si>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</si>
  <si>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</si>
  <si>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</si>
  <si>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</si>
  <si>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</si>
  <si>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</si>
  <si>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</si>
  <si>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</si>
  <si>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</si>
  <si>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</si>
  <si>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</si>
  <si>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</si>
  <si>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</si>
  <si>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</si>
  <si>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</si>
  <si>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</si>
  <si>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</si>
  <si>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</si>
  <si>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</si>
  <si>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</si>
  <si>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</si>
  <si>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</si>
  <si>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</si>
  <si>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</si>
  <si>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</si>
  <si>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</si>
  <si>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</si>
  <si>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</si>
  <si>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</si>
  <si>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</si>
  <si>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</si>
  <si>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</si>
  <si>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</si>
  <si>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</si>
  <si>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</si>
  <si>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</si>
  <si>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</si>
  <si>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</si>
  <si>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</si>
  <si>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</si>
  <si>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</si>
  <si>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</si>
  <si>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</si>
  <si>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</si>
  <si>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</si>
  <si>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</si>
  <si>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</si>
  <si>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</si>
  <si>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</si>
  <si>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</si>
  <si>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</si>
  <si>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</si>
  <si>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</si>
  <si>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</si>
  <si>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</si>
  <si>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</si>
  <si>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</si>
  <si>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</si>
  <si>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</si>
  <si>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</si>
  <si>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</si>
  <si>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</si>
  <si>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</si>
  <si>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</si>
  <si>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</si>
  <si>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</si>
  <si>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</si>
  <si>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</si>
  <si>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</si>
  <si>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</si>
  <si>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</si>
  <si>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</si>
  <si>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</si>
  <si>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</si>
  <si>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</si>
  <si>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</si>
  <si>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</si>
  <si>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</si>
  <si>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</si>
  <si>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</si>
  <si>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</si>
  <si>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</si>
  <si>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</si>
  <si>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</si>
  <si>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</si>
  <si>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</si>
  <si>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</si>
  <si>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</si>
  <si>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</si>
  <si>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</si>
  <si>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</si>
  <si>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</si>
  <si>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</si>
  <si>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</si>
  <si>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</si>
  <si>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</si>
  <si>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</si>
  <si>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</si>
  <si>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</si>
  <si>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</si>
  <si>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</si>
  <si>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</si>
  <si>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</si>
  <si>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</si>
  <si>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</si>
  <si>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</si>
  <si>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</si>
  <si>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</si>
  <si>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</si>
  <si>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</si>
  <si>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</si>
  <si>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</si>
  <si>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</si>
  <si>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</si>
  <si>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</si>
  <si>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</si>
  <si>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</si>
  <si>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</si>
  <si>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</si>
  <si>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</si>
  <si>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</si>
  <si>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</si>
  <si>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</si>
  <si>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</si>
  <si>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</si>
  <si>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</si>
  <si>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</si>
  <si>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</si>
  <si>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</si>
  <si>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</si>
  <si>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</si>
  <si>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</si>
  <si>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</si>
  <si>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</si>
  <si>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</si>
  <si>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</si>
  <si>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</si>
  <si>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</si>
  <si>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</si>
  <si>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</si>
  <si>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</si>
  <si>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</si>
  <si>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</si>
  <si>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</si>
  <si>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</si>
  <si>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</si>
  <si>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</si>
  <si>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</si>
  <si>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</si>
  <si>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</si>
  <si>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</si>
  <si>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</si>
  <si>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</si>
  <si>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</si>
  <si>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</si>
  <si>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</si>
  <si>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</si>
  <si>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</si>
  <si>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</si>
  <si>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</si>
  <si>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</si>
  <si>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</si>
  <si>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</si>
  <si>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</si>
  <si>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</si>
  <si>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</si>
  <si>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</si>
  <si>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</si>
  <si>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</si>
  <si>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</si>
  <si>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</si>
  <si>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</si>
  <si>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</si>
  <si>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</si>
  <si>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</si>
  <si>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</si>
  <si>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</si>
  <si>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</si>
  <si>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</si>
  <si>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</si>
  <si>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</si>
  <si>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</si>
  <si>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</si>
  <si>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</si>
  <si>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</si>
  <si>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</si>
  <si>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</si>
  <si>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</si>
  <si>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</si>
  <si>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</si>
  <si>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</si>
  <si>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</si>
  <si>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</si>
  <si>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</si>
  <si>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</si>
  <si>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</si>
  <si>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</si>
  <si>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</si>
  <si>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</si>
  <si>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</si>
  <si>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</si>
  <si>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</si>
  <si>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</si>
  <si>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</si>
  <si>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</si>
  <si>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</si>
  <si>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</si>
  <si>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</si>
  <si>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</si>
  <si>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</si>
  <si>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</si>
  <si>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</si>
  <si>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</si>
  <si>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</si>
  <si>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</si>
  <si>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</si>
  <si>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</si>
  <si>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</si>
  <si>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</si>
  <si>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</si>
  <si>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</si>
  <si>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</si>
  <si>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</si>
  <si>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</si>
  <si>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</si>
  <si>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</si>
  <si>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</si>
  <si>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</si>
  <si>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</si>
  <si>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</si>
  <si>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</si>
  <si>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</si>
  <si>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</si>
  <si>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</si>
  <si>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</si>
  <si>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</si>
  <si>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</si>
  <si>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</si>
  <si>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</si>
  <si>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</si>
  <si>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</si>
  <si>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</si>
  <si>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</si>
  <si>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</si>
  <si>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</si>
  <si>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</si>
  <si>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</si>
  <si>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</si>
  <si>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</si>
  <si>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</si>
  <si>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</si>
  <si>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</si>
  <si>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</si>
  <si>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</si>
  <si>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</si>
  <si>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</si>
  <si>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</si>
  <si>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</si>
  <si>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</si>
  <si>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</si>
  <si>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</si>
  <si>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</si>
  <si>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</si>
  <si>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</si>
  <si>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</si>
  <si>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</si>
  <si>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</si>
  <si>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</si>
  <si>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</si>
  <si>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</si>
  <si>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</si>
  <si>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</si>
  <si>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</si>
  <si>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</si>
  <si>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</si>
  <si>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</si>
  <si>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</si>
  <si>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</si>
  <si>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</si>
  <si>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</si>
  <si>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</si>
  <si>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</si>
  <si>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</si>
  <si>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</si>
  <si>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</si>
  <si>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</si>
  <si>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</si>
  <si>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</si>
  <si>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</si>
  <si>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</si>
  <si>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</si>
  <si>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</si>
  <si>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</si>
  <si>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</si>
  <si>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</si>
  <si>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</si>
  <si>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</si>
  <si>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</si>
  <si>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</si>
  <si>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</si>
  <si>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</si>
  <si>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</si>
  <si>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</si>
  <si>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</si>
  <si>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</si>
  <si>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</si>
  <si>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</si>
  <si>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</si>
  <si>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</si>
  <si>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</si>
  <si>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</si>
  <si>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</si>
  <si>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</si>
  <si>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</si>
  <si>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</si>
  <si>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</si>
  <si>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</si>
  <si>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</si>
  <si>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</si>
  <si>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</si>
  <si>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</si>
  <si>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</si>
  <si>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</si>
  <si>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</si>
  <si>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</si>
  <si>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</si>
  <si>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</si>
  <si>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</si>
  <si>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</si>
  <si>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</si>
  <si>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</si>
  <si>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</si>
  <si>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</si>
  <si>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</si>
  <si>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</si>
  <si>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</si>
  <si>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</si>
  <si>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</si>
  <si>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</si>
  <si>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</si>
  <si>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</si>
  <si>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</si>
  <si>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</si>
  <si>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</si>
  <si>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</si>
  <si>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</si>
  <si>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</si>
  <si>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</si>
  <si>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</si>
  <si>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</si>
  <si>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</si>
  <si>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</si>
  <si>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</si>
  <si>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</si>
  <si>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</si>
  <si>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</si>
  <si>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</si>
  <si>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</si>
  <si>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</si>
  <si>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</si>
  <si>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</si>
  <si>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</si>
  <si>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</si>
  <si>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</si>
  <si>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</si>
  <si>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</si>
  <si>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</si>
  <si>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</si>
  <si>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</si>
  <si>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</si>
  <si>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</si>
  <si>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</si>
  <si>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</si>
  <si>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</si>
  <si>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</si>
  <si>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</si>
  <si>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</si>
  <si>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</si>
  <si>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</si>
  <si>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</si>
  <si>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</si>
  <si>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</si>
  <si>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</si>
  <si>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</si>
  <si>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</si>
  <si>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</si>
  <si>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</si>
  <si>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</si>
  <si>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</si>
  <si>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</si>
  <si>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</si>
  <si>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</si>
  <si>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</si>
  <si>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</si>
  <si>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</si>
  <si>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</si>
  <si>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</si>
  <si>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</si>
  <si>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</si>
  <si>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</si>
  <si>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</si>
  <si>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</si>
  <si>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</si>
  <si>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</si>
  <si>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</si>
  <si>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</si>
  <si>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</si>
  <si>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</si>
  <si>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</si>
  <si>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</si>
  <si>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</si>
  <si>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</si>
  <si>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</si>
  <si>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</si>
  <si>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</si>
  <si>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</si>
  <si>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</si>
  <si>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</si>
  <si>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</si>
  <si>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</si>
  <si>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</si>
  <si>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</si>
  <si>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</si>
  <si>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</si>
  <si>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</si>
  <si>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</si>
  <si>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</si>
  <si>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</si>
  <si>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</si>
  <si>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</si>
  <si>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</si>
  <si>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</si>
  <si>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</si>
  <si>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</si>
  <si>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</si>
  <si>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</si>
  <si>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</si>
  <si>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</si>
  <si>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</si>
  <si>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</si>
  <si>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</si>
  <si>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</si>
  <si>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</si>
  <si>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</si>
  <si>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</si>
  <si>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</si>
  <si>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</si>
  <si>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</si>
  <si>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</si>
  <si>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</si>
  <si>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</si>
  <si>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</si>
  <si>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</si>
  <si>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</si>
  <si>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</si>
  <si>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</si>
  <si>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</si>
  <si>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</si>
  <si>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</si>
  <si>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</si>
  <si>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</si>
  <si>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</si>
  <si>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</si>
  <si>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</si>
  <si>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</si>
  <si>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</si>
  <si>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</si>
  <si>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</si>
  <si>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</si>
  <si>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</si>
  <si>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</si>
  <si>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</si>
  <si>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</si>
  <si>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</si>
  <si>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</si>
  <si>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</si>
  <si>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</si>
  <si>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</si>
  <si>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</si>
  <si>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</si>
  <si>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</si>
  <si>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</si>
  <si>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</si>
  <si>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</si>
  <si>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</si>
  <si>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</si>
  <si>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</si>
  <si>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</si>
  <si>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</si>
  <si>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</si>
  <si>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</si>
  <si>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</si>
  <si>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</si>
  <si>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</si>
  <si>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</si>
  <si>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</si>
  <si>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</si>
  <si>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</si>
  <si>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</si>
  <si>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</si>
  <si>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</si>
  <si>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</si>
  <si>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</si>
  <si>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</si>
  <si>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</si>
  <si>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</si>
  <si>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</si>
  <si>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</si>
  <si>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</si>
  <si>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</si>
  <si>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</si>
  <si>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</si>
  <si>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</si>
  <si>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</si>
  <si>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</si>
  <si>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</si>
  <si>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</si>
  <si>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</si>
  <si>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</si>
  <si>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</si>
  <si>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</si>
  <si>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</si>
  <si>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</si>
  <si>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</si>
  <si>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</si>
  <si>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</si>
  <si>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</si>
  <si>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</si>
  <si>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</si>
  <si>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</si>
  <si>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</si>
  <si>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</si>
  <si>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</si>
  <si>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</si>
  <si>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</si>
  <si>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</si>
  <si>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</si>
  <si>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</si>
  <si>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</si>
  <si>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</si>
  <si>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</si>
  <si>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</si>
  <si>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</si>
  <si>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</si>
  <si>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</si>
  <si>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</si>
  <si>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</si>
  <si>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</si>
  <si>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</si>
  <si>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</si>
  <si>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</si>
  <si>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</si>
  <si>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</si>
  <si>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</si>
  <si>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</si>
  <si>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</si>
  <si>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</si>
  <si>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</si>
  <si>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</si>
  <si>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</si>
  <si>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</si>
  <si>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</si>
  <si>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</si>
  <si>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</si>
  <si>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</si>
  <si>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</si>
  <si>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</si>
  <si>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</si>
  <si>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</si>
  <si>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</si>
  <si>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</si>
  <si>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</si>
  <si>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</si>
  <si>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</si>
  <si>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</si>
  <si>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</si>
  <si>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</si>
  <si>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</si>
  <si>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</si>
  <si>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</si>
  <si>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</si>
  <si>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</si>
  <si>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</si>
  <si>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</si>
  <si>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</si>
  <si>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</si>
  <si>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</si>
  <si>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</si>
  <si>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</si>
  <si>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</si>
  <si>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</si>
  <si>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</si>
  <si>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</si>
  <si>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</si>
  <si>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</si>
  <si>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</si>
  <si>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</si>
  <si>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</si>
  <si>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</si>
  <si>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</si>
  <si>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</si>
  <si>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</si>
  <si>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</si>
  <si>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</si>
  <si>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</si>
  <si>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</si>
  <si>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</si>
  <si>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</si>
  <si>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</si>
  <si>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</si>
  <si>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</si>
  <si>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</si>
  <si>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</si>
  <si>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</si>
  <si>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</si>
  <si>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</si>
  <si>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</si>
  <si>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</si>
  <si>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</si>
  <si>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</si>
  <si>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</si>
  <si>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</si>
  <si>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</si>
  <si>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</si>
  <si>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</si>
  <si>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</si>
  <si>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</si>
  <si>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</si>
  <si>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</si>
  <si>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</si>
  <si>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</si>
  <si>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</si>
  <si>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</si>
  <si>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</si>
  <si>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</si>
  <si>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</si>
  <si>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</si>
  <si>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</si>
  <si>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</si>
  <si>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</si>
  <si>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</si>
  <si>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</si>
  <si>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</si>
  <si>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</si>
  <si>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</si>
  <si>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</si>
  <si>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</si>
  <si>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</si>
  <si>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</si>
  <si>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</si>
  <si>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</si>
  <si>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</si>
  <si>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</si>
  <si>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</si>
  <si>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</si>
  <si>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</si>
  <si>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</si>
  <si>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</si>
  <si>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</si>
  <si>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</si>
  <si>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</si>
  <si>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</si>
  <si>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</si>
  <si>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</si>
  <si>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</si>
  <si>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</si>
  <si>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</si>
  <si>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</si>
  <si>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</si>
  <si>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</si>
  <si>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</si>
  <si>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</si>
  <si>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</si>
  <si>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</si>
  <si>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</si>
  <si>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</si>
  <si>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</si>
  <si>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</si>
  <si>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</si>
  <si>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</si>
  <si>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</si>
  <si>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</si>
  <si>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</si>
  <si>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</si>
  <si>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</si>
  <si>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</si>
  <si>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</si>
  <si>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</si>
  <si>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</si>
  <si>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</si>
  <si>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</si>
  <si>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</si>
  <si>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</si>
  <si>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</si>
  <si>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</si>
  <si>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</si>
  <si>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</si>
  <si>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</si>
  <si>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</si>
  <si>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</si>
  <si>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</si>
  <si>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</si>
  <si>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</si>
  <si>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</si>
  <si>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</si>
  <si>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</si>
  <si>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</si>
  <si>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</si>
  <si>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</si>
  <si>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</si>
  <si>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</si>
  <si>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</si>
  <si>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</si>
  <si>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</si>
  <si>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</si>
  <si>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</si>
  <si>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</si>
  <si>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</si>
  <si>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</si>
  <si>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</si>
  <si>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</si>
  <si>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</si>
  <si>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</si>
  <si>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</si>
  <si>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</si>
  <si>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</si>
  <si>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</si>
  <si>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</si>
  <si>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</si>
  <si>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</si>
  <si>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</si>
  <si>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</si>
  <si>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</si>
  <si>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</si>
  <si>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</si>
  <si>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</si>
  <si>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</si>
  <si>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</si>
  <si>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</si>
  <si>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</si>
  <si>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</si>
  <si>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</si>
  <si>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</si>
  <si>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</si>
  <si>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</si>
  <si>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</si>
  <si>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</si>
  <si>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</si>
  <si>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</si>
  <si>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</si>
  <si>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</si>
  <si>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</si>
  <si>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</si>
  <si>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</si>
  <si>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</si>
  <si>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</si>
  <si>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</si>
  <si>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</si>
  <si>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</si>
  <si>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</si>
  <si>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</si>
  <si>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</si>
  <si>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</si>
  <si>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</si>
  <si>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</si>
  <si>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</si>
  <si>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</si>
  <si>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</si>
  <si>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</si>
  <si>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</si>
  <si>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</si>
  <si>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</si>
  <si>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</si>
  <si>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</si>
  <si>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</si>
  <si>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</si>
  <si>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</si>
  <si>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</si>
  <si>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</si>
  <si>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</si>
  <si>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</si>
  <si>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</si>
  <si>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</si>
  <si>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</si>
  <si>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</si>
  <si>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</si>
  <si>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</si>
  <si>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</si>
  <si>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</si>
  <si>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</si>
  <si>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</si>
  <si>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</si>
  <si>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</si>
  <si>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</si>
  <si>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</si>
  <si>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</si>
  <si>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</si>
  <si>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</si>
  <si>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</si>
  <si>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</si>
  <si>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</si>
  <si>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</si>
  <si>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</si>
  <si>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</si>
  <si>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</si>
  <si>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</si>
  <si>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</si>
  <si>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</si>
  <si>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</si>
  <si>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</si>
  <si>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</si>
  <si>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</si>
  <si>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</si>
  <si>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</si>
  <si>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</si>
  <si>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</si>
  <si>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</si>
  <si>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</si>
  <si>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</si>
  <si>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</si>
  <si>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</si>
  <si>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</si>
  <si>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</si>
  <si>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</si>
  <si>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</si>
  <si>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</si>
  <si>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</si>
  <si>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</si>
  <si>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</si>
  <si>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</si>
  <si>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</si>
  <si>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</si>
  <si>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</si>
  <si>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</si>
  <si>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</si>
  <si>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</si>
  <si>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</si>
  <si>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</si>
  <si>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</si>
  <si>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</si>
  <si>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</si>
  <si>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</si>
  <si>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</si>
  <si>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</si>
  <si>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</si>
  <si>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</si>
  <si>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</si>
  <si>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</si>
  <si>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</si>
  <si>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</si>
  <si>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</si>
  <si>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</si>
  <si>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</si>
  <si>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</si>
  <si>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</si>
  <si>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</si>
  <si>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</si>
  <si>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</si>
  <si>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</si>
  <si>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</si>
  <si>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</si>
  <si>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</si>
  <si>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</si>
  <si>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</si>
  <si>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</si>
  <si>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</si>
  <si>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</si>
  <si>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</si>
  <si>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</si>
  <si>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</si>
  <si>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</si>
  <si>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</si>
  <si>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</si>
  <si>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</si>
  <si>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</si>
  <si>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</si>
  <si>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</si>
  <si>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</si>
  <si>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</si>
  <si>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</si>
  <si>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</si>
  <si>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</si>
  <si>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</si>
  <si>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</si>
  <si>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</si>
  <si>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</si>
  <si>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</si>
  <si>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</si>
  <si>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</si>
  <si>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</si>
  <si>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</si>
  <si>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</si>
  <si>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</si>
  <si>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</si>
  <si>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</si>
  <si>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</si>
  <si>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</si>
  <si>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</si>
  <si>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</si>
  <si>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</si>
  <si>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</si>
  <si>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</si>
  <si>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</si>
  <si>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</si>
  <si>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</si>
  <si>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</si>
  <si>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</si>
  <si>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</si>
  <si>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</si>
  <si>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</si>
  <si>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</si>
  <si>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</si>
  <si>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</si>
  <si>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</si>
  <si>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</si>
  <si>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</si>
  <si>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</si>
  <si>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</si>
  <si>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</si>
  <si>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</si>
  <si>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</si>
  <si>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</si>
  <si>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</si>
  <si>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</si>
  <si>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</si>
  <si>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</si>
  <si>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</si>
  <si>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</si>
  <si>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</si>
  <si>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</si>
  <si>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</si>
  <si>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</si>
  <si>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</si>
  <si>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</si>
  <si>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</si>
  <si>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</si>
  <si>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</si>
  <si>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</si>
  <si>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</si>
  <si>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</si>
  <si>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</si>
  <si>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</si>
  <si>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</si>
  <si>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</si>
  <si>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</si>
  <si>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</si>
  <si>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</si>
  <si>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</si>
  <si>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</si>
  <si>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</si>
  <si>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</si>
  <si>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</si>
  <si>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</si>
  <si>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</si>
  <si>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</si>
  <si>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</si>
  <si>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</si>
  <si>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</si>
  <si>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</si>
  <si>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</si>
  <si>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</si>
  <si>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</si>
  <si>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</si>
  <si>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</si>
  <si>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</si>
  <si>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</si>
  <si>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</si>
  <si>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</si>
  <si>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</si>
  <si>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</si>
  <si>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</si>
  <si>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</si>
  <si>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</si>
  <si>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</si>
  <si>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</si>
  <si>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</si>
  <si>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</si>
  <si>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</si>
  <si>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</si>
  <si>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</si>
  <si>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</si>
  <si>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</si>
  <si>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</si>
  <si>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</si>
  <si>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</si>
  <si>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</si>
  <si>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</si>
  <si>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</si>
  <si>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</si>
  <si>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</si>
  <si>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</si>
  <si>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</si>
  <si>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</si>
  <si>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</si>
  <si>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</si>
  <si>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</si>
  <si>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</si>
  <si>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</si>
  <si>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</si>
  <si>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</si>
  <si>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</si>
  <si>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</si>
  <si>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</si>
  <si>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</si>
  <si>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</si>
  <si>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</si>
  <si>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</si>
  <si>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</si>
  <si>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</si>
  <si>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</si>
  <si>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</si>
  <si>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</si>
  <si>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</si>
  <si>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</si>
  <si>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</si>
  <si>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</si>
  <si>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</si>
  <si>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</si>
  <si>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</si>
  <si>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</si>
  <si>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</si>
  <si>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</si>
  <si>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</si>
  <si>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</si>
  <si>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</si>
  <si>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</si>
  <si>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</si>
  <si>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</si>
  <si>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</si>
  <si>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</si>
  <si>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</si>
  <si>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</si>
  <si>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</si>
  <si>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</si>
  <si>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</si>
  <si>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</si>
  <si>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</si>
  <si>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</si>
  <si>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</si>
  <si>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</si>
  <si>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</si>
  <si>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</si>
  <si>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</si>
  <si>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</si>
  <si>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</si>
  <si>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</si>
  <si>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</si>
  <si>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</si>
  <si>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</si>
  <si>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</si>
  <si>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</si>
  <si>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</si>
  <si>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</si>
  <si>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</si>
  <si>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</si>
  <si>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</si>
  <si>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</si>
  <si>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</si>
  <si>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</si>
  <si>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</si>
  <si>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</si>
  <si>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</si>
  <si>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</si>
  <si>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</si>
  <si>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</si>
  <si>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</si>
  <si>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</si>
  <si>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</si>
  <si>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</si>
  <si>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</si>
  <si>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</si>
  <si>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</si>
  <si>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</si>
  <si>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</si>
  <si>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</si>
  <si>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</si>
  <si>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</si>
  <si>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</si>
  <si>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</si>
  <si>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</si>
  <si>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</si>
  <si>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</si>
  <si>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</si>
  <si>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</si>
  <si>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</si>
  <si>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</si>
  <si>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</si>
  <si>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</si>
  <si>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</si>
  <si>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</si>
  <si>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</si>
  <si>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</si>
  <si>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</si>
  <si>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</si>
  <si>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</si>
  <si>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</si>
  <si>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</si>
  <si>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</si>
  <si>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</si>
  <si>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</si>
  <si>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</si>
  <si>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</si>
  <si>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</si>
  <si>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</si>
  <si>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</si>
  <si>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</si>
  <si>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</si>
  <si>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</si>
  <si>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</si>
  <si>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</si>
  <si>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</si>
  <si>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</si>
  <si>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</si>
  <si>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</si>
  <si>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</si>
  <si>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</si>
  <si>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</si>
  <si>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</si>
  <si>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</si>
  <si>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</si>
  <si>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</si>
  <si>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</si>
  <si>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</si>
  <si>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</si>
  <si>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</si>
  <si>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</si>
  <si>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</si>
  <si>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</si>
  <si>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</si>
  <si>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</si>
  <si>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</si>
  <si>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</si>
  <si>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</si>
  <si>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</si>
  <si>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</si>
  <si>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</si>
  <si>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</si>
  <si>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</si>
  <si>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</si>
  <si>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</si>
  <si>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</si>
  <si>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</si>
  <si>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</si>
  <si>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</si>
  <si>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</si>
  <si>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</si>
  <si>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</si>
  <si>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</si>
  <si>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</si>
  <si>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</si>
  <si>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</si>
  <si>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</si>
  <si>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</si>
  <si>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</si>
  <si>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</si>
  <si>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</si>
  <si>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</si>
  <si>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</si>
  <si>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</si>
  <si>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</si>
  <si>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</si>
  <si>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</si>
  <si>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</si>
  <si>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</si>
  <si>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</si>
  <si>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</si>
  <si>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</si>
  <si>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</si>
  <si>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</si>
  <si>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</si>
  <si>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</si>
  <si>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</si>
  <si>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</si>
  <si>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</si>
  <si>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</si>
  <si>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</si>
  <si>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</si>
  <si>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</si>
  <si>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</si>
  <si>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</si>
  <si>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</si>
  <si>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</si>
  <si>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</si>
  <si>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</si>
  <si>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</si>
  <si>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</si>
  <si>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</si>
  <si>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</si>
  <si>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</si>
  <si>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</si>
  <si>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</si>
  <si>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</si>
  <si>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</si>
  <si>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</si>
  <si>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</si>
  <si>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</si>
  <si>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</si>
  <si>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</si>
  <si>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</si>
  <si>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</si>
  <si>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</si>
  <si>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</si>
  <si>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</si>
  <si>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</si>
  <si>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</si>
  <si>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</si>
  <si>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</si>
  <si>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</si>
  <si>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</si>
  <si>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</si>
  <si>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</si>
  <si>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</si>
  <si>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</si>
  <si>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</si>
  <si>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</si>
  <si>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</si>
  <si>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</si>
  <si>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</si>
  <si>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</si>
  <si>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</si>
  <si>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</si>
  <si>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</si>
  <si>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</si>
  <si>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</si>
  <si>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</si>
  <si>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</si>
  <si>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</si>
  <si>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</si>
  <si>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</si>
  <si>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</si>
  <si>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</si>
  <si>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</si>
  <si>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</si>
  <si>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</si>
  <si>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</si>
  <si>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</si>
  <si>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</si>
  <si>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</si>
  <si>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</si>
  <si>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</si>
  <si>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</si>
  <si>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</si>
  <si>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</si>
  <si>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</si>
  <si>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</si>
  <si>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</si>
  <si>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</si>
  <si>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</si>
  <si>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</si>
  <si>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</si>
  <si>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</si>
  <si>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</si>
  <si>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</si>
  <si>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</si>
  <si>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</si>
  <si>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</si>
  <si>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</si>
  <si>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</si>
  <si>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</si>
  <si>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</si>
  <si>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</si>
  <si>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</si>
  <si>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</si>
  <si>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</si>
  <si>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</si>
  <si>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</si>
  <si>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</si>
  <si>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</si>
  <si>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</si>
  <si>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</si>
  <si>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</si>
  <si>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</si>
  <si>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</si>
  <si>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</si>
  <si>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</si>
  <si>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</si>
  <si>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</si>
  <si>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</si>
  <si>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</si>
  <si>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</si>
  <si>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</si>
  <si>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</si>
  <si>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</si>
  <si>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</si>
  <si>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</si>
  <si>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</si>
  <si>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</si>
  <si>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</si>
  <si>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</si>
  <si>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</si>
  <si>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</si>
  <si>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</si>
  <si>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</si>
  <si>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</si>
  <si>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</si>
  <si>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</si>
  <si>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</si>
  <si>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</si>
  <si>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</si>
  <si>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</si>
  <si>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</si>
  <si>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</si>
  <si>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</si>
  <si>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</si>
  <si>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Percent Funded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</si>
  <si>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</si>
  <si>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</si>
  <si>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</si>
  <si>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</si>
  <si>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</si>
  <si>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</si>
  <si>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</si>
  <si>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</si>
  <si>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</si>
  <si>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</si>
  <si>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</si>
  <si>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</si>
  <si>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</si>
  <si>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</si>
  <si>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</si>
  <si>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</si>
  <si>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</si>
  <si>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</si>
  <si>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</si>
  <si>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</si>
  <si>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</si>
  <si>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</si>
  <si>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</si>
  <si>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</si>
  <si>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</si>
  <si>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</si>
  <si>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</si>
  <si>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</si>
  <si>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</si>
  <si>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</si>
  <si>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</si>
  <si>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</si>
  <si>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</si>
  <si>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</si>
  <si>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</si>
  <si>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</si>
  <si>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</si>
  <si>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</si>
  <si>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</si>
  <si>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</si>
  <si>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</si>
  <si>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</si>
  <si>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Category</t>
  </si>
  <si>
    <t>Sub-Category</t>
  </si>
  <si>
    <t xml:space="preserve">film </t>
  </si>
  <si>
    <t xml:space="preserve">publishing/radio </t>
  </si>
  <si>
    <t xml:space="preserve"> video/television</t>
  </si>
  <si>
    <t xml:space="preserve"> video/shorts</t>
  </si>
  <si>
    <t xml:space="preserve"> video/science fiction</t>
  </si>
  <si>
    <t xml:space="preserve"> video/drama</t>
  </si>
  <si>
    <t xml:space="preserve"> video/documentary</t>
  </si>
  <si>
    <t xml:space="preserve"> video/animation</t>
  </si>
  <si>
    <t>Row Labels</t>
  </si>
  <si>
    <t>Grand Total</t>
  </si>
  <si>
    <t>(All)</t>
  </si>
  <si>
    <t>Column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</si>
  <si>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</si>
  <si>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</si>
  <si>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</si>
  <si>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</si>
  <si>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</si>
  <si>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</si>
  <si>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</si>
  <si>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</si>
  <si>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2010</t>
  </si>
  <si>
    <t>Jan</t>
  </si>
  <si>
    <t>Feb</t>
  </si>
  <si>
    <t>Mar</t>
  </si>
  <si>
    <t>Apr</t>
  </si>
  <si>
    <t>Jun</t>
  </si>
  <si>
    <t>Dec</t>
  </si>
  <si>
    <t>Years</t>
  </si>
  <si>
    <t>Goals</t>
  </si>
  <si>
    <t>Number Successful</t>
  </si>
  <si>
    <t>Number Failed</t>
  </si>
  <si>
    <t xml:space="preserve">Number Canceled </t>
  </si>
  <si>
    <t>Total Projects</t>
  </si>
  <si>
    <t>Percentage Successful</t>
  </si>
  <si>
    <t>Percentage Failed</t>
  </si>
  <si>
    <t>Percentage Canceled</t>
  </si>
  <si>
    <t xml:space="preserve">  * Less than 1000</t>
  </si>
  <si>
    <t xml:space="preserve">  * 1000 to 4999</t>
  </si>
  <si>
    <t xml:space="preserve">  * 5000 to 9999</t>
  </si>
  <si>
    <t xml:space="preserve">  * 10000 to 14999</t>
  </si>
  <si>
    <t xml:space="preserve">  * 15000 to 19999</t>
  </si>
  <si>
    <t xml:space="preserve">  * 20000 to 24999</t>
  </si>
  <si>
    <t xml:space="preserve">  * 25000 to 29999</t>
  </si>
  <si>
    <t xml:space="preserve">  * 30000 to 34999</t>
  </si>
  <si>
    <t xml:space="preserve">  * 35000 to 39999</t>
  </si>
  <si>
    <t xml:space="preserve">  * 40000 to 44999</t>
  </si>
  <si>
    <t xml:space="preserve">  * 45000 to 49999</t>
  </si>
  <si>
    <t xml:space="preserve">  * Greater than or equal to 50000</t>
  </si>
  <si>
    <t>Backers Average</t>
  </si>
  <si>
    <t>Backers Variance</t>
  </si>
  <si>
    <t>Backers SD</t>
  </si>
  <si>
    <t>Mean</t>
  </si>
  <si>
    <t>Variance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</si>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</sst>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/>
    <xf numFmtId="0" fontId="2" fillId="0" borderId="0" xfId="0" applyFont="1" applyAlignment="1">
      <alignment wrapText="1"/>
    </xf>
    <xf numFmtId="14" fontId="2" fillId="0" borderId="0" xfId="0" applyNumberFormat="1" applyFont="1" applyAlignment="1">
      <alignment wrapText="1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/>
    <xf numFmtId="14" fontId="2" fillId="0" borderId="0" xfId="0" applyNumberFormat="1" applyFont="1"/>
    <xf numFmtId="14" fontId="4" fillId="0" borderId="0" xfId="1" applyNumberForma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Category!$B$5:$B$6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Category!$B$7:$B$28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0-6F92-4D47-A8F8-AFAA3943513F}"/>
            </c:ext>
          </c:extLst>
        </c:ser>
        <c:ser>
          <c:idx val="1"/>
          <c:order val="1"/>
          <c:tx>
            <c:strRef>
              <c:f>Category!$C$5:$C$6</c:f>
              <c:strCache>
                <c:ptCount val="1"/>
                <c:pt idx="0">
                  <c:v>AU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Category!$C$7:$C$28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1-6F92-4D47-A8F8-AFAA3943513F}"/>
            </c:ext>
          </c:extLst>
        </c:ser>
        <c:ser>
          <c:idx val="2"/>
          <c:order val="2"/>
          <c:tx>
            <c:strRef>
              <c:f>Category!$D$5:$D$6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Category!$D$7:$D$28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2-6F92-4D47-A8F8-AFAA3943513F}"/>
            </c:ext>
          </c:extLst>
        </c:ser>
        <c:ser>
          <c:idx val="3"/>
          <c:order val="3"/>
          <c:tx>
            <c:strRef>
              <c:f>Category!$E$5:$E$6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Category!$E$7:$E$28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3-6F92-4D47-A8F8-AFAA3943513F}"/>
            </c:ext>
          </c:extLst>
        </c:ser>
        <c:ser>
          <c:idx val="4"/>
          <c:order val="4"/>
          <c:tx>
            <c:strRef>
              <c:f>Category!$F$5:$F$6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Category!$F$7:$F$28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4-6F92-4D47-A8F8-AFAA3943513F}"/>
            </c:ext>
          </c:extLst>
        </c:ser>
        <c:ser>
          <c:idx val="5"/>
          <c:order val="5"/>
          <c:tx>
            <c:strRef>
              <c:f>Category!$G$5:$G$6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Category!$G$7:$G$28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5-6F92-4D47-A8F8-AFAA3943513F}"/>
            </c:ext>
          </c:extLst>
        </c:ser>
        <c:ser>
          <c:idx val="6"/>
          <c:order val="6"/>
          <c:tx>
            <c:strRef>
              <c:f>Category!$H$5:$H$6</c:f>
              <c:strCache>
                <c:ptCount val="1"/>
                <c:pt idx="0">
                  <c:v>DK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Category!$H$7:$H$28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6-6F92-4D47-A8F8-AFAA3943513F}"/>
            </c:ext>
          </c:extLst>
        </c:ser>
        <c:ser>
          <c:idx val="7"/>
          <c:order val="7"/>
          <c:tx>
            <c:strRef>
              <c:f>Category!$I$5:$I$6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Category!$I$7:$I$28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7-6F92-4D47-A8F8-AFAA3943513F}"/>
            </c:ext>
          </c:extLst>
        </c:ser>
        <c:ser>
          <c:idx val="8"/>
          <c:order val="8"/>
          <c:tx>
            <c:strRef>
              <c:f>Category!$J$5:$J$6</c:f>
              <c:strCache>
                <c:ptCount val="1"/>
                <c:pt idx="0">
                  <c:v>FR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Category!$J$7:$J$28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8-6F92-4D47-A8F8-AFAA3943513F}"/>
            </c:ext>
          </c:extLst>
        </c:ser>
        <c:ser>
          <c:idx val="9"/>
          <c:order val="9"/>
          <c:tx>
            <c:strRef>
              <c:f>Category!$K$5:$K$6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Category!$K$7:$K$28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9-6F92-4D47-A8F8-AFAA3943513F}"/>
            </c:ext>
          </c:extLst>
        </c:ser>
        <c:ser>
          <c:idx val="10"/>
          <c:order val="10"/>
          <c:tx>
            <c:strRef>
              <c:f>Category!$L$5:$L$6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Category!$L$7:$L$28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A-6F92-4D47-A8F8-AFAA3943513F}"/>
            </c:ext>
          </c:extLst>
        </c:ser>
        <c:ser>
          <c:idx val="11"/>
          <c:order val="11"/>
          <c:tx>
            <c:strRef>
              <c:f>Category!$M$5:$M$6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Category!$M$7:$M$28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B-6F92-4D47-A8F8-AFAA3943513F}"/>
            </c:ext>
          </c:extLst>
        </c:ser>
        <c:ser>
          <c:idx val="12"/>
          <c:order val="12"/>
          <c:tx>
            <c:strRef>
              <c:f>Category!$N$5:$N$6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Category!$N$7:$N$28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C-6F92-4D47-A8F8-AFAA3943513F}"/>
            </c:ext>
          </c:extLst>
        </c:ser>
        <c:ser>
          <c:idx val="13"/>
          <c:order val="13"/>
          <c:tx>
            <c:strRef>
              <c:f>Category!$O$5:$O$6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Category!$O$7:$O$28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D-6F92-4D47-A8F8-AFAA3943513F}"/>
            </c:ext>
          </c:extLst>
        </c:ser>
        <c:ser>
          <c:idx val="14"/>
          <c:order val="14"/>
          <c:tx>
            <c:strRef>
              <c:f>Category!$P$5:$P$6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Category!$P$7:$P$28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E-6F92-4D47-A8F8-AFAA3943513F}"/>
            </c:ext>
          </c:extLst>
        </c:ser>
        <c:ser>
          <c:idx val="15"/>
          <c:order val="15"/>
          <c:tx>
            <c:strRef>
              <c:f>Category!$Q$5:$Q$6</c:f>
              <c:strCache>
                <c:ptCount val="1"/>
                <c:pt idx="0">
                  <c:v>NZ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Category!$Q$7:$Q$28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F-6F92-4D47-A8F8-AFAA3943513F}"/>
            </c:ext>
          </c:extLst>
        </c:ser>
        <c:ser>
          <c:idx val="16"/>
          <c:order val="16"/>
          <c:tx>
            <c:strRef>
              <c:f>Category!$R$5:$R$6</c:f>
              <c:strCache>
                <c:ptCount val="1"/>
                <c:pt idx="0">
                  <c:v>SE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Category!$R$7:$R$28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4-6F92-4D47-A8F8-AFAA3943513F}"/>
            </c:ext>
          </c:extLst>
        </c:ser>
        <c:ser>
          <c:idx val="17"/>
          <c:order val="17"/>
          <c:tx>
            <c:strRef>
              <c:f>Category!$S$5:$S$6</c:f>
              <c:strCache>
                <c:ptCount val="1"/>
                <c:pt idx="0">
                  <c:v>SG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Category!$S$7:$S$28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5-6F92-4D47-A8F8-AFAA3943513F}"/>
            </c:ext>
          </c:extLst>
        </c:ser>
        <c:ser>
          <c:idx val="18"/>
          <c:order val="18"/>
          <c:tx>
            <c:strRef>
              <c:f>Category!$T$5:$T$6</c:f>
              <c:strCache>
                <c:ptCount val="1"/>
                <c:pt idx="0">
                  <c:v>US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Category!$A$7:$A$28</c:f>
              <c:strCache>
                <c:ptCount val="21"/>
                <c:pt idx="0">
                  <c:v> video/documentary</c:v>
                </c:pt>
                <c:pt idx="1">
                  <c:v> video/shorts</c:v>
                </c:pt>
                <c:pt idx="2">
                  <c:v> video/television</c:v>
                </c:pt>
                <c:pt idx="3">
                  <c:v>food/small batch</c:v>
                </c:pt>
                <c:pt idx="4">
                  <c:v>games/tabletop games</c:v>
                </c:pt>
                <c:pt idx="5">
                  <c:v>music/classical music</c:v>
                </c:pt>
                <c:pt idx="6">
                  <c:v>music/electronic music</c:v>
                </c:pt>
                <c:pt idx="7">
                  <c:v>music/indie rock</c:v>
                </c:pt>
                <c:pt idx="8">
                  <c:v>music/metal</c:v>
                </c:pt>
                <c:pt idx="9">
                  <c:v>music/pop</c:v>
                </c:pt>
                <c:pt idx="10">
                  <c:v>music/rock</c:v>
                </c:pt>
                <c:pt idx="11">
                  <c:v>photography/photobooks</c:v>
                </c:pt>
                <c:pt idx="12">
                  <c:v>publishing/nonfiction</c:v>
                </c:pt>
                <c:pt idx="13">
                  <c:v>publishing/radio </c:v>
                </c:pt>
                <c:pt idx="14">
                  <c:v>technology/hardware</c:v>
                </c:pt>
                <c:pt idx="15">
                  <c:v>technology/makerspaces</c:v>
                </c:pt>
                <c:pt idx="16">
                  <c:v>technology/space exploration</c:v>
                </c:pt>
                <c:pt idx="17">
                  <c:v>technology/wearables</c:v>
                </c:pt>
                <c:pt idx="18">
                  <c:v>theater/musical</c:v>
                </c:pt>
                <c:pt idx="19">
                  <c:v>theater/plays</c:v>
                </c:pt>
                <c:pt idx="20">
                  <c:v>theater/spaces</c:v>
                </c:pt>
              </c:strCache>
            </c:strRef>
          </c:cat>
          <c:val>
            <c:numRef>
              <c:f>Category!$T$7:$T$28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6-6F92-4D47-A8F8-AFAA3943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603800"/>
        <c:axId val="620604128"/>
      </c:barChart>
      <c:catAx>
        <c:axId val="620603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04128"/>
        <c:crosses val="autoZero"/>
        <c:auto val="1"/>
        <c:lblAlgn val="ctr"/>
        <c:lblOffset val="100"/>
        <c:noMultiLvlLbl val="0"/>
      </c:catAx>
      <c:valAx>
        <c:axId val="62060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03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SubCategory!$B$4:$B$5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SubCategory!$B$6:$B$47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0-B2BB-4084-BAEA-4DCC638B2500}"/>
            </c:ext>
          </c:extLst>
        </c:ser>
        <c:ser>
          <c:idx val="1"/>
          <c:order val="1"/>
          <c:tx>
            <c:strRef>
              <c:f>SubCategory!$C$4:$C$5</c:f>
              <c:strCache>
                <c:ptCount val="1"/>
                <c:pt idx="0">
                  <c:v>AU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SubCategory!$C$6:$C$47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1-B2BB-4084-BAEA-4DCC638B2500}"/>
            </c:ext>
          </c:extLst>
        </c:ser>
        <c:ser>
          <c:idx val="2"/>
          <c:order val="2"/>
          <c:tx>
            <c:strRef>
              <c:f>SubCategory!$D$4:$D$5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SubCategory!$D$6:$D$47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2-B2BB-4084-BAEA-4DCC638B2500}"/>
            </c:ext>
          </c:extLst>
        </c:ser>
        <c:ser>
          <c:idx val="3"/>
          <c:order val="3"/>
          <c:tx>
            <c:strRef>
              <c:f>SubCategory!$E$4:$E$5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SubCategory!$E$6:$E$47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3-B2BB-4084-BAEA-4DCC638B2500}"/>
            </c:ext>
          </c:extLst>
        </c:ser>
        <c:ser>
          <c:idx val="4"/>
          <c:order val="4"/>
          <c:tx>
            <c:strRef>
              <c:f>SubCategory!$F$4:$F$5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SubCategory!$F$6:$F$47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4-B2BB-4084-BAEA-4DCC638B2500}"/>
            </c:ext>
          </c:extLst>
        </c:ser>
        <c:ser>
          <c:idx val="5"/>
          <c:order val="5"/>
          <c:tx>
            <c:strRef>
              <c:f>SubCategory!$G$4:$G$5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SubCategory!$G$6:$G$47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5-B2BB-4084-BAEA-4DCC638B2500}"/>
            </c:ext>
          </c:extLst>
        </c:ser>
        <c:ser>
          <c:idx val="6"/>
          <c:order val="6"/>
          <c:tx>
            <c:strRef>
              <c:f>SubCategory!$H$4:$H$5</c:f>
              <c:strCache>
                <c:ptCount val="1"/>
                <c:pt idx="0">
                  <c:v>DK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SubCategory!$H$6:$H$47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6-B2BB-4084-BAEA-4DCC638B2500}"/>
            </c:ext>
          </c:extLst>
        </c:ser>
        <c:ser>
          <c:idx val="7"/>
          <c:order val="7"/>
          <c:tx>
            <c:strRef>
              <c:f>SubCategory!$I$4:$I$5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SubCategory!$I$6:$I$47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7-B2BB-4084-BAEA-4DCC638B2500}"/>
            </c:ext>
          </c:extLst>
        </c:ser>
        <c:ser>
          <c:idx val="8"/>
          <c:order val="8"/>
          <c:tx>
            <c:strRef>
              <c:f>SubCategory!$J$4:$J$5</c:f>
              <c:strCache>
                <c:ptCount val="1"/>
                <c:pt idx="0">
                  <c:v>FR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SubCategory!$J$6:$J$47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8-B2BB-4084-BAEA-4DCC638B2500}"/>
            </c:ext>
          </c:extLst>
        </c:ser>
        <c:ser>
          <c:idx val="9"/>
          <c:order val="9"/>
          <c:tx>
            <c:strRef>
              <c:f>SubCategory!$K$4:$K$5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SubCategory!$K$6:$K$47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9-B2BB-4084-BAEA-4DCC638B2500}"/>
            </c:ext>
          </c:extLst>
        </c:ser>
        <c:ser>
          <c:idx val="10"/>
          <c:order val="10"/>
          <c:tx>
            <c:strRef>
              <c:f>SubCategory!$L$4:$L$5</c:f>
              <c:strCache>
                <c:ptCount val="1"/>
                <c:pt idx="0">
                  <c:v>HK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SubCategory!$L$6:$L$47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A-B2BB-4084-BAEA-4DCC638B2500}"/>
            </c:ext>
          </c:extLst>
        </c:ser>
        <c:ser>
          <c:idx val="11"/>
          <c:order val="11"/>
          <c:tx>
            <c:strRef>
              <c:f>SubCategory!$M$4:$M$5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SubCategory!$M$6:$M$47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B-B2BB-4084-BAEA-4DCC638B2500}"/>
            </c:ext>
          </c:extLst>
        </c:ser>
        <c:ser>
          <c:idx val="12"/>
          <c:order val="12"/>
          <c:tx>
            <c:strRef>
              <c:f>SubCategory!$N$4:$N$5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SubCategory!$N$6:$N$47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C-B2BB-4084-BAEA-4DCC638B2500}"/>
            </c:ext>
          </c:extLst>
        </c:ser>
        <c:ser>
          <c:idx val="13"/>
          <c:order val="13"/>
          <c:tx>
            <c:strRef>
              <c:f>SubCategory!$O$4:$O$5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SubCategory!$O$6:$O$47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D-B2BB-4084-BAEA-4DCC638B2500}"/>
            </c:ext>
          </c:extLst>
        </c:ser>
        <c:ser>
          <c:idx val="14"/>
          <c:order val="14"/>
          <c:tx>
            <c:strRef>
              <c:f>SubCategory!$P$4:$P$5</c:f>
              <c:strCache>
                <c:ptCount val="1"/>
                <c:pt idx="0">
                  <c:v>MX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SubCategory!$P$6:$P$47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E-B2BB-4084-BAEA-4DCC638B2500}"/>
            </c:ext>
          </c:extLst>
        </c:ser>
        <c:ser>
          <c:idx val="15"/>
          <c:order val="15"/>
          <c:tx>
            <c:strRef>
              <c:f>SubCategory!$Q$4:$Q$5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SubCategory!$Q$6:$Q$47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F-B2BB-4084-BAEA-4DCC638B2500}"/>
            </c:ext>
          </c:extLst>
        </c:ser>
        <c:ser>
          <c:idx val="16"/>
          <c:order val="16"/>
          <c:tx>
            <c:strRef>
              <c:f>SubCategory!$R$4:$R$5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SubCategory!$R$6:$R$47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0-B2BB-4084-BAEA-4DCC638B2500}"/>
            </c:ext>
          </c:extLst>
        </c:ser>
        <c:ser>
          <c:idx val="17"/>
          <c:order val="17"/>
          <c:tx>
            <c:strRef>
              <c:f>SubCategory!$S$4:$S$5</c:f>
              <c:strCache>
                <c:ptCount val="1"/>
                <c:pt idx="0">
                  <c:v>NZ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SubCategory!$S$6:$S$47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1-B2BB-4084-BAEA-4DCC638B2500}"/>
            </c:ext>
          </c:extLst>
        </c:ser>
        <c:ser>
          <c:idx val="18"/>
          <c:order val="18"/>
          <c:tx>
            <c:strRef>
              <c:f>SubCategory!$T$4:$T$5</c:f>
              <c:strCache>
                <c:ptCount val="1"/>
                <c:pt idx="0">
                  <c:v>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SubCategory!$T$6:$T$47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2-B2BB-4084-BAEA-4DCC638B2500}"/>
            </c:ext>
          </c:extLst>
        </c:ser>
        <c:ser>
          <c:idx val="19"/>
          <c:order val="19"/>
          <c:tx>
            <c:strRef>
              <c:f>SubCategory!$U$4:$U$5</c:f>
              <c:strCache>
                <c:ptCount val="1"/>
                <c:pt idx="0">
                  <c:v>SG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SubCategory!$U$6:$U$47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3-B2BB-4084-BAEA-4DCC638B2500}"/>
            </c:ext>
          </c:extLst>
        </c:ser>
        <c:ser>
          <c:idx val="20"/>
          <c:order val="20"/>
          <c:tx>
            <c:strRef>
              <c:f>SubCategory!$V$4:$V$5</c:f>
              <c:strCache>
                <c:ptCount val="1"/>
                <c:pt idx="0">
                  <c:v>US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 video/animation</c:v>
                </c:pt>
                <c:pt idx="1">
                  <c:v> video/documentary</c:v>
                </c:pt>
                <c:pt idx="2">
                  <c:v> video/drama</c:v>
                </c:pt>
                <c:pt idx="3">
                  <c:v> video/science fiction</c:v>
                </c:pt>
                <c:pt idx="4">
                  <c:v> video/shorts</c:v>
                </c:pt>
                <c:pt idx="5">
                  <c:v>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SubCategory!$V$6:$V$47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4-B2BB-4084-BAEA-4DCC638B2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761520"/>
        <c:axId val="355755616"/>
      </c:barChart>
      <c:catAx>
        <c:axId val="35576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55616"/>
        <c:crosses val="autoZero"/>
        <c:auto val="1"/>
        <c:lblAlgn val="ctr"/>
        <c:lblOffset val="100"/>
        <c:noMultiLvlLbl val="0"/>
      </c:catAx>
      <c:valAx>
        <c:axId val="3557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6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[StarterBook.xlsm]Category_Created!PivotTable3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Category_Created!$B$4:$B$5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Category_Created!$A$6:$A$18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Category_Created!$B$6:$B$18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D3E7-4EF0-BC6C-D7E3B4C27409}"/>
            </c:ext>
          </c:extLst>
        </c:ser>
        <c:ser>
          <c:idx val="1"/>
          <c:order val="1"/>
          <c:tx>
            <c:strRef>
              <c:f>Category_Created!$C$4:$C$5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Category_Created!$A$6:$A$18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Category_Created!$C$6:$C$18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D3E7-4EF0-BC6C-D7E3B4C27409}"/>
            </c:ext>
          </c:extLst>
        </c:ser>
        <c:ser>
          <c:idx val="2"/>
          <c:order val="2"/>
          <c:tx>
            <c:strRef>
              <c:f>Category_Created!$D$4:$D$5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Category_Created!$A$6:$A$18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Category_Created!$D$6:$D$18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7-D3E7-4EF0-BC6C-D7E3B4C27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234672"/>
        <c:axId val="765235000"/>
      </c:barChart>
      <c:catAx>
        <c:axId val="76523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35000"/>
        <c:crosses val="autoZero"/>
        <c:auto val="1"/>
        <c:lblAlgn val="ctr"/>
        <c:lblOffset val="100"/>
        <c:noMultiLvlLbl val="0"/>
      </c:catAx>
      <c:valAx>
        <c:axId val="76523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3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success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Bonus!$B$1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  * Less than 1000</c:v>
                </c:pt>
                <c:pt idx="1">
                  <c:v>  * 1000 to 4999</c:v>
                </c:pt>
                <c:pt idx="2">
                  <c:v>  * 5000 to 9999</c:v>
                </c:pt>
                <c:pt idx="3">
                  <c:v>  * 10000 to 14999</c:v>
                </c:pt>
                <c:pt idx="4">
                  <c:v>  * 15000 to 19999</c:v>
                </c:pt>
                <c:pt idx="5">
                  <c:v>  * 20000 to 24999</c:v>
                </c:pt>
                <c:pt idx="6">
                  <c:v>  * 25000 to 29999</c:v>
                </c:pt>
                <c:pt idx="7">
                  <c:v>  * 30000 to 34999</c:v>
                </c:pt>
                <c:pt idx="8">
                  <c:v>  * 35000 to 39999</c:v>
                </c:pt>
                <c:pt idx="9">
                  <c:v>  * 40000 to 44999</c:v>
                </c:pt>
                <c:pt idx="10">
                  <c:v>  *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f>Bonus!$B$2:$B$13</c:f>
              <c:numCache>
                <c:formatCode>General</c:formatCode>
                <c:ptCount val="12"/>
                <c:pt idx="0">
                  <c:v>322</c:v>
                </c:pt>
                <c:pt idx="1">
                  <c:v>932</c:v>
                </c:pt>
                <c:pt idx="2">
                  <c:v>381</c:v>
                </c:pt>
                <c:pt idx="3">
                  <c:v>168</c:v>
                </c:pt>
                <c:pt idx="4">
                  <c:v>94</c:v>
                </c:pt>
                <c:pt idx="5">
                  <c:v>62</c:v>
                </c:pt>
                <c:pt idx="6">
                  <c:v>55</c:v>
                </c:pt>
                <c:pt idx="7">
                  <c:v>32</c:v>
                </c:pt>
                <c:pt idx="8">
                  <c:v>26</c:v>
                </c:pt>
                <c:pt idx="9">
                  <c:v>21</c:v>
                </c:pt>
                <c:pt idx="10">
                  <c:v>6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4D-4F11-9728-CCDDDCB61637}"/>
            </c:ext>
          </c:extLst>
        </c:ser>
        <c:ser>
          <c:idx val="1"/>
          <c:order val="1"/>
          <c:tx>
            <c:strRef>
              <c:f>Bonus!$C$1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  * Less than 1000</c:v>
                </c:pt>
                <c:pt idx="1">
                  <c:v>  * 1000 to 4999</c:v>
                </c:pt>
                <c:pt idx="2">
                  <c:v>  * 5000 to 9999</c:v>
                </c:pt>
                <c:pt idx="3">
                  <c:v>  * 10000 to 14999</c:v>
                </c:pt>
                <c:pt idx="4">
                  <c:v>  * 15000 to 19999</c:v>
                </c:pt>
                <c:pt idx="5">
                  <c:v>  * 20000 to 24999</c:v>
                </c:pt>
                <c:pt idx="6">
                  <c:v>  * 25000 to 29999</c:v>
                </c:pt>
                <c:pt idx="7">
                  <c:v>  * 30000 to 34999</c:v>
                </c:pt>
                <c:pt idx="8">
                  <c:v>  * 35000 to 39999</c:v>
                </c:pt>
                <c:pt idx="9">
                  <c:v>  * 40000 to 44999</c:v>
                </c:pt>
                <c:pt idx="10">
                  <c:v>  *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f>Bonus!$C$2:$C$13</c:f>
              <c:numCache>
                <c:formatCode>General</c:formatCode>
                <c:ptCount val="12"/>
                <c:pt idx="0">
                  <c:v>113</c:v>
                </c:pt>
                <c:pt idx="1">
                  <c:v>420</c:v>
                </c:pt>
                <c:pt idx="2">
                  <c:v>283</c:v>
                </c:pt>
                <c:pt idx="3">
                  <c:v>144</c:v>
                </c:pt>
                <c:pt idx="4">
                  <c:v>90</c:v>
                </c:pt>
                <c:pt idx="5">
                  <c:v>72</c:v>
                </c:pt>
                <c:pt idx="6">
                  <c:v>64</c:v>
                </c:pt>
                <c:pt idx="7">
                  <c:v>37</c:v>
                </c:pt>
                <c:pt idx="8">
                  <c:v>22</c:v>
                </c:pt>
                <c:pt idx="9">
                  <c:v>16</c:v>
                </c:pt>
                <c:pt idx="10">
                  <c:v>11</c:v>
                </c:pt>
                <c:pt idx="11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4D-4F11-9728-CCDDDCB61637}"/>
            </c:ext>
          </c:extLst>
        </c:ser>
        <c:ser>
          <c:idx val="2"/>
          <c:order val="2"/>
          <c:tx>
            <c:strRef>
              <c:f>Bonus!$D$1</c:f>
              <c:strCache>
                <c:ptCount val="1"/>
                <c:pt idx="0">
                  <c:v>Number Canceled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  * Less than 1000</c:v>
                </c:pt>
                <c:pt idx="1">
                  <c:v>  * 1000 to 4999</c:v>
                </c:pt>
                <c:pt idx="2">
                  <c:v>  * 5000 to 9999</c:v>
                </c:pt>
                <c:pt idx="3">
                  <c:v>  * 10000 to 14999</c:v>
                </c:pt>
                <c:pt idx="4">
                  <c:v>  * 15000 to 19999</c:v>
                </c:pt>
                <c:pt idx="5">
                  <c:v>  * 20000 to 24999</c:v>
                </c:pt>
                <c:pt idx="6">
                  <c:v>  * 25000 to 29999</c:v>
                </c:pt>
                <c:pt idx="7">
                  <c:v>  * 30000 to 34999</c:v>
                </c:pt>
                <c:pt idx="8">
                  <c:v>  * 35000 to 39999</c:v>
                </c:pt>
                <c:pt idx="9">
                  <c:v>  * 40000 to 44999</c:v>
                </c:pt>
                <c:pt idx="10">
                  <c:v>  *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f>Bonus!$D$2:$D$13</c:f>
              <c:numCache>
                <c:formatCode>General</c:formatCode>
                <c:ptCount val="12"/>
                <c:pt idx="0">
                  <c:v>18</c:v>
                </c:pt>
                <c:pt idx="1">
                  <c:v>60</c:v>
                </c:pt>
                <c:pt idx="2">
                  <c:v>52</c:v>
                </c:pt>
                <c:pt idx="3">
                  <c:v>40</c:v>
                </c:pt>
                <c:pt idx="4">
                  <c:v>17</c:v>
                </c:pt>
                <c:pt idx="5">
                  <c:v>14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4D-4F11-9728-CCDDDCB61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8928208"/>
        <c:axId val="998926568"/>
      </c:lineChart>
      <c:catAx>
        <c:axId val="99892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926568"/>
        <c:crosses val="autoZero"/>
        <c:auto val="1"/>
        <c:lblAlgn val="ctr"/>
        <c:lblOffset val="100"/>
        <c:noMultiLvlLbl val="0"/>
      </c:catAx>
      <c:valAx>
        <c:axId val="99892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92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104775</xdr:colOff>
      <xdr:row>6</xdr:row>
      <xdr:rowOff>128586</xdr:rowOff>
    </xdr:from>
    <xdr:to>
      <xdr:col>31</xdr:col>
      <xdr:colOff>28575</xdr:colOff>
      <xdr:row>28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0D2B9B-A3C7-4CB0-B797-AD1C5D4082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304800</xdr:colOff>
      <xdr:row>6</xdr:row>
      <xdr:rowOff>138111</xdr:rowOff>
    </xdr:from>
    <xdr:to>
      <xdr:col>32</xdr:col>
      <xdr:colOff>571500</xdr:colOff>
      <xdr:row>27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B23D61-00DF-4888-B9C1-EAFE3543F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11</xdr:row>
      <xdr:rowOff>166687</xdr:rowOff>
    </xdr:from>
    <xdr:to>
      <xdr:col>15</xdr:col>
      <xdr:colOff>95250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92F1EC-E88C-4F97-BCCD-531C492CF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16</xdr:row>
      <xdr:rowOff>80962</xdr:rowOff>
    </xdr:from>
    <xdr:to>
      <xdr:col>7</xdr:col>
      <xdr:colOff>285750</xdr:colOff>
      <xdr:row>30</xdr:row>
      <xdr:rowOff>23812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7A9E82-D2D6-4DA0-993B-7BBEBAF37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vi cinnaman" refreshedDate="44054.007455555555" createdVersion="6" refreshedVersion="6" minRefreshableVersion="3" recordCount="4114" xr:uid="{A7ABEF40-996C-4DA7-AE0D-E654AC397066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SemiMixedTypes="0" containsString="0" containsNumber="1" minValue="0" maxValue="5187600"/>
    </cacheField>
    <cacheField name="Category" numFmtId="0">
      <sharedItems count="36">
        <s v="film 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Sub-Category" numFmtId="0">
      <sharedItems count="41">
        <s v=" video/television"/>
        <s v=" video/shorts"/>
        <s v=" video/science fiction"/>
        <s v=" video/drama"/>
        <s v=" video/documentary"/>
        <s v="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vi cinnaman" refreshedDate="44054.022231712966" createdVersion="6" refreshedVersion="6" minRefreshableVersion="3" recordCount="4115" xr:uid="{9458EAFA-022B-46E2-8B62-1443A695D827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String="0" containsBlank="1" containsNumber="1" minValue="-3999450" maxValue="1382.9045806451613"/>
    </cacheField>
    <cacheField name="Category" numFmtId="0">
      <sharedItems containsBlank="1" count="37">
        <s v="film 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Sub-Category" numFmtId="0">
      <sharedItems containsBlank="1"/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14772.467032967033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32810.126582278484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24685.714285714286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17280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9126.760563380281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29963.680851063829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896.551724137931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60631.5789473684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49899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129600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9157.89473684211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36111.173333333332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4639.8730350665055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61284.529411764706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53854.92682926829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16267.163265306122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56076.98571428571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72100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7578.9473684210525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117818.18181818182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20736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25663.366336633662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166550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0899.9565217391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4967.0331010452965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370285.7142857142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81894.7368421052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7304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36507.042253521126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22153.84615384615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48905.660377358494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555200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40324.97752808989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40556.2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19058.823529411766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73156.64285714285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58827.272727272728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0245.05928853755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39272.727272727272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2307.244239631336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07744.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36421.0526315789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5337.278106508877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9924.3878326996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259200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42491.803278688523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57600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4108.571428571435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70445.789473684214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29793.103448275862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152988.27272727274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21781.512605042019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49846.153846153844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10609.871794871795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49846.153846153844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21097.67441860465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7010.206896551723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37565.217391304344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34608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82837.090909090912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15278.546296296296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82643.478260869568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45000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1448.859375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108000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40059.40350877193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9692.307692307688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29600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72000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15582.66853932584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04941.1764705882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162000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42124.85365853658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376364.22222222225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89379.3103448275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55148.936170212764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45840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176054.7307692307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24685.71428571428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63219.512195121948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64340.425531914894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12242.607142857143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25920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98785.461538461532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370285.71428571426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123428.57142857143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6305.8823529412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32938.28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3744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38571.428571428572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162000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114573.91304347826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92698.069767441862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161377.5333333333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144000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123428.57142857143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168892.91176470587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324000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2105.43333333333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66461.53846153846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66600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59245.714285714283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39876.923076923078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40555.102040816324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201713.4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26316.333333333332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44800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27547.82608695652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110297.872340425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55148.936170212764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113980.26923076923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48905.660377358494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25642.987654320987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8713.743589743589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148114.28571428571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98181.81818181817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663.15789473684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287861.33333333331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66461.5384615384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69794.972972972973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259200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35845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520339.33333333331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864000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202666.38461538462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647100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504000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48044.444444444445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577320.6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46105.15517241379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8640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138857.14285714287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81800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140010.8108108108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259200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1728000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129600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434321.66666666669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77373.13432835821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1036800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296000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63240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238400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864000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345600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1296000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345600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2592000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283916.40000000002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740571.42857142852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2592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2592000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862800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259200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252719.7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5184000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83076.92307692307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09314.285714285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2960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264519.7692307692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648000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216300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478589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5920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415696.6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1036800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86400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1152000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864000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728000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128836.94736842105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453887.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32000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144000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246857.14285714287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648000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2004.6403712296983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177882.35294117648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99384.61538461538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76303.272727272721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216000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518040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591454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5184000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3695258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51385.714285714283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70484.210526315786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51840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36338.355263157893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186376.6666666667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2520311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2105098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129600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370285.71428571426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691200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18400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335054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28379.56204379562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340.42553191489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14970.29702970297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902.439024390243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1114.297619047618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27000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19388.340807174889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50931.06451612903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26630.136986301372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29343.74468085106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5931.3501144164757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35911.090909090912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50802.611111111109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370285.7142857142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290.7324840764322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13768.08510638298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9425.454545454546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4628.5714285714284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3767.4418604651164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2751.592356687898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44830.23863636364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19532.709090909091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26813.793103448275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2691.5887850467288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28483.516483516483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61967.758620689652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206365.3611111111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15709.09090909091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35059.45945945946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1624.0601503759399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71244.7540983606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8800.4843205574907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0928.446153846147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21966.101694915254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26285.938053097347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7818.0722891566265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83554.838709677424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2725.5520504731862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6245.7831325301204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9586.1114754098362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1817.6718092566621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93668.9493670886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17857.58659217877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8339.5841584158425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2842.105263157894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4603.9076376554176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28773.333333333332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202.6965517241388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6765.10067114094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11172.41379310344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5695.49404761904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12306.35937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5671.6855983772821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19786.259541984731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61486.12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7794.8736842105263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16744.18604651163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21562.24647887324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2107.2052545155993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10637.704918032787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987.919463087248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13754.581673306773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24000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31609.756097560974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45521.66216216216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13714.285714285714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21555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500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19247.524752475249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7623.5294117647063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35760.472222222219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23680.986666666668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17753.424657534248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17294.801801801801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21600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571.428571428572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8200.905063291139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8202.5316455696211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9114.0845070422529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48225.70588235295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6080.803797468354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8983.9762611275964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3935.483870967742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41727.137931034486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34770.731707317071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4108.695652173913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2525.294526498697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68860.911764705888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5242.9959839357434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12261.514970059879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8042.873529411765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6115.06849315068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6484.3657657657659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9730.8270676691736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47719.463768115944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33673.562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264.908722109533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83496.774193548394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20606.39830508474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29123.59550561797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8728.404682274247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28726.218181818182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7975.3846153846152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010.41030534351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3377.21403508772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14480.446927374302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13787.234042553191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6848.548812664907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21781.512605042019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15520.958083832335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4895.16289592760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3581.3278008298757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9062.9370629370624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4234.2577487765093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89255.172413793101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16254.545454545454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26684.536082474227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11405.940594059406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9308.1610486891386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6335.8609271523183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43929.65517241379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7332.2033898305081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21890.802325581397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149745.5384615384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23172.28318584070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39876.923076923078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19343.283582089553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28773.63025210084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18996.226415094341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15520.958083832335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60279.06976744186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3661.01694915254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384861.77777777775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29123.595505617977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22344.82758620689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257569.21428571429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5800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9515.729323308271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25423.036144578313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26093.95973154362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44081.632653061228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1879.2151394422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54981.818181818184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1400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6767.624020887728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0951.898734177215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99692.307692307688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4700.252669039146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36507.042253521126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1824.9602649006622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123428.57142857143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3429.476683937824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12753.538834951456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7630.7692307692305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360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16898.69565217391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6612.2448979591836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15989.32751091703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58029.850746268654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7851.92631578947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42516.98387096774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35506.849315068495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42279.069767441862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57994.84285714285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9351.9483394833951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47127.272727272728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4145.8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235800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91042.105263157893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172800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740571.42857142852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1483.80082987551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25134.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15157.894736842105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12461.538461538461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101409.42857142857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103680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18640.7692307692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4923.076923076922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71013.698630136991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862800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864000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216000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99384.61538461538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1036080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2593800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324000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187088.84615384616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259200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324000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648000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1427400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864000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235963.6363636363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2588400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152470.58823529413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1296000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18400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648000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162000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2156400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432000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518400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370285.71428571426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21600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691200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532813.80000000005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1944819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618379.66666666663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52897.959183673469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5187600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36616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471272.72727272729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728000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2800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518400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99692.307692307688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15995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22849.411764705881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518400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185142.85714285713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2592000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24520.153225806451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94320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18514.285714285714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123428.57142857143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230775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35265.306122448979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322363.6363636363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20736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259200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892788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670878.33333333337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5184000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531311.6666666667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64945.45454545456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182698.92307692306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1275302.2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647100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288000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1036080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277714.2857142857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9200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388800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715579.6666666667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259200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51768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1945800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56716.10294117646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864000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101647.05882352941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864000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7028.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76235.294117647063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44920.017857142855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55625.806451612902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30857.142857142859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19938.461538461539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324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116889.3913043478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16659.075949367088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60389.76666666667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101650.3333333333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64032.137931034486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6048.74193548386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14982.658959537572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21976.4705882353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70465.20833333332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43932.203389830509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89512.641025641031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3993.22033898305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43200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90720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2592000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92000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5180400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1296000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1296000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101752.94117647059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1944000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2592000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324000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27063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7219.85714285713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432600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117818.1818181818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5920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129780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259200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864000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1512000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1296000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2592000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2592000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631355.4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59200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2592000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835908.5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566398.77777777775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64800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8000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5180400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518400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96228.5714285714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518400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2592000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2588400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1294200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648000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70285.71428571426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2593800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296000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97481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1296000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9200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369771.42857142858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296000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486000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1296000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596732.5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370285.71428571426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029179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51840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432000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199384.61538461538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486000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3972191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518400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2595600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21929.090909090908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129600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518760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8880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64000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192000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73102.076923076922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5153889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864000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2557079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278400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109413.52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2592000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592000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2591470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863400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5184000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671242.5"/>
    <x v="3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8228.5714285714294"/>
    <x v="3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430.7267709291627"/>
    <x v="3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31263.157894736843"/>
    <x v="3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3585.9559255631734"/>
    <x v="3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10936.708860759494"/>
    <x v="3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96000"/>
    <x v="3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52258.82352941178"/>
    <x v="3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12000"/>
    <x v="3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22126.829268292684"/>
    <x v="3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108075"/>
    <x v="3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4685.714285714286"/>
    <x v="3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92700"/>
    <x v="3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2887.8048780487807"/>
    <x v="3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2558.7364264560711"/>
    <x v="3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9446.7153284671531"/>
    <x v="3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59544.827586206899"/>
    <x v="3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26181.81818181818"/>
    <x v="3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201.851449275362"/>
    <x v="3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23428.57142857143"/>
    <x v="3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144200"/>
    <x v="3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288000"/>
    <x v="3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648000"/>
    <x v="3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370285.71428571426"/>
    <x v="3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89379.31034482758"/>
    <x v="3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432000"/>
    <x v="3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648000"/>
    <x v="3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23428.57142857143"/>
    <x v="3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155520"/>
    <x v="3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92571.428571428565"/>
    <x v="3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9373.1612903225814"/>
    <x v="3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192809.86666666667"/>
    <x v="3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12452.911627906977"/>
    <x v="3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1296000"/>
    <x v="3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2592000"/>
    <x v="3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97566.769230769234"/>
    <x v="3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108000"/>
    <x v="3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40500"/>
    <x v="3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152470.58823529413"/>
    <x v="3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55148.936170212764"/>
    <x v="3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23441.860465116279"/>
    <x v="3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2592000"/>
    <x v="3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647100"/>
    <x v="3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1152000"/>
    <x v="3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22817.103703703702"/>
    <x v="3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388800"/>
    <x v="3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3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864000"/>
    <x v="3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72000"/>
    <x v="3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9395.9613095238092"/>
    <x v="3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108292.91176470589"/>
    <x v="3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41920"/>
    <x v="3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12895.522388059702"/>
    <x v="3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8756.7567567567567"/>
    <x v="3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370285.71428571426"/>
    <x v="3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370285.71428571426"/>
    <x v="3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2592000"/>
    <x v="3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11368.421052631578"/>
    <x v="3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98770.862068965522"/>
    <x v="3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3609.4966292134832"/>
    <x v="3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83612.903225806454"/>
    <x v="3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123428.57142857143"/>
    <x v="3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70151.351351351346"/>
    <x v="3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679224.42857142852"/>
    <x v="3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96000"/>
    <x v="3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518400"/>
    <x v="3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3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7578.9473684210525"/>
    <x v="3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14048.780487804877"/>
    <x v="3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1296000"/>
    <x v="3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3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10235.502958579882"/>
    <x v="3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648000"/>
    <x v="3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2592000"/>
    <x v="3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185142.85714285713"/>
    <x v="3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288300"/>
    <x v="3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180043.3125"/>
    <x v="3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648000"/>
    <x v="3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678323.25"/>
    <x v="3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20960"/>
    <x v="3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59004.878048780491"/>
    <x v="4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32672.268907563026"/>
    <x v="4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16917.647058823528"/>
    <x v="4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26221.91"/>
    <x v="4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18125.874125874125"/>
    <x v="4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8514.285714285714"/>
    <x v="4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4057.142857142855"/>
    <x v="4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24278.194630872484"/>
    <x v="4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29907.692307692309"/>
    <x v="4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200"/>
    <x v="4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781.132075471698"/>
    <x v="4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61397.929577464791"/>
    <x v="4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398769.23076923075"/>
    <x v="4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5337.278106508877"/>
    <x v="4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47055.789473684214"/>
    <x v="4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11695.170305676857"/>
    <x v="4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5578.703703703704"/>
    <x v="4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14046.416666666666"/>
    <x v="4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64491.365853658535"/>
    <x v="4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20512.230215827338"/>
    <x v="4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63663.15789473684"/>
    <x v="4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32170.212765957447"/>
    <x v="4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112539.13043478261"/>
    <x v="4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144954.33333333334"/>
    <x v="4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41806.451612903227"/>
    <x v="4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35027.027027027027"/>
    <x v="4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16142.58762886598"/>
    <x v="4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48549.472727272725"/>
    <x v="4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58909.090909090912"/>
    <x v="4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23563.636363636364"/>
    <x v="4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43932.203389830509"/>
    <x v="4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64103.225806451614"/>
    <x v="4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16487.457142857143"/>
    <x v="4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99692.307692307688"/>
    <x v="4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52897.959183673469"/>
    <x v="4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8655.632352941175"/>
    <x v="4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239400"/>
    <x v="4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67200"/>
    <x v="4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6421.05263157896"/>
    <x v="4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34909.090909090912"/>
    <x v="4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5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432000"/>
    <x v="5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5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2592000"/>
    <x v="5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5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8909.090909090912"/>
    <x v="5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5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864000"/>
    <x v="5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5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49846.153846153844"/>
    <x v="5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5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4320000"/>
    <x v="5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4329421"/>
    <x v="5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478437.5"/>
    <x v="5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288000"/>
    <x v="5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518400"/>
    <x v="5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56876.403508771931"/>
    <x v="5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864000"/>
    <x v="5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592000"/>
    <x v="5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424549.16666666669"/>
    <x v="5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96000"/>
    <x v="6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103680"/>
    <x v="6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185142.85714285713"/>
    <x v="6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96627.171428571426"/>
    <x v="6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345240"/>
    <x v="6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89379.31034482758"/>
    <x v="6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13108.77272727272"/>
    <x v="6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152470.58823529413"/>
    <x v="6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96969.176470588238"/>
    <x v="6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11990"/>
    <x v="6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16615.384615384617"/>
    <x v="6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22591.359375"/>
    <x v="6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3260"/>
    <x v="6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41759.25"/>
    <x v="6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90634.39622641509"/>
    <x v="6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20000.945652173912"/>
    <x v="6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28799.055555555555"/>
    <x v="6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37933.971830985916"/>
    <x v="6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29793.103448275862"/>
    <x v="6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92571.428571428565"/>
    <x v="6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6285.714285714283"/>
    <x v="6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50823.529411764706"/>
    <x v="6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53162.346666666665"/>
    <x v="6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59324.26315789474"/>
    <x v="6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81889.666666666672"/>
    <x v="6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80216.444444444438"/>
    <x v="6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36507.042253521126"/>
    <x v="6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53741.912280701756"/>
    <x v="6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66522.186046511633"/>
    <x v="6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49846.153846153844"/>
    <x v="6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96000"/>
    <x v="6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158826.5"/>
    <x v="6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137622.06060606061"/>
    <x v="6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7000"/>
    <x v="6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6315.678571428572"/>
    <x v="6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60279.069767441862"/>
    <x v="6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13233.936585365853"/>
    <x v="6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201379.52173913043"/>
    <x v="6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35588.368421052633"/>
    <x v="6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56770.428571428572"/>
    <x v="6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69043.631578947374"/>
    <x v="6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37933.269230769234"/>
    <x v="6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37565.217391304344"/>
    <x v="6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78436.363636363632"/>
    <x v="6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57678.185185185182"/>
    <x v="6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21818.18181818182"/>
    <x v="6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36955.102040816324"/>
    <x v="6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06984.81818181818"/>
    <x v="6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28722.57894736842"/>
    <x v="6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4000"/>
    <x v="6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80887.5"/>
    <x v="6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29600"/>
    <x v="6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33475.616883116883"/>
    <x v="6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63219.512195121948"/>
    <x v="6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38411.306666666664"/>
    <x v="6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92161.05"/>
    <x v="6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56347.82608695652"/>
    <x v="6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1806.451612903227"/>
    <x v="6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2491.803278688523"/>
    <x v="6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27000"/>
    <x v="6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13642.105263157895"/>
    <x v="7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27612.765957446809"/>
    <x v="7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76593.769230769234"/>
    <x v="7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11616.692913385827"/>
    <x v="7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20933.257861635218"/>
    <x v="7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19505.898305084746"/>
    <x v="7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6088.191489361703"/>
    <x v="7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2592000"/>
    <x v="7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62000"/>
    <x v="7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21005.217391304348"/>
    <x v="7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21034.75939849624"/>
    <x v="7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73986.385714285716"/>
    <x v="7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15425.887096774193"/>
    <x v="7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259200"/>
    <x v="7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5194.3887775551102"/>
    <x v="7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55148.936170212764"/>
    <x v="7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83537.28571428571"/>
    <x v="7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151350"/>
    <x v="7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34346.34210526316"/>
    <x v="7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26607.469387755104"/>
    <x v="7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4075"/>
    <x v="8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1296000"/>
    <x v="8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648900"/>
    <x v="8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518400"/>
    <x v="8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24398.759493670885"/>
    <x v="8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592000"/>
    <x v="8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298425.63636363635"/>
    <x v="8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472075.81818181818"/>
    <x v="8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2592000"/>
    <x v="8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862800"/>
    <x v="8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518400"/>
    <x v="8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16300"/>
    <x v="8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1944000"/>
    <x v="8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691920"/>
    <x v="8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123428.57142857143"/>
    <x v="8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8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63360"/>
    <x v="8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89379.31034482758"/>
    <x v="8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1296000"/>
    <x v="8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60480"/>
    <x v="8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356400"/>
    <x v="9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888000"/>
    <x v="9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03657.14285714287"/>
    <x v="9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216000"/>
    <x v="9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2561857"/>
    <x v="9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86400"/>
    <x v="9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308571.42857142858"/>
    <x v="9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9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766728.75"/>
    <x v="9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81000"/>
    <x v="9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648900"/>
    <x v="9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8000"/>
    <x v="9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441995.1176470588"/>
    <x v="9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517680"/>
    <x v="9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48905.660377358494"/>
    <x v="9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555428.57142857148"/>
    <x v="9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30352.416666666668"/>
    <x v="9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9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1944000"/>
    <x v="9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486000"/>
    <x v="9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294200"/>
    <x v="8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8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1488392.6666666667"/>
    <x v="8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546580"/>
    <x v="8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864000"/>
    <x v="8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864000"/>
    <x v="8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8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8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8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339945"/>
    <x v="8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1036800"/>
    <x v="8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8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2593800"/>
    <x v="8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108000"/>
    <x v="8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8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302669.55555555556"/>
    <x v="8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8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2692270"/>
    <x v="8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259560"/>
    <x v="8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3024000"/>
    <x v="8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8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181620"/>
    <x v="8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00800"/>
    <x v="8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432600"/>
    <x v="8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172800"/>
    <x v="8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519120"/>
    <x v="8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8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8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154710.25"/>
    <x v="8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8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725442.8"/>
    <x v="8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426528.28571428574"/>
    <x v="8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129480"/>
    <x v="8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2592000"/>
    <x v="8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84997.2"/>
    <x v="8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1296000"/>
    <x v="8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8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1297800"/>
    <x v="8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92000"/>
    <x v="8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1687771"/>
    <x v="8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277714.28571428574"/>
    <x v="3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83612.903225806454"/>
    <x v="3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194400"/>
    <x v="3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16300"/>
    <x v="3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30599.479166666668"/>
    <x v="3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281482.125"/>
    <x v="3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18400"/>
    <x v="3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3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324000"/>
    <x v="3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740571.42857142852"/>
    <x v="3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108000"/>
    <x v="3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32132.231404958678"/>
    <x v="3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13242.857142857143"/>
    <x v="3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518400"/>
    <x v="3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49709.589041095889"/>
    <x v="3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37161.290322580644"/>
    <x v="3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304729.4117647059"/>
    <x v="3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83142.85714285716"/>
    <x v="3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108786.88235294117"/>
    <x v="3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5157.894736842105"/>
    <x v="3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9282.978723404256"/>
    <x v="3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207.86363636364"/>
    <x v="3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88735.135135135133"/>
    <x v="3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336000"/>
    <x v="3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119172.41379310345"/>
    <x v="3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62949"/>
    <x v="3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86400"/>
    <x v="3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63955.555555555555"/>
    <x v="3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648000"/>
    <x v="3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259200"/>
    <x v="3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228263.35714285713"/>
    <x v="3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777600"/>
    <x v="3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56496.488888888889"/>
    <x v="3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648450"/>
    <x v="3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862800"/>
    <x v="3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216000"/>
    <x v="3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216000"/>
    <x v="3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216000"/>
    <x v="3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21073.170731707316"/>
    <x v="3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1836.583333333332"/>
    <x v="3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125535.48387096774"/>
    <x v="3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648000"/>
    <x v="3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864000"/>
    <x v="3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5061.201117318436"/>
    <x v="3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862800"/>
    <x v="3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112660.43478260869"/>
    <x v="3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203726.08695652173"/>
    <x v="3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84292.682926829264"/>
    <x v="3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3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81000"/>
    <x v="3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296000"/>
    <x v="3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8924.57142857142"/>
    <x v="3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295100"/>
    <x v="3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14654.244897959185"/>
    <x v="3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13891.81818181818"/>
    <x v="3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237368.88888888888"/>
    <x v="3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514552"/>
    <x v="3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324450"/>
    <x v="3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6993.886462882096"/>
    <x v="3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64875.75"/>
    <x v="3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863400"/>
    <x v="3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972000"/>
    <x v="3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16110.27272727272"/>
    <x v="3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172560"/>
    <x v="3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7284.21052631579"/>
    <x v="3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16636.024844720498"/>
    <x v="3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89198.5"/>
    <x v="3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47794.73684210526"/>
    <x v="3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92000"/>
    <x v="3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25663.366336633662"/>
    <x v="3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1215969.5"/>
    <x v="3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3888000"/>
    <x v="3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5016.7741935483873"/>
    <x v="3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26879.37777777778"/>
    <x v="3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270000"/>
    <x v="3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32600"/>
    <x v="3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102221.05263157895"/>
    <x v="3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9745.352112676057"/>
    <x v="3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370285.71428571426"/>
    <x v="3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6480"/>
    <x v="3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86293.7"/>
    <x v="10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4141.9016736401672"/>
    <x v="10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5027.027027027027"/>
    <x v="10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19786.259541984731"/>
    <x v="10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42491.803278688523"/>
    <x v="10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2416.8067226890757"/>
    <x v="10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24049.180327868853"/>
    <x v="10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23351.35135135135"/>
    <x v="10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15316.843137254902"/>
    <x v="10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33214.418439716312"/>
    <x v="10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7607.5471698113206"/>
    <x v="10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26181.81818181818"/>
    <x v="10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27000"/>
    <x v="10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89600"/>
    <x v="10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16655.036144578313"/>
    <x v="10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34105.26315789474"/>
    <x v="10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13055.971563981042"/>
    <x v="10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92101.809523809527"/>
    <x v="10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42432.7868852459"/>
    <x v="10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72643.133333333331"/>
    <x v="10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92000"/>
    <x v="11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11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3691052"/>
    <x v="11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8876.7123287671238"/>
    <x v="11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2459209.5"/>
    <x v="11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24000"/>
    <x v="11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11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2595600"/>
    <x v="11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864000"/>
    <x v="11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11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11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11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11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2160000"/>
    <x v="11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11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11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11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11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11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11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2592000"/>
    <x v="11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11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151200"/>
    <x v="11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11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31609.756097560974"/>
    <x v="12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483840"/>
    <x v="12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26270.27027027027"/>
    <x v="12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259200"/>
    <x v="12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647100"/>
    <x v="12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131828.57142857142"/>
    <x v="12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864000"/>
    <x v="12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12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648000"/>
    <x v="12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2592000"/>
    <x v="12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86400"/>
    <x v="12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864000"/>
    <x v="12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73.8461538461543"/>
    <x v="12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15520.958083832335"/>
    <x v="12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777600"/>
    <x v="12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120000"/>
    <x v="12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26448.979591836734"/>
    <x v="12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648000"/>
    <x v="12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864000"/>
    <x v="12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5184000"/>
    <x v="12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12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287600"/>
    <x v="12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1296000"/>
    <x v="12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12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17632.65306122449"/>
    <x v="12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52897.959183673469"/>
    <x v="12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2592000"/>
    <x v="12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94200"/>
    <x v="12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70285.71428571426"/>
    <x v="12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324000"/>
    <x v="12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96000"/>
    <x v="12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7574.468085106382"/>
    <x v="12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91249.862068965522"/>
    <x v="12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493714.28571428574"/>
    <x v="12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117818.18181818182"/>
    <x v="12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92000"/>
    <x v="12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259200"/>
    <x v="12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388597"/>
    <x v="12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44733.95833333334"/>
    <x v="12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345600"/>
    <x v="12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70054.054054054053"/>
    <x v="12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129420"/>
    <x v="12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369771.42857142858"/>
    <x v="12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12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246685.71428571429"/>
    <x v="12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865200"/>
    <x v="12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5636.36363636365"/>
    <x v="12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2592000"/>
    <x v="12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6503.169871794871"/>
    <x v="12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2592000"/>
    <x v="12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864000"/>
    <x v="12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647100"/>
    <x v="12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518400"/>
    <x v="12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324000"/>
    <x v="12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862800"/>
    <x v="12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1123200"/>
    <x v="12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12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17680"/>
    <x v="12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12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864000"/>
    <x v="12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370285.71428571426"/>
    <x v="13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13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1296000"/>
    <x v="13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116608.69565217392"/>
    <x v="13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2592000"/>
    <x v="13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296000"/>
    <x v="13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1729200"/>
    <x v="13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13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99384.61538461538"/>
    <x v="13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592000"/>
    <x v="13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201352"/>
    <x v="13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2592000"/>
    <x v="13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32000"/>
    <x v="13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66461.538461538468"/>
    <x v="13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432000"/>
    <x v="13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2592000"/>
    <x v="13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13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13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13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324000"/>
    <x v="13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14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5184000"/>
    <x v="14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273600"/>
    <x v="14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14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865200"/>
    <x v="14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1296000"/>
    <x v="14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864000"/>
    <x v="14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14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172800"/>
    <x v="14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2592000"/>
    <x v="14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864000"/>
    <x v="14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324000"/>
    <x v="14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14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1729200"/>
    <x v="14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864000"/>
    <x v="14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14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136231.57894736843"/>
    <x v="14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14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339200"/>
    <x v="14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14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14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117504"/>
    <x v="14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31357.25"/>
    <x v="14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167400"/>
    <x v="14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864000"/>
    <x v="14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864000"/>
    <x v="14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1296000"/>
    <x v="14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1558800"/>
    <x v="14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14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24000"/>
    <x v="14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136421.05263157896"/>
    <x v="14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288000"/>
    <x v="14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4710702"/>
    <x v="14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14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2592000"/>
    <x v="14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518400"/>
    <x v="14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37609.411764705881"/>
    <x v="14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864000"/>
    <x v="14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407558"/>
    <x v="14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555972.33333333337"/>
    <x v="14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7142.4"/>
    <x v="15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25142.801801801801"/>
    <x v="15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23238.414634146342"/>
    <x v="15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39318.242857142854"/>
    <x v="15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21345.882352941175"/>
    <x v="15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21097.674418604653"/>
    <x v="15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199384.61538461538"/>
    <x v="15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78436.363636363632"/>
    <x v="15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72800"/>
    <x v="15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18975.824175824175"/>
    <x v="15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3630.252100840336"/>
    <x v="15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30507.923529411764"/>
    <x v="15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5062.5"/>
    <x v="15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8415.6242038216569"/>
    <x v="15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18369.54491017964"/>
    <x v="15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307200"/>
    <x v="15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17615.533980582524"/>
    <x v="15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23351.35135135135"/>
    <x v="15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9564.5756457564585"/>
    <x v="15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25663.366336633662"/>
    <x v="15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67392.403508771924"/>
    <x v="15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41806.451612903227"/>
    <x v="15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88521.46875"/>
    <x v="15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8374.659574468085"/>
    <x v="15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34512"/>
    <x v="15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56347.82608695652"/>
    <x v="15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19237.165048543688"/>
    <x v="15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216000"/>
    <x v="15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16750.662650602411"/>
    <x v="15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28000"/>
    <x v="15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207360"/>
    <x v="15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4721.311475409836"/>
    <x v="15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12587.941441441442"/>
    <x v="15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163.934426229509"/>
    <x v="15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29573.033707865168"/>
    <x v="15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45.05928853755"/>
    <x v="15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8514.285714285714"/>
    <x v="15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088.466019417476"/>
    <x v="15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19061.978260869564"/>
    <x v="15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3589.528795811519"/>
    <x v="15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288000"/>
    <x v="16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1728000"/>
    <x v="16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73800.475000000006"/>
    <x v="16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16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216000"/>
    <x v="16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609873"/>
    <x v="16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16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16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60800"/>
    <x v="16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302400"/>
    <x v="16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16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576000"/>
    <x v="16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16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16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864000"/>
    <x v="16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16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635800.375"/>
    <x v="16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56951.76470588235"/>
    <x v="16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1329578"/>
    <x v="16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138684.97368421053"/>
    <x v="16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59615.044444444444"/>
    <x v="6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52470.58823529413"/>
    <x v="6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125535.48387096774"/>
    <x v="6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51840"/>
    <x v="6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52182.830508474573"/>
    <x v="6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32000"/>
    <x v="6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7653.5433070866138"/>
    <x v="6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70054.054054054053"/>
    <x v="6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17157.446808510638"/>
    <x v="6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3645.5696202531644"/>
    <x v="6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34674.141843971629"/>
    <x v="6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23812.844036697246"/>
    <x v="6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7180.0554016620499"/>
    <x v="6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24034.090909090908"/>
    <x v="6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68.6567164179105"/>
    <x v="6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8975.791666666668"/>
    <x v="6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35027.027027027027"/>
    <x v="6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49846.153846153844"/>
    <x v="6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24685.714285714286"/>
    <x v="6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73666.585365853665"/>
    <x v="6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73694.117647058825"/>
    <x v="6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1527.272727272728"/>
    <x v="6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51840"/>
    <x v="6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6301.886792452829"/>
    <x v="6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14241.758241758242"/>
    <x v="6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12656.73786407767"/>
    <x v="6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30653.254437869822"/>
    <x v="6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83729.032258064515"/>
    <x v="6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214215.03571428571"/>
    <x v="6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48000"/>
    <x v="6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6475.3747323340467"/>
    <x v="6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7773.7789203084831"/>
    <x v="6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62846.367647058825"/>
    <x v="6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7322.0338983050851"/>
    <x v="6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12972.810526315789"/>
    <x v="6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18266.666666666668"/>
    <x v="6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59815.384615384617"/>
    <x v="6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23351.35135135135"/>
    <x v="6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9690.8211678832122"/>
    <x v="6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2091.409090909088"/>
    <x v="6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421.225806451614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20571.4285714285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57018.6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07360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43925.19672131147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49846.153846153844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30818.70930232558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75371.642857142855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45182.923076923078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21630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70709.227272727279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40682.85937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74973.913043478256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10890.756302521009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78545.454545454544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81000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40811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30911.103448275862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1912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12813.703703703704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49811.538461538461"/>
    <x v="3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29198.744186046511"/>
    <x v="3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7280.8988764044943"/>
    <x v="3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57600"/>
    <x v="3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90947.368421052626"/>
    <x v="3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86400"/>
    <x v="3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62000"/>
    <x v="3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30276"/>
    <x v="3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592000"/>
    <x v="3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21245.901639344262"/>
    <x v="3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471272.72727272729"/>
    <x v="3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2382.870967741936"/>
    <x v="3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3024000"/>
    <x v="3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238044.94736842104"/>
    <x v="3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19200"/>
    <x v="3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142603.88888888888"/>
    <x v="3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842918"/>
    <x v="3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370285.71428571426"/>
    <x v="3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648000"/>
    <x v="3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67921.681818181823"/>
    <x v="3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28800"/>
    <x v="3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324000"/>
    <x v="3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353454.54545454547"/>
    <x v="3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63219.512195121948"/>
    <x v="3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259200"/>
    <x v="3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384400"/>
    <x v="3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53377.82"/>
    <x v="3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76235.294117647063"/>
    <x v="3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3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3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9391.3043478260861"/>
    <x v="3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162000"/>
    <x v="3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13500"/>
    <x v="3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8514.285714285714"/>
    <x v="3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172800"/>
    <x v="3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105178.37837837837"/>
    <x v="3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3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60104.34782608696"/>
    <x v="3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2592000"/>
    <x v="3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685.625386996904"/>
    <x v="3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18025.899280575541"/>
    <x v="4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432000"/>
    <x v="4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17395.973154362415"/>
    <x v="4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3612.903225806454"/>
    <x v="4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93046.153846153844"/>
    <x v="4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18565.14534883721"/>
    <x v="4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33230.769230769234"/>
    <x v="4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21600"/>
    <x v="4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19635.127753303965"/>
    <x v="4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71757.428571428565"/>
    <x v="4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40500"/>
    <x v="4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1537.14876033058"/>
    <x v="4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29793.103448275862"/>
    <x v="4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929.276923076926"/>
    <x v="4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52897.959183673469"/>
    <x v="4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281936.84210526315"/>
    <x v="4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29866.666666666668"/>
    <x v="4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9818.181818181818"/>
    <x v="4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207360"/>
    <x v="4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319482.59999999998"/>
    <x v="4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6000"/>
    <x v="6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28134.782608695652"/>
    <x v="6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26473.469387755104"/>
    <x v="6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28840"/>
    <x v="6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23834.482758620688"/>
    <x v="6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6384.2364532019701"/>
    <x v="6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64800"/>
    <x v="6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37028.571428571428"/>
    <x v="6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162000"/>
    <x v="6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49846.153846153844"/>
    <x v="6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39218.181818181816"/>
    <x v="6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23779.816513761467"/>
    <x v="6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15450"/>
    <x v="6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61190"/>
    <x v="6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9744.3609022556393"/>
    <x v="6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17165.562913907284"/>
    <x v="6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385698.8"/>
    <x v="6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35506.849315068495"/>
    <x v="6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17513.513513513513"/>
    <x v="6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18580.645161290322"/>
    <x v="6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41142.857142857145"/>
    <x v="6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35990.589552238809"/>
    <x v="6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185142.85714285713"/>
    <x v="6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34633.397435897437"/>
    <x v="6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20104.669642857141"/>
    <x v="6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76235.294117647063"/>
    <x v="6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54216.52631578947"/>
    <x v="6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296132.46153846156"/>
    <x v="6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5753.846153846152"/>
    <x v="6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49846.153846153844"/>
    <x v="6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218439.64705882352"/>
    <x v="6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31609.756097560974"/>
    <x v="6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35506.849315068495"/>
    <x v="6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16388.797468354431"/>
    <x v="6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39876.923076923078"/>
    <x v="6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14086.95652173913"/>
    <x v="6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88656.676470588238"/>
    <x v="6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7560"/>
    <x v="6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45844.24778761062"/>
    <x v="6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39272.727272727272"/>
    <x v="6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32000"/>
    <x v="17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152682.35294117648"/>
    <x v="17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1525931"/>
    <x v="17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1080000"/>
    <x v="17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432600"/>
    <x v="17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17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3888000"/>
    <x v="17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806400"/>
    <x v="17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199384.61538461538"/>
    <x v="17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5184000"/>
    <x v="17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2592000"/>
    <x v="17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384000"/>
    <x v="17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17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1309643"/>
    <x v="17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2592000"/>
    <x v="17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259200"/>
    <x v="17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720000"/>
    <x v="17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296000"/>
    <x v="17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296000"/>
    <x v="17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2592000"/>
    <x v="17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80485.71428571429"/>
    <x v="17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17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17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648000"/>
    <x v="17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862800"/>
    <x v="17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17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535680"/>
    <x v="17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55225.531914893618"/>
    <x v="17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17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352792.5"/>
    <x v="17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163829.27272727274"/>
    <x v="17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1296000"/>
    <x v="17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1296000"/>
    <x v="17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144036.40909090909"/>
    <x v="17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320850.125"/>
    <x v="17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432000"/>
    <x v="17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2592000"/>
    <x v="17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1728000"/>
    <x v="17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17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17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17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17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17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864000"/>
    <x v="17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17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17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2592000"/>
    <x v="17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297800"/>
    <x v="17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17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17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818660"/>
    <x v="17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677574.28571428568"/>
    <x v="17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864000"/>
    <x v="17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17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17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17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17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8476.0176470588231"/>
    <x v="18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17280"/>
    <x v="18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155376"/>
    <x v="18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11076.923076923076"/>
    <x v="18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1009.1268255188317"/>
    <x v="18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14296.508064516129"/>
    <x v="18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8634"/>
    <x v="18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17692.832764505118"/>
    <x v="18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8074.7663551401865"/>
    <x v="18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2400"/>
    <x v="18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7556.8513119533527"/>
    <x v="18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7714.2857142857147"/>
    <x v="18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55148.936170212764"/>
    <x v="18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34105.26315789474"/>
    <x v="18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364.3469387755104"/>
    <x v="18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2829.6943231441046"/>
    <x v="18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13933.864498644987"/>
    <x v="18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59.756941013733822"/>
    <x v="18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17548.605633802817"/>
    <x v="18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2282.363779527559"/>
    <x v="18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432000"/>
    <x v="5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1941324"/>
    <x v="5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1080000"/>
    <x v="5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5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1296000"/>
    <x v="5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864000"/>
    <x v="5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5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432000"/>
    <x v="5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5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131873.68421052632"/>
    <x v="5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5092237"/>
    <x v="5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296000"/>
    <x v="5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5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235078.81818181818"/>
    <x v="5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5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5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3644258"/>
    <x v="5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296000"/>
    <x v="5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184000"/>
    <x v="5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172800"/>
    <x v="5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2928.8135593220341"/>
    <x v="15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7451.4285714285716"/>
    <x v="15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73014.084507042251"/>
    <x v="15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8896.4907063197024"/>
    <x v="15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9363.9333333333325"/>
    <x v="15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60279.069767441862"/>
    <x v="15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154184.57575757575"/>
    <x v="15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12693.838862559242"/>
    <x v="15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2970.688775510203"/>
    <x v="15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6400"/>
    <x v="15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12600"/>
    <x v="15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7737.313432835821"/>
    <x v="15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12055.813953488372"/>
    <x v="15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9636.363636363636"/>
    <x v="15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4663.7837837837842"/>
    <x v="15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22431.96551724138"/>
    <x v="15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4310.6455284552849"/>
    <x v="15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0983.050847457627"/>
    <x v="15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16787.979310344828"/>
    <x v="15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8784.952095808385"/>
    <x v="15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2868.08510638298"/>
    <x v="15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5734.5132743362828"/>
    <x v="15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11202.838174273858"/>
    <x v="15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92571.428571428565"/>
    <x v="15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18514.285714285714"/>
    <x v="15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15120"/>
    <x v="15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34508.571428571428"/>
    <x v="15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16344.237499999999"/>
    <x v="15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8357.446808510638"/>
    <x v="15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2471.3958810068648"/>
    <x v="15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38255.808219178085"/>
    <x v="15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7097.057823129252"/>
    <x v="15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5740.2202702702707"/>
    <x v="15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7024.3902439024387"/>
    <x v="15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22846.99090909091"/>
    <x v="15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5696.7032967032965"/>
    <x v="15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14053.450892857143"/>
    <x v="15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84521.739130434784"/>
    <x v="15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10039.43661971831"/>
    <x v="15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26488.612244897959"/>
    <x v="15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1296000"/>
    <x v="19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1296000"/>
    <x v="19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2595600"/>
    <x v="19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19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2937726"/>
    <x v="19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471272.72727272729"/>
    <x v="19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19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2595600"/>
    <x v="19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432600"/>
    <x v="19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370285.71428571426"/>
    <x v="19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19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10577"/>
    <x v="19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19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19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19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216000"/>
    <x v="19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2678400"/>
    <x v="19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702387"/>
    <x v="19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1296000"/>
    <x v="19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432900"/>
    <x v="19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2595600"/>
    <x v="20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20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2590200"/>
    <x v="20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2718991"/>
    <x v="20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2592000"/>
    <x v="20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42467.728813559319"/>
    <x v="20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100111.92307692308"/>
    <x v="20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37454.54545454544"/>
    <x v="20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20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9776.923076923078"/>
    <x v="20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648000"/>
    <x v="20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719027"/>
    <x v="20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1156779.3333333333"/>
    <x v="20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504000"/>
    <x v="20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74057.142857142855"/>
    <x v="20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388800"/>
    <x v="20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592000"/>
    <x v="20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8777.25"/>
    <x v="20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25600"/>
    <x v="20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20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2764800"/>
    <x v="21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1644449"/>
    <x v="21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2592000"/>
    <x v="21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21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55252.66666666666"/>
    <x v="21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21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2592000"/>
    <x v="21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21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21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1296000"/>
    <x v="21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28134.782608695652"/>
    <x v="21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21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864000"/>
    <x v="21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518127.8"/>
    <x v="21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355378.85714285716"/>
    <x v="21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1297200"/>
    <x v="21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21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5184000"/>
    <x v="21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21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23923.11111111112"/>
    <x v="21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6285.714285714283"/>
    <x v="6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115183.84375"/>
    <x v="6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172800"/>
    <x v="6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9320"/>
    <x v="6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8220.159090909092"/>
    <x v="6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4482.608695652176"/>
    <x v="6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8850.7317073170725"/>
    <x v="6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121694.52173913043"/>
    <x v="6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1151972.75"/>
    <x v="6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23142.857142857141"/>
    <x v="6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67200"/>
    <x v="6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235636.36363636365"/>
    <x v="6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99692.307692307688"/>
    <x v="6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7018.58441558441"/>
    <x v="6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28614.705882352941"/>
    <x v="6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22673.751592356686"/>
    <x v="6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18115.265822784811"/>
    <x v="6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128000"/>
    <x v="6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78886.956521739135"/>
    <x v="6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35576.470588235294"/>
    <x v="6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25068.24324324324"/>
    <x v="6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53219.476923076923"/>
    <x v="6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288000"/>
    <x v="6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138240"/>
    <x v="6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23261.538461538461"/>
    <x v="6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24033.333333333332"/>
    <x v="6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76169.763157894733"/>
    <x v="6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32400"/>
    <x v="6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47414.634146341465"/>
    <x v="6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20882.261904761905"/>
    <x v="6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9488.721804511279"/>
    <x v="6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110297.87234042553"/>
    <x v="6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40704.206896551725"/>
    <x v="6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102760.59375"/>
    <x v="6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140108.10810810811"/>
    <x v="6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42782.896551724138"/>
    <x v="6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23906.66666666669"/>
    <x v="6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144656.74074074073"/>
    <x v="6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136421.05263157896"/>
    <x v="6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70399.117647058825"/>
    <x v="6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9692.307692307688"/>
    <x v="22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61714.285714285717"/>
    <x v="22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70054.054054054053"/>
    <x v="22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40528.125"/>
    <x v="22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120960"/>
    <x v="22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33630.807228915663"/>
    <x v="22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56347.82608695652"/>
    <x v="22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28760"/>
    <x v="22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8000"/>
    <x v="22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1000"/>
    <x v="22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44246"/>
    <x v="22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37080"/>
    <x v="22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15942.857142857143"/>
    <x v="22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76235.294117647063"/>
    <x v="22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53925"/>
    <x v="22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54000"/>
    <x v="22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728.506787330316"/>
    <x v="22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30987.224299065419"/>
    <x v="22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54886.2"/>
    <x v="22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74933.055555555562"/>
    <x v="22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36678.900990099013"/>
    <x v="22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83670.967741935485"/>
    <x v="22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81000"/>
    <x v="22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43106.988764044945"/>
    <x v="22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29241.795698924732"/>
    <x v="22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26412.244897959183"/>
    <x v="22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28681"/>
    <x v="22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22375.862068965518"/>
    <x v="22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99692.307692307688"/>
    <x v="22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188713.08695652173"/>
    <x v="22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33662.337662337661"/>
    <x v="22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52897.959183673469"/>
    <x v="22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3932.203389830509"/>
    <x v="22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23462.24778761062"/>
    <x v="22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76707.058823529413"/>
    <x v="22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95533.166666666672"/>
    <x v="22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23103.90476190476"/>
    <x v="22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24685.714285714286"/>
    <x v="22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35485.714285714283"/>
    <x v="22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103680"/>
    <x v="22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4785.4253393665158"/>
    <x v="23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23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207360"/>
    <x v="23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23916.831683168315"/>
    <x v="23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172560"/>
    <x v="23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5180400"/>
    <x v="23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74873.205128205125"/>
    <x v="23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369771.42857142858"/>
    <x v="23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84885.71428571429"/>
    <x v="23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235309.09090909091"/>
    <x v="23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73531.368421052626"/>
    <x v="23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89204.86666666667"/>
    <x v="23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33861"/>
    <x v="23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2550686"/>
    <x v="23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127760.26086956522"/>
    <x v="23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23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7654.54545454546"/>
    <x v="23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23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648000"/>
    <x v="23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32914.050632911392"/>
    <x v="23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1296000"/>
    <x v="23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2588400"/>
    <x v="23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92000"/>
    <x v="23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235636.36363636365"/>
    <x v="23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23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23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287600"/>
    <x v="23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23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891106.5"/>
    <x v="23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970112"/>
    <x v="23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1339200"/>
    <x v="23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23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2592000"/>
    <x v="23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52470.58823529413"/>
    <x v="23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1292667.5"/>
    <x v="23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1153200"/>
    <x v="23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42535.658536585368"/>
    <x v="23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1883395.5"/>
    <x v="23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864000"/>
    <x v="23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324450"/>
    <x v="23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23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3200771"/>
    <x v="23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1625028.3333333333"/>
    <x v="23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648000"/>
    <x v="23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288000"/>
    <x v="23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56600"/>
    <x v="23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4711423"/>
    <x v="23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370285.71428571426"/>
    <x v="23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23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23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23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23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23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2592000"/>
    <x v="23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1296000"/>
    <x v="23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595600"/>
    <x v="23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172800"/>
    <x v="23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592000"/>
    <x v="23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5094000"/>
    <x v="23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23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74769.230769230766"/>
    <x v="15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81312.647058823524"/>
    <x v="15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28680.074626865673"/>
    <x v="15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55491.428571428572"/>
    <x v="15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34777.101123595508"/>
    <x v="15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4148.906542056076"/>
    <x v="15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15861.446540880503"/>
    <x v="15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14320.441988950277"/>
    <x v="15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24281.519083969466"/>
    <x v="15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17280"/>
    <x v="15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42432.7868852459"/>
    <x v="15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28800"/>
    <x v="15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73954.28571428571"/>
    <x v="15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28760"/>
    <x v="15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648000"/>
    <x v="15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28800"/>
    <x v="15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185046.92857142858"/>
    <x v="15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192000"/>
    <x v="15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35191.836734693876"/>
    <x v="15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16941.176470588234"/>
    <x v="15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1440000"/>
    <x v="15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103680"/>
    <x v="15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21966.101694915254"/>
    <x v="15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64246.153846153844"/>
    <x v="15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25165.048543689321"/>
    <x v="15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15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66461.538461538468"/>
    <x v="15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345600"/>
    <x v="15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117818.18181818182"/>
    <x v="15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32869.565217391304"/>
    <x v="15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103680"/>
    <x v="15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272842.10526315792"/>
    <x v="15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204631.57894736843"/>
    <x v="15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281834.46153846156"/>
    <x v="15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31354.83870967742"/>
    <x v="15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777600"/>
    <x v="15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259200"/>
    <x v="15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258960"/>
    <x v="15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68210.526315789481"/>
    <x v="15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34105.26315789474"/>
    <x v="15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111600"/>
    <x v="15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37515.789473684214"/>
    <x v="15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14010.81081081081"/>
    <x v="15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82438.181818181823"/>
    <x v="15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24692.083333333332"/>
    <x v="15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89379.31034482758"/>
    <x v="15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107850"/>
    <x v="15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648000"/>
    <x v="15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296000"/>
    <x v="15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72800"/>
    <x v="15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1296000"/>
    <x v="15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23160.129496402878"/>
    <x v="15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1297800"/>
    <x v="15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168000"/>
    <x v="15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31336.530864197532"/>
    <x v="15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60279.069767441862"/>
    <x v="15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18514.285714285714"/>
    <x v="15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140108.10810810811"/>
    <x v="15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288600"/>
    <x v="15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22938.053097345131"/>
    <x v="15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74365.729729729734"/>
    <x v="15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112528.33333333333"/>
    <x v="15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35712"/>
    <x v="15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66530.769230769234"/>
    <x v="15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22624.114754098362"/>
    <x v="15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378000"/>
    <x v="15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324000"/>
    <x v="15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31500"/>
    <x v="15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336000"/>
    <x v="15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518400"/>
    <x v="15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98497.30769230769"/>
    <x v="15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112695.65217391304"/>
    <x v="15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15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18514.285714285714"/>
    <x v="15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15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401982.83333333331"/>
    <x v="15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51519.33"/>
    <x v="15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15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48000"/>
    <x v="15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323550"/>
    <x v="15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68210.526315789481"/>
    <x v="6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82727.09090909088"/>
    <x v="6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78545.454545454544"/>
    <x v="6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43572.824999999997"/>
    <x v="6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39744"/>
    <x v="6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68210.526315789481"/>
    <x v="6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45000"/>
    <x v="6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57630.625"/>
    <x v="6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127843.30303030302"/>
    <x v="6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11469.026548672566"/>
    <x v="6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92571.428571428565"/>
    <x v="6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129600"/>
    <x v="6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111589.48"/>
    <x v="6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38400"/>
    <x v="6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235309.09090909091"/>
    <x v="6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26705.454545454544"/>
    <x v="6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172680"/>
    <x v="6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87444.392857142855"/>
    <x v="6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57600"/>
    <x v="6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127017.69230769231"/>
    <x v="6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72062.375"/>
    <x v="6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38312.33333333334"/>
    <x v="6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19343.283582089553"/>
    <x v="6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164814.29999999999"/>
    <x v="6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67626.421052631573"/>
    <x v="6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12401.913875598086"/>
    <x v="6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47747.368421052633"/>
    <x v="6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228610.5"/>
    <x v="6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24000"/>
    <x v="6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14480.446927374302"/>
    <x v="6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66910.076923076922"/>
    <x v="6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24553.801526717558"/>
    <x v="6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308828.57142857142"/>
    <x v="6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14896.551724137931"/>
    <x v="6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20356.020942408377"/>
    <x v="6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47747.368421052633"/>
    <x v="6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17818.18181818182"/>
    <x v="6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34816.107382550334"/>
    <x v="6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46285.714285714283"/>
    <x v="6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95494.736842105267"/>
    <x v="6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13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252826.625"/>
    <x v="13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1296000"/>
    <x v="13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4000"/>
    <x v="13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1513800"/>
    <x v="13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2286151.5"/>
    <x v="13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2592000"/>
    <x v="13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124789.11764705883"/>
    <x v="13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13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226389.54545454544"/>
    <x v="13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36416.84210526316"/>
    <x v="13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99384.61538461538"/>
    <x v="13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256345"/>
    <x v="13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864000"/>
    <x v="13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28000"/>
    <x v="13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13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13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13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1294200"/>
    <x v="13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104250"/>
    <x v="13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36977.142857142855"/>
    <x v="9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35245.283950617282"/>
    <x v="9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80887.5"/>
    <x v="9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117310.19230769231"/>
    <x v="9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27008.476190476191"/>
    <x v="9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89503.448275862072"/>
    <x v="9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195433.5"/>
    <x v="9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30063.011235955055"/>
    <x v="9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88281.818181818177"/>
    <x v="9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10536.585365853658"/>
    <x v="9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32725.383333333335"/>
    <x v="9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99692.307692307688"/>
    <x v="9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31150.111111111109"/>
    <x v="9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133920"/>
    <x v="9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55148.936170212764"/>
    <x v="9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199384.61538461538"/>
    <x v="9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10524.557377049181"/>
    <x v="9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146291.76190476189"/>
    <x v="9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61628.571428571428"/>
    <x v="9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44070.537037037036"/>
    <x v="9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3674.84"/>
    <x v="24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864000"/>
    <x v="24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126439.0243902439"/>
    <x v="24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1944000"/>
    <x v="24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648000"/>
    <x v="24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6181.81818181818"/>
    <x v="24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324000"/>
    <x v="24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648000"/>
    <x v="24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68210.526315789481"/>
    <x v="24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3334.326315789474"/>
    <x v="24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2592000"/>
    <x v="24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61714.285714285717"/>
    <x v="24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99692.307692307688"/>
    <x v="24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647633.5"/>
    <x v="24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432000"/>
    <x v="24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360600"/>
    <x v="24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37028.571428571428"/>
    <x v="24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336000"/>
    <x v="24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324000"/>
    <x v="24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23107.990476190476"/>
    <x v="24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68210.526315789481"/>
    <x v="9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40500"/>
    <x v="9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68231.38461538462"/>
    <x v="9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73449.242424242431"/>
    <x v="9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6717.538461538461"/>
    <x v="9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1853.308411214952"/>
    <x v="9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120536.45454545454"/>
    <x v="9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6235.294117647063"/>
    <x v="9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8384"/>
    <x v="9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199384.61538461538"/>
    <x v="9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22901.82"/>
    <x v="9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22680"/>
    <x v="9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23563.636363636364"/>
    <x v="9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40777.64935064935"/>
    <x v="9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64411.38"/>
    <x v="9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18090.137931034482"/>
    <x v="9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47808.931034482761"/>
    <x v="9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23455.86842105263"/>
    <x v="9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26962.5"/>
    <x v="9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107745.3870967742"/>
    <x v="9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530.82121646528776"/>
    <x v="25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1852.631578947374"/>
    <x v="25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1569.0072639225182"/>
    <x v="25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448.8541084404696"/>
    <x v="25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082.3529411764703"/>
    <x v="25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74005.71428571429"/>
    <x v="25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140235.65217391305"/>
    <x v="25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101.2275618374558"/>
    <x v="25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2748.6744432661717"/>
    <x v="25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1427.7185501066099"/>
    <x v="25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3112.2302158273383"/>
    <x v="25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4687.3900293255128"/>
    <x v="25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17000.918367346938"/>
    <x v="25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9707.5277108433729"/>
    <x v="25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9688.6862068965511"/>
    <x v="25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10642.191780821919"/>
    <x v="25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3927.2727272727275"/>
    <x v="25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1908.8495575221239"/>
    <x v="25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8386.1792452830196"/>
    <x v="25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78545.454545454544"/>
    <x v="25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2114.8334353949786"/>
    <x v="25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8470.5882352941171"/>
    <x v="25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4751.219512195123"/>
    <x v="25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2023.4192037470725"/>
    <x v="25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8414.466019417476"/>
    <x v="25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713.1526768010574"/>
    <x v="25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6400"/>
    <x v="25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5258.8235294117649"/>
    <x v="25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1373.6089030206676"/>
    <x v="25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7390.014265335235"/>
    <x v="25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708.24203986538964"/>
    <x v="25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10905.882352941177"/>
    <x v="25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1624.7372013651877"/>
    <x v="25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2895.522388059702"/>
    <x v="25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0245.05928853755"/>
    <x v="25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5479.9154334038058"/>
    <x v="25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4853.1059683313033"/>
    <x v="25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7363.1649484536083"/>
    <x v="25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3905.2816728167281"/>
    <x v="25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1775.012853470437"/>
    <x v="25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216000"/>
    <x v="26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26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120311.375"/>
    <x v="26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741085.71428571432"/>
    <x v="26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632007.25"/>
    <x v="26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2588400"/>
    <x v="26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92571.428571428565"/>
    <x v="26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92000"/>
    <x v="26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2592000"/>
    <x v="26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259200"/>
    <x v="26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604800"/>
    <x v="26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296000"/>
    <x v="26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26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26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576000"/>
    <x v="26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26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26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1296000"/>
    <x v="26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70800"/>
    <x v="26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103680"/>
    <x v="26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669.0800244349421"/>
    <x v="25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1885.090909090909"/>
    <x v="25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75385.176470588238"/>
    <x v="25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7322.0338983050851"/>
    <x v="25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2373.413612565446"/>
    <x v="25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9992.0792079207913"/>
    <x v="25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41830.759124087592"/>
    <x v="25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92721.951219512193"/>
    <x v="25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7824.1206030150752"/>
    <x v="25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1492.2279792746115"/>
    <x v="25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2989.7291452111226"/>
    <x v="25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14163.934426229509"/>
    <x v="25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136.3437088996054"/>
    <x v="25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110.89692708923914"/>
    <x v="25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16000"/>
    <x v="25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5411.2734864300628"/>
    <x v="25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6309.4953051643197"/>
    <x v="25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5760"/>
    <x v="25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456.1797752808989"/>
    <x v="25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6106.688524590165"/>
    <x v="25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40926.315789473687"/>
    <x v="25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7975.3846153846152"/>
    <x v="25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7342.7762039660056"/>
    <x v="25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8107.200000000001"/>
    <x v="25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3555.5555555555557"/>
    <x v="25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8645.7158590308372"/>
    <x v="25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7206.679035250464"/>
    <x v="25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0459.417721518985"/>
    <x v="25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27574.468085106382"/>
    <x v="25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4147.2"/>
    <x v="25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6414.0688976377951"/>
    <x v="25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4823.2128060263658"/>
    <x v="25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16405.063291139242"/>
    <x v="25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9381.5885826771646"/>
    <x v="25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6093.1568322981366"/>
    <x v="25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3056.6037735849059"/>
    <x v="25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12092.307692307691"/>
    <x v="25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3755.779411764706"/>
    <x v="25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6786.31926121372"/>
    <x v="25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4795.5719557195571"/>
    <x v="25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21630"/>
    <x v="25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37028.571428571428"/>
    <x v="25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24187.891191709845"/>
    <x v="25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14400"/>
    <x v="25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9855.513307984791"/>
    <x v="25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11944.700460829494"/>
    <x v="25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5674.7855530474044"/>
    <x v="25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1887.836853605244"/>
    <x v="25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4125.5754716981128"/>
    <x v="25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0329.411764705881"/>
    <x v="25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10710.743801652892"/>
    <x v="25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7186.6913123844733"/>
    <x v="25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21451.239669421488"/>
    <x v="25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4173.913043478261"/>
    <x v="25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25229.27722772277"/>
    <x v="25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4678.7003610108304"/>
    <x v="25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3891.8918918918921"/>
    <x v="25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8316.0243902439033"/>
    <x v="25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9057.8293333333331"/>
    <x v="25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800.5865102639295"/>
    <x v="25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74057.142857142855"/>
    <x v="25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12750.738916256158"/>
    <x v="25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58187.755102040814"/>
    <x v="25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537.17773571920168"/>
    <x v="25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1665.8097686375322"/>
    <x v="25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39876.923076923078"/>
    <x v="25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285120"/>
    <x v="25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105.26315789474"/>
    <x v="25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10184.03041825095"/>
    <x v="25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1694.1176470588234"/>
    <x v="25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13985.611510791367"/>
    <x v="25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7405.7142857142853"/>
    <x v="25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8272.3404255319147"/>
    <x v="25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864000"/>
    <x v="25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316.09756097560978"/>
    <x v="25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413.44658451967939"/>
    <x v="25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26578.319148936171"/>
    <x v="25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000"/>
    <x v="25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281.7248764415153"/>
    <x v="25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51912"/>
    <x v="25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64487"/>
    <x v="9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136515.78947368421"/>
    <x v="9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103680"/>
    <x v="9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59086.043478260872"/>
    <x v="9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31228.915662650601"/>
    <x v="9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75383.085714285713"/>
    <x v="9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103680"/>
    <x v="9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1991.839999999997"/>
    <x v="9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774.193548387098"/>
    <x v="9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16200"/>
    <x v="9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17037.89430894309"/>
    <x v="9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94254.545454545456"/>
    <x v="9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225547.82608695651"/>
    <x v="9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40925.972222222219"/>
    <x v="9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235636.36363636365"/>
    <x v="9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95086.071428571435"/>
    <x v="9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136515.78947368421"/>
    <x v="9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81000"/>
    <x v="9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18385.968253968254"/>
    <x v="9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49059.222222222219"/>
    <x v="9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117818.18181818182"/>
    <x v="9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68210.526315789481"/>
    <x v="9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22570.434782608696"/>
    <x v="9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72215.297297297293"/>
    <x v="9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10802.494949494949"/>
    <x v="9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8909.090909090912"/>
    <x v="9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1344.827586206895"/>
    <x v="9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12207.958115183246"/>
    <x v="9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64800"/>
    <x v="9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62609.76315789474"/>
    <x v="9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148086.53846153847"/>
    <x v="9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109963.63636363637"/>
    <x v="9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28261.682242990653"/>
    <x v="9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6671.224489795917"/>
    <x v="9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72000"/>
    <x v="9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45078.260869565216"/>
    <x v="9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34925.457142857143"/>
    <x v="9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152470.58823529413"/>
    <x v="9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117818.18181818182"/>
    <x v="9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61356.521739130432"/>
    <x v="9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59200"/>
    <x v="12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864000"/>
    <x v="12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930806.6"/>
    <x v="12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832553"/>
    <x v="12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96000"/>
    <x v="12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1296000"/>
    <x v="12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10967.796610169491"/>
    <x v="12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5184000"/>
    <x v="12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216000"/>
    <x v="12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756000"/>
    <x v="12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64000"/>
    <x v="12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6181.81818181818"/>
    <x v="12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1099980.3333333333"/>
    <x v="12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864000"/>
    <x v="12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117818.18181818182"/>
    <x v="12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648000"/>
    <x v="12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4853.9325842696626"/>
    <x v="12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216300"/>
    <x v="12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46285.714285714283"/>
    <x v="12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235636.36363636365"/>
    <x v="12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12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201600"/>
    <x v="12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827797.6"/>
    <x v="12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115200"/>
    <x v="12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29164.044943820223"/>
    <x v="12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209600"/>
    <x v="12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50334.545454545456"/>
    <x v="12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294200"/>
    <x v="12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12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648000"/>
    <x v="12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432000"/>
    <x v="12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647100"/>
    <x v="12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51505.5"/>
    <x v="12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864000"/>
    <x v="12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517680"/>
    <x v="12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46843.373493975902"/>
    <x v="12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49037.84210526316"/>
    <x v="12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12501.607717041801"/>
    <x v="12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296000"/>
    <x v="12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162000"/>
    <x v="12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199384.61538461538"/>
    <x v="6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46179.310344827587"/>
    <x v="6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100656.36363636363"/>
    <x v="6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31695.493975903613"/>
    <x v="6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2123.076923076922"/>
    <x v="6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121612.5"/>
    <x v="6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151200"/>
    <x v="6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7778.0558823529409"/>
    <x v="6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37028.571428571428"/>
    <x v="6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181894.73684210525"/>
    <x v="6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64802.234042553195"/>
    <x v="6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199384.61538461538"/>
    <x v="6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30214.411111111112"/>
    <x v="6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41142.857142857145"/>
    <x v="6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23261.538461538461"/>
    <x v="6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36507.042253521126"/>
    <x v="6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56842.105263157893"/>
    <x v="6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3017.4621653084982"/>
    <x v="6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123428.57142857143"/>
    <x v="6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46569.230769230766"/>
    <x v="6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22822.641509433961"/>
    <x v="27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8494.3820224719093"/>
    <x v="27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9241.6594982078859"/>
    <x v="27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4539.6954887218044"/>
    <x v="27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5547.3515248796148"/>
    <x v="27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8037.9005102040819"/>
    <x v="27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702.37900056148226"/>
    <x v="27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5903.8112840466929"/>
    <x v="27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13871.59090909091"/>
    <x v="27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5577.5344506517695"/>
    <x v="27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41472"/>
    <x v="27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749.98641136504011"/>
    <x v="27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2966.8539576365665"/>
    <x v="27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2948.0637813211847"/>
    <x v="27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22539.130434782608"/>
    <x v="27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11373.923076923076"/>
    <x v="27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598.61431870669742"/>
    <x v="27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3987.0967741935483"/>
    <x v="27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10326.693227091633"/>
    <x v="27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9033.9619771863127"/>
    <x v="27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43200"/>
    <x v="10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595.0069348127599"/>
    <x v="10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51840"/>
    <x v="10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35506.849315068495"/>
    <x v="10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96000"/>
    <x v="10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45741.176470588238"/>
    <x v="10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370800"/>
    <x v="10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213423.91666666666"/>
    <x v="10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66117.066666666666"/>
    <x v="10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9200.694444444438"/>
    <x v="10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16204.291666666666"/>
    <x v="10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23387.17886178862"/>
    <x v="10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2592000"/>
    <x v="10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108000"/>
    <x v="10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59102.060606060608"/>
    <x v="10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86400"/>
    <x v="10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101343"/>
    <x v="10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25223.907894736843"/>
    <x v="10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136421.05263157896"/>
    <x v="10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37565.217391304344"/>
    <x v="10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12021.977064220184"/>
    <x v="27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86400"/>
    <x v="27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5920"/>
    <x v="27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09.2060810810817"/>
    <x v="27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2152.8239202657805"/>
    <x v="27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8184.7912772585669"/>
    <x v="27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8623.2558139534885"/>
    <x v="27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18000"/>
    <x v="27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5690.9257884972167"/>
    <x v="27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5204.8192771084341"/>
    <x v="27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041.4186882300089"/>
    <x v="27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827.3198380566801"/>
    <x v="27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4556.6777493606141"/>
    <x v="27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92571.428571428565"/>
    <x v="27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7608.163265306124"/>
    <x v="27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3811.7647058823532"/>
    <x v="27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3544.7171922685657"/>
    <x v="27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32810.126582278484"/>
    <x v="27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343.9107981220659"/>
    <x v="27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27000"/>
    <x v="27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15901.840490797545"/>
    <x v="27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1216.4700990099009"/>
    <x v="27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270.61916461916462"/>
    <x v="27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3585.7034482758622"/>
    <x v="27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1354.5368686868687"/>
    <x v="27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5473.684210526313"/>
    <x v="27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3183.1578947368421"/>
    <x v="27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20250"/>
    <x v="27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14380"/>
    <x v="27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545.7092819614709"/>
    <x v="27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3780"/>
    <x v="27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5204.8192771084341"/>
    <x v="27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30900"/>
    <x v="27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3070.0507614213197"/>
    <x v="27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9564.5756457564585"/>
    <x v="27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4192"/>
    <x v="27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17904.562130177514"/>
    <x v="27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2643.90243902439"/>
    <x v="27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4194.174757281553"/>
    <x v="27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30814.285714285714"/>
    <x v="27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8640"/>
    <x v="27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16427.85635359116"/>
    <x v="27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30240"/>
    <x v="27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3211.8786516853934"/>
    <x v="27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576.470588235294"/>
    <x v="27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7663.9587628865984"/>
    <x v="27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5391.8391089108909"/>
    <x v="27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3360.824742268042"/>
    <x v="27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2347.1585365853657"/>
    <x v="27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37.1419161676647"/>
    <x v="27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1951.8072289156626"/>
    <x v="27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2745.7627118644068"/>
    <x v="27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14669.387755102041"/>
    <x v="27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26181.81818181818"/>
    <x v="27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2810.126582278484"/>
    <x v="27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34560"/>
    <x v="27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12521.739130434782"/>
    <x v="27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29010.519607843136"/>
    <x v="27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9571.90625"/>
    <x v="27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5400"/>
    <x v="27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486973"/>
    <x v="6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432000"/>
    <x v="6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107925"/>
    <x v="6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41545"/>
    <x v="6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32810.126582278484"/>
    <x v="6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74049"/>
    <x v="6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17116.981132075471"/>
    <x v="6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65396.44"/>
    <x v="6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148522.4"/>
    <x v="6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233740.3448275862"/>
    <x v="6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68697.255813953481"/>
    <x v="6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56347.82608695652"/>
    <x v="6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81464.481481481474"/>
    <x v="6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23142.857142857141"/>
    <x v="6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76235.294117647063"/>
    <x v="6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20855.172413793105"/>
    <x v="6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155173.21052631579"/>
    <x v="6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8987.5"/>
    <x v="6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92571.428571428565"/>
    <x v="6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72800"/>
    <x v="6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12284.360189573459"/>
    <x v="9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33973.717647058824"/>
    <x v="9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33588.34951456311"/>
    <x v="9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31648.221238938055"/>
    <x v="9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2962.443113772455"/>
    <x v="9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35506.849315068495"/>
    <x v="9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34559.933333333334"/>
    <x v="9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3951.1465798045601"/>
    <x v="9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28261.682242990653"/>
    <x v="9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2114.705882352941"/>
    <x v="9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24923.076923076922"/>
    <x v="9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34259.772151898731"/>
    <x v="9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16509.554140127388"/>
    <x v="9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51840"/>
    <x v="9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500"/>
    <x v="9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33281.949999999997"/>
    <x v="9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24361.40909090909"/>
    <x v="9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16708.748466257668"/>
    <x v="9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33662.337662337661"/>
    <x v="9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33937.078651685391"/>
    <x v="9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40443.75"/>
    <x v="28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647100"/>
    <x v="28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151200"/>
    <x v="28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42432.7868852459"/>
    <x v="28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369771.42857142858"/>
    <x v="28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4464652"/>
    <x v="28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901.34128166915048"/>
    <x v="28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826.8156424581002"/>
    <x v="28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0736"/>
    <x v="28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15954.950920245399"/>
    <x v="28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9159.0106007067134"/>
    <x v="28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363.636363636364"/>
    <x v="28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9387.340425531915"/>
    <x v="28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38766.298507462685"/>
    <x v="28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728.506787330316"/>
    <x v="28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1596.3048498845264"/>
    <x v="28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14480.446927374302"/>
    <x v="28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21073.170731707316"/>
    <x v="28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2389.5208333333335"/>
    <x v="28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6431.7617866004966"/>
    <x v="28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4319915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2592000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296000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2592000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1036800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370285.71428571426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5184000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1296000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1728000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592000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129600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6000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370028.5714285714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194220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648000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43200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259200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259200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648000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864000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370285.71428571426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1080000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864000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324450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370285.71428571426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1296000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323547.62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2701088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88400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259200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296000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259200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576000"/>
    <x v="14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2592000"/>
    <x v="14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431700"/>
    <x v="14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14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90720"/>
    <x v="14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216000"/>
    <x v="14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59365.818181818184"/>
    <x v="14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297800"/>
    <x v="14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432000"/>
    <x v="14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14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864000"/>
    <x v="14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14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89039.33333333337"/>
    <x v="14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262329.23076923075"/>
    <x v="14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432000"/>
    <x v="14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001457"/>
    <x v="14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14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036080"/>
    <x v="14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14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144100"/>
    <x v="14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2592000"/>
    <x v="14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2588400"/>
    <x v="14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2592000"/>
    <x v="14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288000"/>
    <x v="14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296491"/>
    <x v="14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14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3452400"/>
    <x v="14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2588400"/>
    <x v="14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795268.5"/>
    <x v="14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296000"/>
    <x v="14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2592000"/>
    <x v="14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296000"/>
    <x v="14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14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728000"/>
    <x v="14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648000"/>
    <x v="14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592000"/>
    <x v="14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14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187600"/>
    <x v="14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14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1296000"/>
    <x v="14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16710.880733944956"/>
    <x v="28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6958.0645161290322"/>
    <x v="28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8334.4051446945341"/>
    <x v="28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42491.803278688523"/>
    <x v="28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22539.130434782608"/>
    <x v="28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23383.783783783783"/>
    <x v="28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8126.4302670623147"/>
    <x v="28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56805.222222222219"/>
    <x v="28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21630"/>
    <x v="28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32239.254901960783"/>
    <x v="28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9290.322580645161"/>
    <x v="28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167700"/>
    <x v="28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38686.567164179105"/>
    <x v="28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3261.538461538461"/>
    <x v="28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151200"/>
    <x v="28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38686.567164179105"/>
    <x v="28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20874.193548387098"/>
    <x v="28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37713.525000000001"/>
    <x v="28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3774.468085106382"/>
    <x v="28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43189.01470588235"/>
    <x v="28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33266.313953488374"/>
    <x v="9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15026.08695652174"/>
    <x v="9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45711.666666666664"/>
    <x v="9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8091.697674418603"/>
    <x v="9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54000"/>
    <x v="9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9846.153846153844"/>
    <x v="9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796.953488372092"/>
    <x v="9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53708.258620689652"/>
    <x v="9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45957.446808510642"/>
    <x v="9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72000"/>
    <x v="9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203294.11764705883"/>
    <x v="9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58925"/>
    <x v="9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55225.531914893618"/>
    <x v="9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02315.78947368421"/>
    <x v="9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63604.259259259263"/>
    <x v="9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51905.454545454544"/>
    <x v="9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94829.268292682929"/>
    <x v="9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32810.126582278484"/>
    <x v="9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55925.375"/>
    <x v="9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648000"/>
    <x v="9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27284.21052631579"/>
    <x v="9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155520"/>
    <x v="9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272652.63157894736"/>
    <x v="9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28800"/>
    <x v="9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73756.097560975613"/>
    <x v="9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86400"/>
    <x v="9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68210.526315789481"/>
    <x v="9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39932.307692307695"/>
    <x v="9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34560"/>
    <x v="9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24000"/>
    <x v="9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140294.6"/>
    <x v="9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164576"/>
    <x v="9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15011.583011583012"/>
    <x v="9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66461.538461538468"/>
    <x v="9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61714.285714285717"/>
    <x v="9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302040"/>
    <x v="9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46285.714285714283"/>
    <x v="9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60480"/>
    <x v="9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24446.841176470589"/>
    <x v="9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89379.31034482758"/>
    <x v="9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370285.71428571426"/>
    <x v="29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777600"/>
    <x v="29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29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29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29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975365.5"/>
    <x v="29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29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29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172671.42857142858"/>
    <x v="29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2592000"/>
    <x v="29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29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29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29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367200"/>
    <x v="29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216000"/>
    <x v="29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29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78436.363636363632"/>
    <x v="29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29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648000"/>
    <x v="29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29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3745.454545454546"/>
    <x v="30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70546.666666666672"/>
    <x v="30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99830.769230769234"/>
    <x v="30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65061.465116279069"/>
    <x v="30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32400"/>
    <x v="30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73614.121212121216"/>
    <x v="30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22409.140845070422"/>
    <x v="30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19865.395061728395"/>
    <x v="30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51110.526315789473"/>
    <x v="30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58206.145833333336"/>
    <x v="30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31848.950819672133"/>
    <x v="30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43200"/>
    <x v="30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19058.507352941175"/>
    <x v="30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318134.85714285716"/>
    <x v="30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34384.615384615383"/>
    <x v="30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453600"/>
    <x v="30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471272.72727272729"/>
    <x v="30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4336.643243243243"/>
    <x v="30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87864.406779661018"/>
    <x v="30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192000"/>
    <x v="30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82285.71428571429"/>
    <x v="30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257467.92307692306"/>
    <x v="30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206146.30769230769"/>
    <x v="30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45473.684210526313"/>
    <x v="30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49407.573770491806"/>
    <x v="30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36354.169230769228"/>
    <x v="30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19316.417910447763"/>
    <x v="30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57350.891891891893"/>
    <x v="30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81614.32432432432"/>
    <x v="30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32562.226666666666"/>
    <x v="30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44148.125"/>
    <x v="30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44000"/>
    <x v="30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86400"/>
    <x v="30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40089.208955223883"/>
    <x v="30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76525.71428571429"/>
    <x v="30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114352.94117647059"/>
    <x v="30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72000"/>
    <x v="30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152268.55555555556"/>
    <x v="30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113853.44"/>
    <x v="30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23428.57142857143"/>
    <x v="30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14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1728000"/>
    <x v="14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14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14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5116411"/>
    <x v="14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14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1296000"/>
    <x v="14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2592000"/>
    <x v="14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1296000"/>
    <x v="14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1296000"/>
    <x v="14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1296000"/>
    <x v="14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14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14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14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14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14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14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14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432000"/>
    <x v="14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1287298.5"/>
    <x v="14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235963.63636363635"/>
    <x v="14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2592000"/>
    <x v="14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036080"/>
    <x v="14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14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2592000"/>
    <x v="14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2592000"/>
    <x v="14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432000"/>
    <x v="14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560251.75"/>
    <x v="14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2588400"/>
    <x v="14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14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2590200"/>
    <x v="14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2592000"/>
    <x v="14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14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2592000"/>
    <x v="14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136421.05263157896"/>
    <x v="14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96000"/>
    <x v="14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370285.71428571426"/>
    <x v="14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185142.85714285713"/>
    <x v="14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777600"/>
    <x v="14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72680"/>
    <x v="14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8161.5298013245038"/>
    <x v="31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7092.4989775051126"/>
    <x v="31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24192"/>
    <x v="31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8074.7663551401865"/>
    <x v="31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1471.0556186152101"/>
    <x v="31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7181.2987012987014"/>
    <x v="31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9379.9698492462303"/>
    <x v="31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11708.986842105263"/>
    <x v="31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3834.3195266272191"/>
    <x v="31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901.2391681109184"/>
    <x v="31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793.0455910455911"/>
    <x v="31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9110.2040816326535"/>
    <x v="31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92571.428571428565"/>
    <x v="31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24623.88"/>
    <x v="31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4403.277777777781"/>
    <x v="31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0890.756302521009"/>
    <x v="31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16301.886792452829"/>
    <x v="31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67371.428571428565"/>
    <x v="31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43320.67924528302"/>
    <x v="31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2546.7290167865708"/>
    <x v="31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5574.1935483870966"/>
    <x v="31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52540.54054054054"/>
    <x v="31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19509.677419354837"/>
    <x v="31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523.1833910034602"/>
    <x v="31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41607.692307692305"/>
    <x v="31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1840"/>
    <x v="31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57680"/>
    <x v="31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82285.71428571429"/>
    <x v="31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25920"/>
    <x v="31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29131.95061728395"/>
    <x v="31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458.7412587412582"/>
    <x v="31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51428.571428571428"/>
    <x v="31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13083.75879396985"/>
    <x v="31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103680"/>
    <x v="31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35957.142857142855"/>
    <x v="31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8753.72"/>
    <x v="31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53169.230769230766"/>
    <x v="31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185142.85714285713"/>
    <x v="31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52897.959183673469"/>
    <x v="31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75130.434782608689"/>
    <x v="31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469877"/>
    <x v="31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31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057.8447701532314"/>
    <x v="31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49846.153846153844"/>
    <x v="31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112852.17391304347"/>
    <x v="31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4844.8598130841119"/>
    <x v="31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864000"/>
    <x v="31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432000"/>
    <x v="31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1728000"/>
    <x v="31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518400"/>
    <x v="31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142305.88235294117"/>
    <x v="31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235636.36363636365"/>
    <x v="31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38898.185714285712"/>
    <x v="31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63400"/>
    <x v="31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56194.255813953489"/>
    <x v="31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22227.052631578947"/>
    <x v="31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48521.135593220337"/>
    <x v="31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648000"/>
    <x v="31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259200"/>
    <x v="31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1037520"/>
    <x v="31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43200"/>
    <x v="3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32400"/>
    <x v="3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44746.303571428572"/>
    <x v="3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28466.759615384617"/>
    <x v="3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84521.739130434784"/>
    <x v="3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15564.859223300971"/>
    <x v="3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144000"/>
    <x v="3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129651.96428571429"/>
    <x v="3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471272.72727272729"/>
    <x v="3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0320"/>
    <x v="3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0928.142857142859"/>
    <x v="3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39276.808510638301"/>
    <x v="3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38495.469696969696"/>
    <x v="3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3427.309941520467"/>
    <x v="3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89503.448275862072"/>
    <x v="3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288000"/>
    <x v="3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96000"/>
    <x v="3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1296000"/>
    <x v="3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864000"/>
    <x v="3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47100"/>
    <x v="3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1080000"/>
    <x v="14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139870"/>
    <x v="14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864000"/>
    <x v="14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864000"/>
    <x v="14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5180400"/>
    <x v="14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14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14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191352.14285714287"/>
    <x v="14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2592000"/>
    <x v="14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32949.152542372882"/>
    <x v="14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944000"/>
    <x v="14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88400"/>
    <x v="14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864000"/>
    <x v="14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2592000"/>
    <x v="14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1726800"/>
    <x v="14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77305.263157894733"/>
    <x v="14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51468.788461538461"/>
    <x v="14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296000"/>
    <x v="14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14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648000"/>
    <x v="14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58147.82608695652"/>
    <x v="33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99553.846153846156"/>
    <x v="33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115120"/>
    <x v="33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530228.57142857148"/>
    <x v="33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485550"/>
    <x v="33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9525.6920152091261"/>
    <x v="33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6470.8045685279185"/>
    <x v="33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941.8493803622496"/>
    <x v="33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9822.7240259740265"/>
    <x v="33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2529.5698529411766"/>
    <x v="33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35710.547945205479"/>
    <x v="33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22166.713286713286"/>
    <x v="33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2433.8028169014083"/>
    <x v="33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8017.7180327868855"/>
    <x v="33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331.397459165154"/>
    <x v="33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13860.962566844919"/>
    <x v="33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11974.153846153846"/>
    <x v="33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6557.12837837838"/>
    <x v="33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75078.260869565216"/>
    <x v="33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5003.468208092485"/>
    <x v="33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9715.2490706319695"/>
    <x v="25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28021.62162162162"/>
    <x v="25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29475"/>
    <x v="25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2713.2482826300293"/>
    <x v="25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38230.088495575219"/>
    <x v="25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6415.8415841584156"/>
    <x v="25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3055.1626591230552"/>
    <x v="25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14.2857142857147"/>
    <x v="25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112695.65217391304"/>
    <x v="25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4434.0175953079179"/>
    <x v="25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134599.40540540541"/>
    <x v="25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19050.493150684932"/>
    <x v="25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3532.773109243695"/>
    <x v="25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6032.809815950921"/>
    <x v="25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7827.5811209439526"/>
    <x v="25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44689.65517241379"/>
    <x v="25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8123.4934210526317"/>
    <x v="25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345600"/>
    <x v="25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0356.020942408377"/>
    <x v="25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52258.82352941178"/>
    <x v="25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441304.5"/>
    <x v="34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67200"/>
    <x v="34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4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117818.18181818182"/>
    <x v="34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105795.91836734694"/>
    <x v="34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136421.05263157896"/>
    <x v="34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680050.75"/>
    <x v="34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648000"/>
    <x v="34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1294200"/>
    <x v="34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4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4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246857.14285714287"/>
    <x v="34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324000"/>
    <x v="34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4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2800"/>
    <x v="34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78545.454545454544"/>
    <x v="34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648000"/>
    <x v="34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201600"/>
    <x v="34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1857600"/>
    <x v="34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4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648000"/>
    <x v="34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5180400"/>
    <x v="34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1296000"/>
    <x v="34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637192.25"/>
    <x v="34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4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648000"/>
    <x v="34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728000"/>
    <x v="34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76129.411764705888"/>
    <x v="34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2160000"/>
    <x v="34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78436.363636363632"/>
    <x v="34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4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4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864000"/>
    <x v="34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199384.61538461538"/>
    <x v="34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1296000"/>
    <x v="34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74400"/>
    <x v="34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2592000"/>
    <x v="34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172800"/>
    <x v="34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2595600"/>
    <x v="34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4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87480.21428571429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121356.77777777778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9829.508196721312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16800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18062.20422535211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16345.945945945947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68210.526315789481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29600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68952.75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39272.727272727272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93394.321428571435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162000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35506.84931506849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463680.33333333331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70987.9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123428.57142857143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27574.468085106382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9318.553956834532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20870.23076923077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167225.80645161291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147645.4615384615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28800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26308.680851063829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112695.65217391304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120000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1143.552631578947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27870.96774193548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37565.217391304344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33381.666666666664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8545.192982456138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24000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47283.1566265060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22500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40500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185142.85714285713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15439.100591715976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104727.27272727272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6941.176470588234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24923.076923076922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05360.55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74057.142857142855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27536.170212765959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172466.71428571429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183172.26666666666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50823.529411764706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0304.63157894737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12710.1739130434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22885.886597938144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1831.57894736842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96817.454545454544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49846.153846153844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25653.747368421053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49261.914285714287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1714.285714285717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7217.021505376346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298047.4545454545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164742.85714285713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35694.51851851851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64012.451612903227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4185.765151515152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518760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259200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132923.0769230769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864000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2592000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199384.6153846153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432000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123428.57142857143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500673.8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861998.83333333337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344620.33333333331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5184000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576000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403200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864000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518400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862291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1294339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207112.8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43200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518400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288000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132923.07692307694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324000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864000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864000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457246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296000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592000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13051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48000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610060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648000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517680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391656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2592000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185142.8571428571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817402.66666666663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518040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36393.882352941175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256220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28502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103256.58333333333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863962.33333333337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16000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370285.7142857142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2592000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92000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1296000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249092.2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71152.941176470587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214676.28571428571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2592000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18400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3417759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5184000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246857.14285714287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99692.30769230768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2592000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5180400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862800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83885.71428571426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172800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120960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432000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199107.69230769231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864000"/>
    <x v="35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648000"/>
    <x v="35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129362.1"/>
    <x v="35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402.925170068029"/>
    <x v="35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13025.125628140704"/>
    <x v="35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24192"/>
    <x v="35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7417.66666666667"/>
    <x v="35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108000"/>
    <x v="35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81000"/>
    <x v="35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41806.451612903227"/>
    <x v="35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239657.44444444444"/>
    <x v="35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71151.65789473684"/>
    <x v="35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8000"/>
    <x v="35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0054.054054054053"/>
    <x v="35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128769.02564102564"/>
    <x v="35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1909.323529411766"/>
    <x v="35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47127.272727272728"/>
    <x v="35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81000"/>
    <x v="35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114851.52"/>
    <x v="35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104727.27272727272"/>
    <x v="35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2592000"/>
    <x v="33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8572.3811881188121"/>
    <x v="33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33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2592000"/>
    <x v="33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33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296000"/>
    <x v="33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326684.07692307694"/>
    <x v="33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576000"/>
    <x v="33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97800"/>
    <x v="33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33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67034.482758620696"/>
    <x v="33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339945.125"/>
    <x v="33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864000"/>
    <x v="33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33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235636.36363636365"/>
    <x v="33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129600"/>
    <x v="33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1726800"/>
    <x v="33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33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33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33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22363.342592592591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121161.7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26448.979591836734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13218.882653061224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66461.538461538468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20250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36456.338028169012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25078.297872340427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153312.1764705882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28483.5164835164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60279.069767441862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75887.05882352941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74220.969696969696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27811.827586206895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21746.141592920354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103490.71428571429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70530.2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51887.062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30851.67391304348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72602.916666666672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40082.474226804123"/>
    <x v="33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43932.203389830509"/>
    <x v="33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4737.5342465753429"/>
    <x v="33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889.908256880733"/>
    <x v="33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4939.387387387387"/>
    <x v="33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92507.142857142855"/>
    <x v="33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9354.9018867924533"/>
    <x v="33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92571.428571428565"/>
    <x v="33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5266.4230769230771"/>
    <x v="33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112000"/>
    <x v="33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20438.709677419356"/>
    <x v="33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0500"/>
    <x v="33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117818.18181818182"/>
    <x v="33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43932.203389830509"/>
    <x v="33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10409.638554216868"/>
    <x v="33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3224.489795918367"/>
    <x v="33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13128.234782608695"/>
    <x v="33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5585.1524249422637"/>
    <x v="33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61962"/>
    <x v="33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150366.25"/>
    <x v="33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4811.428571428571"/>
    <x v="33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24923.076923076922"/>
    <x v="33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59586.11764705883"/>
    <x v="33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9370.3971119133566"/>
    <x v="33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21966.101694915254"/>
    <x v="33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26721.649484536083"/>
    <x v="33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90720"/>
    <x v="33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99692.307692307688"/>
    <x v="33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0278.125"/>
    <x v="33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345600"/>
    <x v="33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95000.960000000006"/>
    <x v="33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32989.090909090912"/>
    <x v="33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24224.299065420561"/>
    <x v="33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4356.4093357271095"/>
    <x v="33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33349.050000000003"/>
    <x v="33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144000"/>
    <x v="33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6301.886792452829"/>
    <x v="33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89810.341463414632"/>
    <x v="33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10433.53982300885"/>
    <x v="33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172800"/>
    <x v="33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29888.067961165048"/>
    <x v="33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62709.677419354841"/>
    <x v="33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648000"/>
    <x v="33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14241.758241758242"/>
    <x v="33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16777.841379310346"/>
    <x v="33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48384"/>
    <x v="33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8088.75"/>
    <x v="33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26181.81818181818"/>
    <x v="33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7071.416666666667"/>
    <x v="33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63219.512195121948"/>
    <x v="33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178758.62068965516"/>
    <x v="33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103680"/>
    <x v="33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12695.65217391304"/>
    <x v="33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2100.3849206349205"/>
    <x v="33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442.99674267101"/>
    <x v="33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379.0151975683893"/>
    <x v="33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200648.96875"/>
    <x v="33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192000"/>
    <x v="33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715.6864406779659"/>
    <x v="33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8570.9285714285706"/>
    <x v="33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27284.21052631579"/>
    <x v="33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70054.054054054053"/>
    <x v="33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8257.0390625"/>
    <x v="33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307.6923076923085"/>
    <x v="33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40500"/>
    <x v="33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43795.413793103449"/>
    <x v="33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188195.3"/>
    <x v="33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53290.595744680853"/>
    <x v="33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48000"/>
    <x v="33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288000"/>
    <x v="33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74057.142857142855"/>
    <x v="33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1295823"/>
    <x v="33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480442.3333333333"/>
    <x v="33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33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5184000"/>
    <x v="33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33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33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440000"/>
    <x v="33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235636.36363636365"/>
    <x v="33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432000"/>
    <x v="33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33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37673.253731343284"/>
    <x v="33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131478.26086956522"/>
    <x v="33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37392.972222222219"/>
    <x v="33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1080000"/>
    <x v="33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172800"/>
    <x v="33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592000"/>
    <x v="33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1296000"/>
    <x v="33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370285.71428571426"/>
    <x v="33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113400"/>
    <x v="33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12935.547008547008"/>
    <x v="33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621349"/>
    <x v="33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717377.14285714284"/>
    <x v="33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864000"/>
    <x v="33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216000"/>
    <x v="33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103680"/>
    <x v="33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1296000"/>
    <x v="33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864000"/>
    <x v="33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95866.666666666672"/>
    <x v="33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741085.71428571432"/>
    <x v="33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518400"/>
    <x v="33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33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853774"/>
    <x v="33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418458.16666666669"/>
    <x v="33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288000"/>
    <x v="33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728000"/>
    <x v="33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2593800"/>
    <x v="33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892737.66666666663"/>
    <x v="33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60556.822222222225"/>
    <x v="33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575600"/>
    <x v="33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288000"/>
    <x v="33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153451.80952380953"/>
    <x v="33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153776.41176470587"/>
    <x v="33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5184000"/>
    <x v="33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184000"/>
    <x v="33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185142.85714285713"/>
    <x v="33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3364.261904761908"/>
    <x v="33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154302.62962962964"/>
    <x v="33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18400"/>
    <x v="33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99384.61538461538"/>
    <x v="33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15618.58333333334"/>
    <x v="33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48000"/>
    <x v="33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2592000"/>
    <x v="33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538697.80000000005"/>
    <x v="33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151867.22580645161"/>
    <x v="33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485731"/>
    <x v="33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0855.172413793105"/>
    <x v="33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2590200"/>
    <x v="33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26526.315789473683"/>
    <x v="33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3456000"/>
    <x v="33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35242.105263157893"/>
    <x v="33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6000"/>
    <x v="33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70054.054054054053"/>
    <x v="33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33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2592000"/>
    <x v="33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120960"/>
    <x v="33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706360"/>
    <x v="33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820800"/>
    <x v="33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2588400"/>
    <x v="33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518040"/>
    <x v="33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5184000"/>
    <x v="33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217800"/>
    <x v="33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7448.2758620689656"/>
    <x v="33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1296000"/>
    <x v="33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33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152258.82352941178"/>
    <x v="33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33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22123.076923076922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345240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660256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215700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518040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1617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50900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71542.85714285716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143326.6363636363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4399051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88436.66666666669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647100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443664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862800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48129.76666666667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323700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6242.25352112676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32591.508771929824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8317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74688.432692307688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76235.294117647063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8686.567164179105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11132.792531120333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21043.90243902439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8582.781456953642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33977.528089887637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19851.09756097561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37565.217391304344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71266.1346153846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34776.368421052633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35027.02702702702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37573.619047619046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36000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40157.74647887324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90541.904761904763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2660.8462365591399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21992.727272727272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45056.508196721312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31050.96341463414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40262.760563380281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22153.84615384615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89379.31034482758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35027.027027027027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52591.304347826088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86400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41933.981818181819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0823.529411764706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230.769230769234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34838.70967741935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57600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151814.20000000001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31904.49668874172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22870.588235294119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56347.8260869565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25200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36968.0285714285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081.967213114754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201600"/>
    <x v="35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136421.05263157896"/>
    <x v="35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35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1296000"/>
    <x v="35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485742.625"/>
    <x v="35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162000"/>
    <x v="35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35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66461.538461538468"/>
    <x v="35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863787.5"/>
    <x v="35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648000"/>
    <x v="35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1094400"/>
    <x v="35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090.226415094337"/>
    <x v="35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2584339"/>
    <x v="35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907200"/>
    <x v="35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201815.76"/>
    <x v="35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32000"/>
    <x v="35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35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16000"/>
    <x v="35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35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143900"/>
    <x v="35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22126.829268292684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12356.380530973451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8010.350000000006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451.3043478260861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27574.46808510638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73531.914893617024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27951.539130434783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4179.619402985074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76875.114285714284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24923.07692307692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15494.641304347826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25381.512605042019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49850.779661016946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26761.061946902653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2207.654761904763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35027.027027027027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8942.995370370369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47222.10256410256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123428.57142857143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8640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73552.864864864867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2849.50495049504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350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92571.42857142856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100862.42307692308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42491.80327868852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24936.104347826087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14320.441988950277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23563.636363636364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7609.5018587360591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2810.126582278484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20694.682692307691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71825.058823529413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17055.508982035928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14163.934426229509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29087.859154929578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37617.391304347824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10074.6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12845.2849740932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5473.68421052631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12942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29454.54545454545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2185.915492957747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129600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1840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3958.88695652173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13916.129032258064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144000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10599.789772727272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63219.512195121948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34560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6191.70103092783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41473.972602739726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52897.95918367346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19892.074626865673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29679.588235294119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28417.591836734693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41137.857142857145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16611.521472392636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9000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32914.285714285717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42042.9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86400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50894.11764705882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7900.689655172413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65788.476190476184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13343.804195804196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89410.75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29562.61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25956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235.29411764706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41085.714285714283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99220.066666666666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55148.936170212764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6040.506329113925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57227.702127659577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100019.13333333333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33350.29629629629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21245.90163934426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63529.411764705881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15102.826086956522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96768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6000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194174.285714285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345840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28483.516483516483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108000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96000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38898.468085106382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37674.63636363636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24050.444444444445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41142.857142857145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20618.1818181818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4993.77142857143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51840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86297.142857142855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14811.428571428571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129600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60649.222222222219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129600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31831.57894736842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86400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83612.90322580645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57600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44479.365853658535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41106.310344827587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41068.775862068964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29123.595505617977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22607.72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144000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107465.8437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243000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8210.526315789481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81018.333333333328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83217.565217391311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52897.9591836734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20960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20136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45410.526315789473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78545.454545454544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3679.666666666668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3534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37513.04347826087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46523.076923076922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31228.915662650601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17124.324324324323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56347.82608695652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37418.317460317463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68400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54871.55882352941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6200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55148.936170212764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56842.105263157893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70692.107142857145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36455.51282051282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77525.913043478256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64800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391588.61538461538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33600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56252.090909090912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25818.481012658227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33287.71428571429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59729.1960784313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59300.648148148146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0311.742857142861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26560.227272727272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673.709090909091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62499.53333333333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96000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123428.57142857143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16022.222222222223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69043.47826086957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25899.95833333333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22413.970588235294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60969.1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62790.57692307692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26277.097222222223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4000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144000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72000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135267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000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103012.11538461539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268800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66110.51851851852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8578.666666666672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49846.153846153844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60988.23529411765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272652.63157894736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33631.96103896103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99532.095238095237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39663.15789473684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08128.57142857143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53925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46067.043478260872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57600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50000.5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72800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63219.512195121948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98742.857142857145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57600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41806.451612903227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58909.090909090912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14107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360000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49307.5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96000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31933.052631578947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82448.25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45577.95833333334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30514.215384615385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56347.82608695652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45741.17647058823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39272.727272727272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15440.103030303031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52470.58823529413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576000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106638.4705882353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42725.274725274729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8686.56716417910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144000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156586.76190476189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58860.2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22153.846153846152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99692.30769230768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58471.571428571428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57927.61363636364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104016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81671.833333333328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82782.933333333334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46285.714285714283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33948.15217391304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2641.117647058825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26448.979591836734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53413.56521739130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259200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24571.78947368421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6584.615384615383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18895.367816091955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89379.31034482758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2332.411764705881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00800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6000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123428.57142857143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118.714285714283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37799.225352112677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15428.57142857142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75068.789473684214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49375.324324324327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72000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60130.9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63822.77777777778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23764.292682926829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5086.023255813954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24000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57600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35817.699999999997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78038.709677419349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81843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277457.14285714284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7600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121453.1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32830.76923076922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145800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52603.08108108108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370285.71428571426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123428.57142857143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37565.217391304344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167860.812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47979.69090909091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86345.074074074073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72000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63663.15789473684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205143.41666666666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80563.058823529413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31261.008771929824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27870.967741935485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60098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84924.590163934423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55072.340425531918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144133.58823529413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41142.857142857145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363642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118117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79183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55028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66461.538461538468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137829.17647058822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256968.33333333334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27445.051282051281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346.982456140351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46285.714285714283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3213.30769230769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5461.05263157894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32400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19488.72180451127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58909.090909090912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86400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48470.339285714283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9272.727272727272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71201.379310344826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36287.06944444444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96000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181440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86400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7649.10344827586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73340.38461538461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34749.59722222221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4307.69230769230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21467.265306122448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122908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133931.85714285713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33507.190476190473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51428.571428571428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39929.548387096773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68210.526315789481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324450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24880.897435897437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34068.96551724139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36000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33316.46666666667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34940.42424242424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115200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104121.31578947368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304729.4117647059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25746.090909090908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141358.79999999999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56347.82608695652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67957.27272727271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196997.38461538462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4495.78787878788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92571.428571428565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105943.2380952380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199384.61538461538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70215.117647058825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62165.65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6816.58108108108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135413.4285714285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70934.382352941175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29278.31395348837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6702.7027027027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97343.444444444438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10788.31818181818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99692.307692307688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9811.592592592591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324450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14823.529411764706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58432.391304347824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51312.6470588235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114104.42857142857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29146.98795180723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139569.23076923078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324000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67500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0988.23529411765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89379.31034482758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8000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24000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97792.4210526315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6193.8660714285716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46875.84615384616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57600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500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98170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129600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26560.76923076923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49978.132075471702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85400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259200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5264.5161290322585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165173.86363636365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80198.833333333328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1127.486486486487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28951.518518518518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25515.258064516129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97181.759999999995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234008.88235294117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216000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68210.526315789481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63219.512195121948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136421.05263157896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63219.512195121948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92912.192307692312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103680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288000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3276.923076923078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57680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26582.48039215686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10375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84744.333333333328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70054.054054054053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184885.71428571429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121700.66666666667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26880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24685.714285714286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215850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23142.857142857141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12695.65217391304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96000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139633.7857142857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73817.27272727274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34838.70967741935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35506.84931506849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116444.22222222222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141640.94285714286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0230.720930232565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60000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36626.080645161288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120960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38392.4242424242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58908.074074074073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128101.35294117648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604800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48905.660377358494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105795.91836734694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5536.84210526316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7857.739130434783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172800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40500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60635.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101996.66666666667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23257.14285714286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83612.903225806454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50823.529411764706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5157.894736842105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129600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6507.042253521126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6000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57520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24377.862745098038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46285.714285714283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166622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13257.558375634519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29547.942857142858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135438.52380952382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44609.70588235294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132923.07692307694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3230.769230769234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37800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150229.41379310345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35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2532118"/>
    <x v="35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2595600"/>
    <x v="35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35749.881355932201"/>
    <x v="35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728000"/>
    <x v="35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121010.74193548386"/>
    <x v="35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230398.11111111112"/>
    <x v="35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259200"/>
    <x v="35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35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185142.85714285713"/>
    <x v="35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2590200"/>
    <x v="35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5180154"/>
    <x v="35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864000"/>
    <x v="35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35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1766536.5"/>
    <x v="35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35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201354.41666666666"/>
    <x v="35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2595600"/>
    <x v="35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340824.75"/>
    <x v="35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944000"/>
    <x v="35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35506.849315068495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280800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106729.41176470589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316988.6666666666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53472.823529411762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78545.454545454544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52958.2631578947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32249.89873417721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56437.04347826087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00545.0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200048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181660.76923076922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98181.818181818177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53448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64710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576400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63663.15789473684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68015.571428571435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48626.789473684214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44689.65517241379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71640.28571428571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152470.58823529413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96799.08333333332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44361.824999999997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45473.684210526313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25951.0789473684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67225.80645161291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356006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97200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8940.3115577889439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97548.387096774197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99205.3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53364.705882352944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48000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43336.149253731346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39272.727272727272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112695.65217391304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17336.039682539682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208846.66666666666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103680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66461.53846153846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40562.27419354838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83729.032258064515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4034.346715328467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45918.882352941175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183576.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53207.2166666666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52363.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66461.538461538468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60480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19058.823529411766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4800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144388.88888888888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66461.538461538468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3955.04761904763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111705.06666666667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92000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52351.028571428571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99692.307692307688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79555.739130434784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31015.38461538461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74057.142857142855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80000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106734.61904761905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7544.93269230769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90947.368421052626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28155.391752577321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84129.6666666666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108000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206030.76923076922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56347.8260869565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648000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47520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41318.181818181816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74762.65714285714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41200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28606.067415730337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97635.5333333333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52091.934782608696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80788.060606060608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83612.903225806454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76880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25920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218794.5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1292166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740571.42857142852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29600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3286507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488159.2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316482.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216000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185077.3571428571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648000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259200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592000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303244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34132.769230769234"/>
    <x v="35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383107.42857142858"/>
    <x v="35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87483.28571428571"/>
    <x v="35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470945.45454545453"/>
    <x v="35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230817.66666666666"/>
    <x v="35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84026.666666666672"/>
    <x v="35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9444.55555555556"/>
    <x v="35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92571.428571428565"/>
    <x v="35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152470.58823529413"/>
    <x v="35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34560"/>
    <x v="35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102140.84615384616"/>
    <x v="35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8909.090909090912"/>
    <x v="35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23736.263736263736"/>
    <x v="35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540554.3333333333"/>
    <x v="35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77142.857142857145"/>
    <x v="35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33615.584415584417"/>
    <x v="35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61382.518518518518"/>
    <x v="35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24224.299065420561"/>
    <x v="35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31500"/>
    <x v="35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21890.053571428572"/>
    <x v="35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44689.65517241379"/>
    <x v="35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172800"/>
    <x v="35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29600"/>
    <x v="35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2156.526315789473"/>
    <x v="35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54021.030303030304"/>
    <x v="35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50147.947368421053"/>
    <x v="35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55296"/>
    <x v="35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68011.21428571429"/>
    <x v="35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34627.893617021276"/>
    <x v="35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32297.949152542373"/>
    <x v="35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144000"/>
    <x v="35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22507.82608695652"/>
    <x v="35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93939.166666666672"/>
    <x v="35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41538.461538461539"/>
    <x v="35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93107.518518518526"/>
    <x v="35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88295"/>
    <x v="35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259200"/>
    <x v="35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3047.03333333334"/>
    <x v="35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36507.042253521126"/>
    <x v="35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247373.4"/>
    <x v="35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2417761"/>
    <x v="35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691200"/>
    <x v="35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35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35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296000"/>
    <x v="35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75600"/>
    <x v="35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2592000"/>
    <x v="35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1879255"/>
    <x v="35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5184000"/>
    <x v="35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70054.054054054053"/>
    <x v="35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518400"/>
    <x v="35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648000"/>
    <x v="35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175341.0625"/>
    <x v="35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297600"/>
    <x v="35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35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64800"/>
    <x v="35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35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2592000"/>
    <x v="35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1728000"/>
    <x v="35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67200"/>
    <x v="35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215850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114665.6052631578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99553.84615384615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153843.52631578947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364566.54545454547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123613.29629629629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92147.882352941175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128297.15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70054.054054054053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71146.2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25884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62031.384615384617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129600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60104.3478260869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67209.513157894733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72187.707317073175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147422.42857142858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37028.571428571428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99692.307692307688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3203.061538461538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85271.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216000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403200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202000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432000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47198.400000000001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45473.684210526313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22680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192834.85714285713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82964.70588235295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25920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162000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718800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152470.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112695.65217391304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113684.21052631579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46092.12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216000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335549.7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432000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60279.06976744186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92571.428571428565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648000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108000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7820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512000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129600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88400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2588400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496357.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593556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2244793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199384.61538461538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3569843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248184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86520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244250.14285714287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2125359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18400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2160000"/>
    <x v="35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169391.2"/>
    <x v="35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259200"/>
    <x v="35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726800"/>
    <x v="35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35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35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35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35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56347.82608695652"/>
    <x v="35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185142.85714285713"/>
    <x v="35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2621994"/>
    <x v="35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35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178610.58823529413"/>
    <x v="35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92000"/>
    <x v="35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35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35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35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35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35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989735.5"/>
    <x v="35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185142.85714285713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306925.55555555556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648000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1213.7142857142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42780.47619047619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237593.45454545456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267840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302400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259200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216995.62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864000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518400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3456000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69793.548387096773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604020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522528.14285714284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203262.937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691618.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324000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648000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864000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72100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517717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370800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64443.85185185185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2592000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259200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345659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815475.66666666663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865200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650731.66666666663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142305.88235294117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64800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864000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2592000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96000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339730.42857142858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185142.85714285713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2588400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209243.16666666666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323063.41666666669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225391.3043478260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1920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535680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327221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1944000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1186031.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205517.84615384616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2592000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544315.6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1296000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81000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11820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5180400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5184000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324450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3974400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197818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16000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648000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950400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720000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1726800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1295100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1832231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259200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1272.7272727272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134042.3333333333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1296000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432000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648000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68845.67567567568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35636.36363636365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185183.9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432000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648000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330190.5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370285.7142857142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740571.42857142852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1036800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59017.0434782608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259515.6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96272.6315789473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192711.23076923078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66461.538461538468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324000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864000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25920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576400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2592000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2592000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643535.7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68116.23529411765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215700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246850.78571428571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518040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122363.71428571429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648000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296000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2592000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59200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160000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2498099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648000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1152000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38652.63157894736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648000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296000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2592000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370285.71428571426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1296000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648000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1253021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862800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2592000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19971.436548223352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259200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1296000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247731.285714285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235636.36363636365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419456.8333333333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741085.71428571432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28591.234042553191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2942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03680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86402.117647058825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757292.5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1296000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580234.6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2544198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2592000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855898.66666666663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647754.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2592000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216000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518814.2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3191.20879120878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2592000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2592000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398769.23076923075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1302186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123428.57142857143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191033.44444444444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331053.33333333331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326274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88606.85714285716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87028.80000000005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864000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288000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432000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48000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92000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203294.11764705883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2591845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271418.76923076925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467396.66666666669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592000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2368287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123600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277023.92307692306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432000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2592000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15700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681223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432000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259200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2467765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418620.2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858878.66666666663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56401.5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401821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324000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518040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296000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47650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25920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757528.2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388800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432000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776725.66666666663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185142.85714285713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475200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12561.6363636363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496800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2607263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864000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432000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2337414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538572.33333333337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17.214285714285715"/>
    <x v="0"/>
    <s v=" video/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55.417721518987342"/>
    <x v="0"/>
    <s v=" video/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0.7142857142857143"/>
    <x v="0"/>
    <s v=" video/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2.6"/>
    <x v="0"/>
    <s v=" video/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35.620704225352107"/>
    <x v="0"/>
    <s v=" video/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8.3191489361702136"/>
    <x v="0"/>
    <s v=" video/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8.9482758620689662"/>
    <x v="0"/>
    <s v=" video/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.9298245614035088"/>
    <x v="0"/>
    <s v=" video/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0.12666666666666515"/>
    <x v="0"/>
    <s v=" video/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6.4995000000000003"/>
    <x v="0"/>
    <s v=" video/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0.78947368421052633"/>
    <x v="0"/>
    <s v=" video/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13.666666666666666"/>
    <x v="0"/>
    <s v=" video/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23.685610640870618"/>
    <x v="0"/>
    <s v=" video/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41.156862745098039"/>
    <x v="0"/>
    <s v=" video/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.3658536585365855"/>
    <x v="0"/>
    <s v=" video/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1.346938775510204"/>
    <x v="0"/>
    <s v=" video/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0.41428571428571431"/>
    <x v="0"/>
    <s v=" video/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0.27777777777777779"/>
    <x v="0"/>
    <s v=" video/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5.5448245614035141"/>
    <x v="0"/>
    <s v=" video/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17.5"/>
    <x v="0"/>
    <s v=" video/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0.16"/>
    <x v="0"/>
    <s v=" video/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6.732673267326732"/>
    <x v="0"/>
    <s v=" video/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7.5"/>
    <x v="0"/>
    <s v=" video/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6.086956521739129"/>
    <x v="0"/>
    <s v=" video/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5.370540069686415"/>
    <x v="0"/>
    <s v=" video/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14.285714285714286"/>
    <x v="0"/>
    <s v=" video/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36.315789473684212"/>
    <x v="0"/>
    <s v=" video/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5.633333333333333"/>
    <x v="0"/>
    <s v=" video/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0.59154929577464788"/>
    <x v="0"/>
    <s v=" video/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5.982905982905983"/>
    <x v="0"/>
    <s v=" video/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0.98094339622641102"/>
    <x v="0"/>
    <s v=" video/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0"/>
    <x v="0"/>
    <s v=" video/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0.7865168539325843"/>
    <x v="0"/>
    <s v=" video/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1.71875"/>
    <x v="0"/>
    <s v=" video/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11.647058823529411"/>
    <x v="0"/>
    <s v=" video/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23.75"/>
    <x v="0"/>
    <s v=" video/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57.477272727272727"/>
    <x v="0"/>
    <s v=" video/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72.557312252964422"/>
    <x v="0"/>
    <s v=" video/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3.8030303030303032"/>
    <x v="0"/>
    <s v=" video/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35.691244239631338"/>
    <x v="0"/>
    <s v=" video/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.6875"/>
    <x v="0"/>
    <s v=" video/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0"/>
    <x v="0"/>
    <s v=" video/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34.674556213017752"/>
    <x v="0"/>
    <s v=" video/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79.338403041825089"/>
    <x v="0"/>
    <s v=" video/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0"/>
    <x v="0"/>
    <s v=" video/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16.393442622950818"/>
    <x v="0"/>
    <s v=" video/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7.7777777777777777"/>
    <x v="0"/>
    <s v=" video/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5.4364285714285741"/>
    <x v="0"/>
    <s v=" video/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4.1842105263157894"/>
    <x v="0"/>
    <s v=" video/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0"/>
    <x v="0"/>
    <s v=" video/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0"/>
    <x v="0"/>
    <s v=" video/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25.899159663865547"/>
    <x v="0"/>
    <s v=" video/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31.173076923076923"/>
    <x v="0"/>
    <s v=" video/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.4700854700854702"/>
    <x v="0"/>
    <s v=" video/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.9230769230769231"/>
    <x v="0"/>
    <s v=" video/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28.953488372093023"/>
    <x v="0"/>
    <s v=" video/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3.3390804597701149"/>
    <x v="0"/>
    <s v=" video/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4.1304347826086953"/>
    <x v="0"/>
    <s v=" video/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3.88"/>
    <x v="0"/>
    <s v=" video/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0.76181818181816419"/>
    <x v="0"/>
    <s v=" video/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1.3734259259259252"/>
    <x v="0"/>
    <s v=" video/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105"/>
    <x v="0"/>
    <s v=" video/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34.208333333333336"/>
    <x v="0"/>
    <s v=" video/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4.2245312499999983"/>
    <x v="0"/>
    <s v=" video/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36.666666666666664"/>
    <x v="0"/>
    <s v=" video/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9.2456140350877192"/>
    <x v="0"/>
    <s v=" video/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14.307692307692308"/>
    <x v="0"/>
    <s v=" video/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6.25"/>
    <x v="0"/>
    <s v=" video/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4.5277777777777777"/>
    <x v="0"/>
    <s v=" video/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.1473595505617951"/>
    <x v="0"/>
    <s v=" video/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8"/>
    <x v="0"/>
    <s v=" video/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13.46875"/>
    <x v="0"/>
    <s v=" video/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4.5121951219512191"/>
    <x v="0"/>
    <s v=" video/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0"/>
    <x v="0"/>
    <s v=" video/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2.2296551724137919"/>
    <x v="0"/>
    <s v=" video/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11.48936170212766"/>
    <x v="0"/>
    <s v=" video/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10.666666666666666"/>
    <x v="0"/>
    <s v=" video/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45"/>
    <x v="0"/>
    <s v=" video/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7.171428571428571"/>
    <x v="0"/>
    <s v=" video/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8.5609756097560972"/>
    <x v="0"/>
    <s v=" video/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18.51063829787234"/>
    <x v="0"/>
    <s v=" video/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26.25"/>
    <x v="0"/>
    <s v=" video/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5.0000000000000001E-3"/>
    <x v="0"/>
    <s v=" video/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0.38461538461538464"/>
    <x v="0"/>
    <s v=" video/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0"/>
    <x v="0"/>
    <s v=" video/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14.571428571428571"/>
    <x v="0"/>
    <s v=" video/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22.823529411764707"/>
    <x v="0"/>
    <s v=" video/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4.5999999999999996"/>
    <x v="0"/>
    <s v=" video/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1.6666666666666667"/>
    <x v="0"/>
    <s v=" video/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6.142857142857142"/>
    <x v="0"/>
    <s v=" video/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0.125"/>
    <x v="0"/>
    <s v=" video/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13.043478260869565"/>
    <x v="0"/>
    <s v=" video/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6.0465116279069768"/>
    <x v="0"/>
    <s v=" video/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.0666666666666664"/>
    <x v="0"/>
    <s v=" video/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0.83333333333333337"/>
    <x v="0"/>
    <s v=" video/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5.2380952380952381"/>
    <x v="0"/>
    <s v=" video/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6.4705882352941178"/>
    <x v="0"/>
    <s v=" video/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3.125"/>
    <x v="0"/>
    <s v=" video/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3.3333333333333335"/>
    <x v="0"/>
    <s v=" video/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2.3151282051282043"/>
    <x v="0"/>
    <s v=" video/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0"/>
    <x v="0"/>
    <s v=" video/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0"/>
    <x v="0"/>
    <s v=" video/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25.615384615384617"/>
    <x v="0"/>
    <s v=" video/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1.3673469387755102"/>
    <x v="0"/>
    <s v=" video/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10"/>
    <x v="0"/>
    <s v=" video/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2.7166666666666668"/>
    <x v="0"/>
    <s v=" video/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0.92592592592592593"/>
    <x v="0"/>
    <s v=" video/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2.681159420289855"/>
    <x v="0"/>
    <s v=" video/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46.808510638297875"/>
    <x v="0"/>
    <s v=" video/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25.425531914893618"/>
    <x v="0"/>
    <s v=" video/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15.384615384615385"/>
    <x v="0"/>
    <s v=" video/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36.037735849056602"/>
    <x v="0"/>
    <s v=" video/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2.4691358024691357"/>
    <x v="0"/>
    <s v=" video/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26.282051282051281"/>
    <x v="0"/>
    <s v=" video/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2.8571428571428572"/>
    <x v="0"/>
    <s v=" video/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8.2727272727272734"/>
    <x v="0"/>
    <s v=" video/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8.3859649122807021"/>
    <x v="0"/>
    <s v=" video/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0.82296296296297244"/>
    <x v="0"/>
    <s v=" video/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6.707179487179484"/>
    <x v="0"/>
    <s v=" video/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4.0027027027027007"/>
    <x v="0"/>
    <s v=" video/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-69990"/>
    <x v="0"/>
    <s v=" video/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-2999"/>
    <x v="0"/>
    <s v=" video/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 video/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-9141.5"/>
    <x v="0"/>
    <s v=" video/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 video/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-71.666666666666671"/>
    <x v="0"/>
    <s v=" video/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-1816.3846153846155"/>
    <x v="0"/>
    <s v=" video/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-1952.5"/>
    <x v="0"/>
    <s v=" video/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-16355.5"/>
    <x v="0"/>
    <s v=" video/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 video/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 video/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 video/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-893.14814814814815"/>
    <x v="0"/>
    <s v=" video/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 video/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 video/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-519.4"/>
    <x v="0"/>
    <s v=" video/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 video/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 video/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-2504.9655172413795"/>
    <x v="0"/>
    <s v=" video/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0"/>
    <x v="0"/>
    <s v=" video/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 video/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-382.39285714285717"/>
    <x v="0"/>
    <s v=" video/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-2990"/>
    <x v="0"/>
    <s v=" video/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 video/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-146.75675675675674"/>
    <x v="0"/>
    <s v=" video/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-462.44444444444446"/>
    <x v="0"/>
    <s v=" video/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-6628.333333333333"/>
    <x v="0"/>
    <s v=" video/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 video/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-24980"/>
    <x v="0"/>
    <s v=" video/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-1651.3333333333333"/>
    <x v="0"/>
    <s v=" video/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-1490.8656716417911"/>
    <x v="0"/>
    <s v=" video/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-49972"/>
    <x v="0"/>
    <s v=" video/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-189985"/>
    <x v="0"/>
    <s v=" video/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-4964.1000000000004"/>
    <x v="0"/>
    <s v=" video/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-486.66666666666669"/>
    <x v="0"/>
    <s v=" video/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-337479.75"/>
    <x v="0"/>
    <s v=" video/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-2214.3333333333335"/>
    <x v="0"/>
    <s v=" video/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-1493.5"/>
    <x v="0"/>
    <s v=" video/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 video/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-499990"/>
    <x v="0"/>
    <s v=" video/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 video/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-49995"/>
    <x v="0"/>
    <s v=" video/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-236.5"/>
    <x v="0"/>
    <s v=" video/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 video/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-17051.428571428572"/>
    <x v="0"/>
    <s v=" video/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 video/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-2000"/>
    <x v="0"/>
    <s v=" video/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-54994.5"/>
    <x v="0"/>
    <s v=" video/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-2558.3333333333335"/>
    <x v="0"/>
    <s v=" video/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-194"/>
    <x v="0"/>
    <s v=" video/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-967.5"/>
    <x v="0"/>
    <s v=" video/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-49999"/>
    <x v="0"/>
    <s v=" video/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 video/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 video/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 video/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-719.34615384615381"/>
    <x v="0"/>
    <s v=" video/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 video/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-38.571428571428569"/>
    <x v="0"/>
    <s v=" video/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 video/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-400"/>
    <x v="0"/>
    <s v=" video/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-61.46153846153846"/>
    <x v="0"/>
    <s v=" video/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-675.25"/>
    <x v="0"/>
    <s v=" video/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 video/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-668.16666666666663"/>
    <x v="0"/>
    <s v=" video/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-724.5"/>
    <x v="0"/>
    <s v=" video/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-3780"/>
    <x v="0"/>
    <s v=" video/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 video/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-840"/>
    <x v="0"/>
    <s v=" video/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 video/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-99931"/>
    <x v="0"/>
    <s v=" video/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-11950"/>
    <x v="0"/>
    <s v=" video/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-1583.3333333333333"/>
    <x v="0"/>
    <s v=" video/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-333327.66666666669"/>
    <x v="0"/>
    <s v=" video/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 video/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-832.33333333333337"/>
    <x v="0"/>
    <s v=" video/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 video/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-107.10526315789474"/>
    <x v="0"/>
    <s v=" video/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-279.75"/>
    <x v="0"/>
    <s v=" video/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-4120.166666666667"/>
    <x v="0"/>
    <s v=" video/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 video/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-246.02499999999998"/>
    <x v="0"/>
    <s v=" video/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-38.571428571428569"/>
    <x v="0"/>
    <s v=" video/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 video/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-219.25"/>
    <x v="0"/>
    <s v=" video/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-114.33488012374323"/>
    <x v="0"/>
    <s v=" video/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-394.11764705882354"/>
    <x v="0"/>
    <s v=" video/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 video/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-913.07692307692309"/>
    <x v="0"/>
    <s v=" video/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 video/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 video/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-271.81818181818181"/>
    <x v="0"/>
    <s v=" video/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-230.83333333333334"/>
    <x v="0"/>
    <s v=" video/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-6299"/>
    <x v="0"/>
    <s v=" video/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-49980"/>
    <x v="0"/>
    <s v=" video/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-12499"/>
    <x v="0"/>
    <s v=" video/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-4390"/>
    <x v="0"/>
    <s v=" video/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-263.69976190476189"/>
    <x v="0"/>
    <s v=" video/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-2317.2894736842104"/>
    <x v="0"/>
    <s v=" video/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-4900"/>
    <x v="0"/>
    <s v=" video/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-541.90789473684208"/>
    <x v="0"/>
    <s v=" video/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-16546.666666666668"/>
    <x v="0"/>
    <s v=" video/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 video/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-435"/>
    <x v="0"/>
    <s v=" video/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 video/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 video/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 video/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-14375"/>
    <x v="0"/>
    <s v=" video/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 video/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 video/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 video/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-7470"/>
    <x v="0"/>
    <s v=" video/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 video/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-555.71428571428567"/>
    <x v="0"/>
    <s v=" video/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 video/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-119.8"/>
    <x v="0"/>
    <s v=" video/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 video/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 video/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-14950"/>
    <x v="0"/>
    <s v=" video/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 video/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-150"/>
    <x v="0"/>
    <s v=" video/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8.3585401459854065"/>
    <x v="0"/>
    <s v=" video/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2.23404255319149"/>
    <x v="0"/>
    <s v=" video/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8.6633663366336631"/>
    <x v="0"/>
    <s v=" video/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1.975609756097561"/>
    <x v="0"/>
    <s v=" video/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5.7321428571428568"/>
    <x v="0"/>
    <s v=" video/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1.9375"/>
    <x v="0"/>
    <s v=" video/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46.067264573991032"/>
    <x v="0"/>
    <s v=" video/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27.5"/>
    <x v="0"/>
    <s v=" video/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7.7602739726027394"/>
    <x v="0"/>
    <s v=" video/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5.4978723404255323"/>
    <x v="0"/>
    <s v=" video/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3.8329519450800915"/>
    <x v="0"/>
    <s v=" video/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11.623376623376624"/>
    <x v="0"/>
    <s v=" video/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39.148148148148145"/>
    <x v="0"/>
    <s v=" video/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1.5714285714285714"/>
    <x v="0"/>
    <s v=" video/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12.953312101910829"/>
    <x v="0"/>
    <s v=" video/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2.865212765957446"/>
    <x v="0"/>
    <s v=" video/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18.483636363636364"/>
    <x v="0"/>
    <s v=" video/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4.2040535714285658"/>
    <x v="0"/>
    <s v=" video/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39.741279069767444"/>
    <x v="0"/>
    <s v=" video/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25.428259023354563"/>
    <x v="0"/>
    <s v=" video/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7.2727272727272725"/>
    <x v="0"/>
    <s v=" video/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6.7272727272727275"/>
    <x v="0"/>
    <s v=" video/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24.137931034482758"/>
    <x v="0"/>
    <s v=" video/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4.693946002076844"/>
    <x v="0"/>
    <s v=" video/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10"/>
    <x v="0"/>
    <s v=" video/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.568965517241379"/>
    <x v="0"/>
    <s v=" video/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12.638888888888889"/>
    <x v="0"/>
    <s v=" video/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18.881454545454549"/>
    <x v="0"/>
    <s v=" video/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.1351351351351351"/>
    <x v="0"/>
    <s v=" video/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29.5950939849624"/>
    <x v="0"/>
    <s v=" video/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19.83606557377049"/>
    <x v="0"/>
    <s v=" video/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4.8919860627177698"/>
    <x v="0"/>
    <s v=" video/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35.738615384615386"/>
    <x v="0"/>
    <s v=" video/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3.2948305084745759"/>
    <x v="0"/>
    <s v=" video/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19.823008849557521"/>
    <x v="0"/>
    <s v=" video/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5.0572289156626509"/>
    <x v="0"/>
    <s v=" video/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30.70967741935484"/>
    <x v="0"/>
    <s v=" video/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.0956887486855944"/>
    <x v="0"/>
    <s v=" video/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32.756626506024098"/>
    <x v="0"/>
    <s v=" video/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31.947901639344263"/>
    <x v="0"/>
    <s v=" video/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19.685834502103788"/>
    <x v="0"/>
    <s v=" video/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14.333164556962021"/>
    <x v="0"/>
    <s v=" video/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.988826815642458"/>
    <x v="0"/>
    <s v=" video/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2.718069306930689"/>
    <x v="0"/>
    <s v=" video/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2.4348157894736833"/>
    <x v="0"/>
    <s v=" video/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32.034653641207811"/>
    <x v="0"/>
    <s v=" video/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0.170370370370371"/>
    <x v="0"/>
    <s v=" video/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39.46551724137931"/>
    <x v="0"/>
    <s v=" video/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3.5912975391498829"/>
    <x v="0"/>
    <s v=" video/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3.1163793103448274"/>
    <x v="0"/>
    <s v=" video/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1.7904761904761917"/>
    <x v="0"/>
    <s v=" video/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7.8203125"/>
    <x v="0"/>
    <s v=" video/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2.2924949290060792"/>
    <x v="0"/>
    <s v=" video/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.7480916030534353"/>
    <x v="0"/>
    <s v=" video/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0"/>
    <x v="0"/>
    <s v=" video/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24.894075187969921"/>
    <x v="0"/>
    <s v=" video/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36.291085271317826"/>
    <x v="0"/>
    <s v=" video/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0.90140845070422537"/>
    <x v="0"/>
    <s v=" video/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4.6202134646962216"/>
    <x v="0"/>
    <s v=" video/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32.357581967213115"/>
    <x v="0"/>
    <s v=" video/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1.4451677852348987"/>
    <x v="0"/>
    <s v=" video/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9.7033864541832635"/>
    <x v="0"/>
    <s v=" video/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0.42592592592592593"/>
    <x v="0"/>
    <s v=" video/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13.707317073170731"/>
    <x v="0"/>
    <s v=" video/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60.486486486486484"/>
    <x v="0"/>
    <s v=" video/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12.037037037037036"/>
    <x v="0"/>
    <s v=" video/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24.112500000000001"/>
    <x v="0"/>
    <s v=" video/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.322916666666667"/>
    <x v="0"/>
    <s v=" video/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3.3069306930693068"/>
    <x v="0"/>
    <s v=" video/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14.327731092436975"/>
    <x v="0"/>
    <s v=" video/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1.1469444444444434"/>
    <x v="0"/>
    <s v=" video/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5.4688666666666785"/>
    <x v="0"/>
    <s v=" video/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.506849315068493"/>
    <x v="0"/>
    <s v=" video/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3.6261261261261262"/>
    <x v="0"/>
    <s v=" video/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23.762499999999999"/>
    <x v="0"/>
    <s v=" video/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.4761904761904763"/>
    <x v="0"/>
    <s v=" video/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3.075949367088608"/>
    <x v="0"/>
    <s v=" video/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0.76265822784810122"/>
    <x v="0"/>
    <s v=" video/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32.274647887323944"/>
    <x v="0"/>
    <s v=" video/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2.431372549019608"/>
    <x v="0"/>
    <s v=" video/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8.3291139240506329"/>
    <x v="0"/>
    <s v=" video/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2.7655786350148368"/>
    <x v="0"/>
    <s v=" video/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0.634408602150538"/>
    <x v="0"/>
    <s v=" video/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21.482758620689655"/>
    <x v="0"/>
    <s v=" video/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.6585365853658536"/>
    <x v="0"/>
    <s v=" video/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2.9864130434782608"/>
    <x v="0"/>
    <s v=" video/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6.850217202432674"/>
    <x v="0"/>
    <s v=" video/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42.823529411764703"/>
    <x v="0"/>
    <s v=" video/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5.4433734939759093"/>
    <x v="0"/>
    <s v=" video/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3.2934131736526946"/>
    <x v="0"/>
    <s v=" video/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.8823529411764706"/>
    <x v="0"/>
    <s v=" video/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6.031963470319635"/>
    <x v="0"/>
    <s v=" video/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3.45045045045045"/>
    <x v="0"/>
    <s v=" video/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37.936090225563909"/>
    <x v="0"/>
    <s v=" video/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.7246376811594204"/>
    <x v="0"/>
    <s v=" video/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2.9375"/>
    <x v="0"/>
    <s v=" video/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8.5391075050709908"/>
    <x v="0"/>
    <s v=" video/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1.1306451612903285"/>
    <x v="0"/>
    <s v=" video/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6.4408474576271226"/>
    <x v="0"/>
    <s v=" video/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5.4494382022471912"/>
    <x v="0"/>
    <s v=" video/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29.290969899665551"/>
    <x v="0"/>
    <s v=" video/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4.2727272727272725"/>
    <x v="0"/>
    <s v=" video/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0.62006153846152856"/>
    <x v="0"/>
    <s v=" video/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1.1614312977099239"/>
    <x v="0"/>
    <s v=" video/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2.4491228070175439"/>
    <x v="0"/>
    <s v=" video/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18.854748603351954"/>
    <x v="0"/>
    <s v=" video/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37.387659574468088"/>
    <x v="0"/>
    <s v=" video/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2.232717678100256"/>
    <x v="0"/>
    <s v=" video/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2.5210084033613445"/>
    <x v="0"/>
    <s v=" video/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4.4741317365269477"/>
    <x v="0"/>
    <s v=" video/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6.696832579185521"/>
    <x v="0"/>
    <s v=" video/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9.6431535269709538"/>
    <x v="0"/>
    <s v=" video/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5.79020979020979"/>
    <x v="0"/>
    <s v=" video/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8.2139967373572595"/>
    <x v="0"/>
    <s v=" video/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4.7586206896551726"/>
    <x v="0"/>
    <s v=" video/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34.484848484848484"/>
    <x v="0"/>
    <s v=" video/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2.0817525773195906"/>
    <x v="0"/>
    <s v=" video/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36.633663366336634"/>
    <x v="0"/>
    <s v=" video/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5.7827715355805243"/>
    <x v="0"/>
    <s v=" video/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3.8907284768211921"/>
    <x v="0"/>
    <s v=" video/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.896551724137931"/>
    <x v="0"/>
    <s v=" video/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.951836158192082"/>
    <x v="0"/>
    <s v=" video/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27.151162790697676"/>
    <x v="0"/>
    <s v=" video/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4.5769230769230766"/>
    <x v="0"/>
    <s v=" video/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.2946902654867269"/>
    <x v="0"/>
    <s v=" video/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9.1692307692307686"/>
    <x v="0"/>
    <s v=" video/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3.7313432835820897"/>
    <x v="0"/>
    <s v=" video/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2.8152100840336152"/>
    <x v="0"/>
    <s v=" video/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3.2327044025157234"/>
    <x v="0"/>
    <s v=" video/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3.9528143712574844"/>
    <x v="0"/>
    <s v=" video/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128.02325581395348"/>
    <x v="0"/>
    <s v=" video/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20.012241054613934"/>
    <x v="0"/>
    <s v=" video/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8.4444444444444446"/>
    <x v="0"/>
    <s v=" video/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5.617977528089888"/>
    <x v="0"/>
    <s v=" video/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10.568965517241379"/>
    <x v="0"/>
    <s v=" video/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7.1428571428571432"/>
    <x v="0"/>
    <s v=" video/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3.0416666666666665"/>
    <x v="0"/>
    <s v=" video/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2.992481203007518"/>
    <x v="0"/>
    <s v=" video/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.2530120481927707"/>
    <x v="0"/>
    <s v=" video/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6.187919463087248"/>
    <x v="0"/>
    <s v=" video/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33.877551020408163"/>
    <x v="0"/>
    <s v=" video/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4.7111553784860556"/>
    <x v="0"/>
    <s v=" video/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42.5"/>
    <x v="0"/>
    <s v=" video/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22.208333333333332"/>
    <x v="0"/>
    <s v=" video/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6.3211488250652739"/>
    <x v="0"/>
    <s v=" video/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6.3101265822784809"/>
    <x v="0"/>
    <s v=" video/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7.6923076923076927E-2"/>
    <x v="0"/>
    <s v=" video/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77.07473309608541"/>
    <x v="0"/>
    <s v=" video/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18.422535211267604"/>
    <x v="0"/>
    <s v=" video/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36.717960264900661"/>
    <x v="0"/>
    <s v=" video/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0"/>
    <x v="0"/>
    <s v=" video/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0.63212435233160624"/>
    <x v="0"/>
    <s v=" video/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0.81067961165048541"/>
    <x v="0"/>
    <s v=" video/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4.880341880341881"/>
    <x v="0"/>
    <s v=" video/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1.18"/>
    <x v="0"/>
    <s v=" video/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4.3720108695652211"/>
    <x v="0"/>
    <s v=" video/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5.1020408163265305"/>
    <x v="0"/>
    <s v=" video/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2.1194323144104819"/>
    <x v="0"/>
    <s v=" video/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28.164179104477611"/>
    <x v="0"/>
    <s v=" video/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14.326315789473684"/>
    <x v="0"/>
    <s v=" video/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9.842741935483872"/>
    <x v="0"/>
    <s v=" video/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26.109589041095891"/>
    <x v="0"/>
    <s v=" video/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19.372093023255815"/>
    <x v="0"/>
    <s v=" video/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3.7571428571428571"/>
    <x v="0"/>
    <s v=" video/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3.9926199261992621"/>
    <x v="0"/>
    <s v=" video/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3.9272727272727272"/>
    <x v="0"/>
    <s v=" video/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6.1637142857142866"/>
    <x v="0"/>
    <s v=" video/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1.4090909090909092"/>
    <x v="0"/>
    <s v=" video/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2.2700000000000058"/>
    <x v="0"/>
    <s v=" video/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12.266666666666667"/>
    <x v="0"/>
    <s v=" video/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40.428571428571431"/>
    <x v="0"/>
    <s v=" video/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.3070539419087137"/>
    <x v="0"/>
    <s v=" video/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12.2"/>
    <x v="0"/>
    <s v=" video/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3.807017543859649"/>
    <x v="0"/>
    <s v=" video/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2.5384615384615383"/>
    <x v="0"/>
    <s v=" video/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1.4314285714285688"/>
    <x v="0"/>
    <s v=" video/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8.0868000000000038"/>
    <x v="0"/>
    <s v=" video/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0.5"/>
    <x v="0"/>
    <s v=" video/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1.3653846153846154"/>
    <x v="0"/>
    <s v=" video/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0.47945205479452052"/>
    <x v="0"/>
    <s v=" video/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-1095.1666666666667"/>
    <x v="0"/>
    <s v=" video/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-2449.8333333333335"/>
    <x v="0"/>
    <s v=" video/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-3297.5"/>
    <x v="0"/>
    <s v=" video/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-1526.6923076923076"/>
    <x v="0"/>
    <s v=" video/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-559.22"/>
    <x v="0"/>
    <s v=" video/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-24997"/>
    <x v="0"/>
    <s v=" video/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-1233.375"/>
    <x v="0"/>
    <s v=" video/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 video/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-871.07692307692309"/>
    <x v="0"/>
    <s v=" video/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 video/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-195.2"/>
    <x v="0"/>
    <s v=" video/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-323.125"/>
    <x v="0"/>
    <s v=" video/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-678.75"/>
    <x v="0"/>
    <s v=" video/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 video/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-1187.5"/>
    <x v="0"/>
    <s v=" video/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-36665.666666666664"/>
    <x v="0"/>
    <s v=" video/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 video/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 video/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-1647.6363636363637"/>
    <x v="0"/>
    <s v=" video/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 video/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-4995"/>
    <x v="0"/>
    <s v=" video/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 video/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-606.41176470588232"/>
    <x v="0"/>
    <s v=" video/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-4995"/>
    <x v="0"/>
    <s v=" video/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-950"/>
    <x v="0"/>
    <s v=" video/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-29999"/>
    <x v="0"/>
    <s v=" video/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-608.375"/>
    <x v="0"/>
    <s v=" video/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-29995"/>
    <x v="0"/>
    <s v=" video/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-604.49749999999995"/>
    <x v="0"/>
    <s v=" video/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-391"/>
    <x v="0"/>
    <s v=" video/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-7086.2857142857147"/>
    <x v="0"/>
    <s v=" video/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 video/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-22.5"/>
    <x v="0"/>
    <s v=" video/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-47424.5"/>
    <x v="0"/>
    <s v=" video/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-1983.6"/>
    <x v="0"/>
    <s v=" video/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-32477.5"/>
    <x v="0"/>
    <s v=" video/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-2942.3333333333335"/>
    <x v="0"/>
    <s v=" video/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 video/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-187.32653061224491"/>
    <x v="0"/>
    <s v=" video/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-38975"/>
    <x v="0"/>
    <s v=" video/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-4237.5"/>
    <x v="0"/>
    <s v=" video/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 video/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 video/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-4886.363636363636"/>
    <x v="0"/>
    <s v=" video/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-1009"/>
    <x v="0"/>
    <s v=" video/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-46.75"/>
    <x v="0"/>
    <s v=" video/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-1984.8"/>
    <x v="0"/>
    <s v=" video/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-402.17948717948718"/>
    <x v="0"/>
    <s v=" video/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 video/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 video/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-2474.5"/>
    <x v="0"/>
    <s v=" video/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-285.0529411764706"/>
    <x v="0"/>
    <s v=" video/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-131.80000000000001"/>
    <x v="0"/>
    <s v=" video/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-2081.3571428571427"/>
    <x v="0"/>
    <s v=" video/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-3299"/>
    <x v="0"/>
    <s v=" video/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 video/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-1734.6242741935484"/>
    <x v="0"/>
    <s v=" video/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 video/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 video/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-183.92727272727274"/>
    <x v="0"/>
    <s v=" video/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-230.25714285714287"/>
    <x v="0"/>
    <s v=" video/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-1341.4285714285713"/>
    <x v="0"/>
    <s v=" video/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-9990"/>
    <x v="0"/>
    <s v=" video/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-50.816326530612244"/>
    <x v="0"/>
    <s v=" video/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-7259.181818181818"/>
    <x v="0"/>
    <s v=" video/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-237.12791999999999"/>
    <x v="0"/>
    <s v=" video/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-549950"/>
    <x v="0"/>
    <s v=" video/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 video/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 video/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-24927.333333333332"/>
    <x v="0"/>
    <s v=" video/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 video/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 video/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 video/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 video/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-6656.333333333333"/>
    <x v="0"/>
    <s v=" video/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 video/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-59999"/>
    <x v="0"/>
    <s v=" video/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-1483.3333333333333"/>
    <x v="0"/>
    <s v=" video/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-2823.3636363636365"/>
    <x v="0"/>
    <s v=" video/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-695.76923076923072"/>
    <x v="0"/>
    <s v=" video/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-1571.25"/>
    <x v="0"/>
    <s v=" video/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 video/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-4942.5"/>
    <x v="0"/>
    <s v=" video/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-709.55555555555554"/>
    <x v="0"/>
    <s v=" video/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-4833"/>
    <x v="0"/>
    <s v=" video/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-853.42857142857144"/>
    <x v="0"/>
    <s v=" video/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-199750"/>
    <x v="0"/>
    <s v=" video/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-1936"/>
    <x v="0"/>
    <s v=" video/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-16533.333333333332"/>
    <x v="0"/>
    <s v=" video/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-4990"/>
    <x v="0"/>
    <s v=" video/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 video/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-970"/>
    <x v="0"/>
    <s v=" video/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-3994.5"/>
    <x v="0"/>
    <s v=" video/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-632.91176470588232"/>
    <x v="0"/>
    <s v=" video/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-483.33333333333331"/>
    <x v="0"/>
    <s v=" video/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-2127.9117647058824"/>
    <x v="0"/>
    <s v=" video/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 video/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-4931.666666666667"/>
    <x v="0"/>
    <s v=" video/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 video/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-132.21428571428572"/>
    <x v="0"/>
    <s v=" video/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3.0882352941176472"/>
    <x v="1"/>
    <s v="theater/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4.1428571428571432"/>
    <x v="1"/>
    <s v="theater/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4.193548387096774"/>
    <x v="1"/>
    <s v="theater/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12.261904761904763"/>
    <x v="1"/>
    <s v="theater/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.3350000000000013"/>
    <x v="1"/>
    <s v="theater/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0"/>
    <x v="1"/>
    <s v="theater/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9.1304347826086953"/>
    <x v="1"/>
    <s v="theater/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0.53797468354430378"/>
    <x v="1"/>
    <s v="theater/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6"/>
    <x v="1"/>
    <s v="theater/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20.277777777777779"/>
    <x v="1"/>
    <s v="theater/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9.137931034482758"/>
    <x v="1"/>
    <s v="theater/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0"/>
    <x v="1"/>
    <s v="theater/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13.439306358381502"/>
    <x v="1"/>
    <s v="theater/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0.23529411764705882"/>
    <x v="1"/>
    <s v="theater/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14.583333333333334"/>
    <x v="1"/>
    <s v="theater/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0.84745762711864403"/>
    <x v="1"/>
    <s v="theater/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5.448717948717949"/>
    <x v="1"/>
    <s v="theater/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6.9491525423728815"/>
    <x v="1"/>
    <s v="theater/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168.68333333333334"/>
    <x v="1"/>
    <s v="theater/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0.16100000000000136"/>
    <x v="1"/>
    <s v="theater/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-14999"/>
    <x v="2"/>
    <s v="technology/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-4475"/>
    <x v="2"/>
    <s v="technology/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-249999"/>
    <x v="2"/>
    <s v="technology/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-10965"/>
    <x v="2"/>
    <s v="technology/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-247"/>
    <x v="2"/>
    <s v="technology/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-1067.8823529411766"/>
    <x v="2"/>
    <s v="technology/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-29974"/>
    <x v="2"/>
    <s v="technology/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technology/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-9991"/>
    <x v="2"/>
    <s v="technology/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-304"/>
    <x v="2"/>
    <s v="technology/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-1241.25"/>
    <x v="2"/>
    <s v="technology/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-2543.5357142857142"/>
    <x v="2"/>
    <s v="technology/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technology/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-4146.166666666667"/>
    <x v="2"/>
    <s v="technology/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-111.54545454545455"/>
    <x v="2"/>
    <s v="technology/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technology/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-7800"/>
    <x v="2"/>
    <s v="technology/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-7431.7"/>
    <x v="2"/>
    <s v="technology/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technology/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-239950"/>
    <x v="2"/>
    <s v="technology/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-33329.333333333336"/>
    <x v="2"/>
    <s v="technology/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-7472.5"/>
    <x v="2"/>
    <s v="technology/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technology/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-37466"/>
    <x v="2"/>
    <s v="technology/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-17999"/>
    <x v="2"/>
    <s v="technology/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technology/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-4999"/>
    <x v="2"/>
    <s v="technology/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technology/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-4851"/>
    <x v="2"/>
    <s v="technology/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-2480"/>
    <x v="2"/>
    <s v="technology/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-84858"/>
    <x v="2"/>
    <s v="technology/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-12447"/>
    <x v="2"/>
    <s v="technology/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technology/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-9838"/>
    <x v="2"/>
    <s v="technology/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-2775"/>
    <x v="2"/>
    <s v="technology/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-14935.25"/>
    <x v="2"/>
    <s v="technology/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-79999"/>
    <x v="2"/>
    <s v="technology/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-4990"/>
    <x v="2"/>
    <s v="technology/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-17855.142857142859"/>
    <x v="2"/>
    <s v="technology/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-2365"/>
    <x v="2"/>
    <s v="technology/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-2999"/>
    <x v="2"/>
    <s v="technology/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technology/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technology/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-8999"/>
    <x v="2"/>
    <s v="technology/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-495"/>
    <x v="2"/>
    <s v="technology/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technology/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-2486"/>
    <x v="2"/>
    <s v="technology/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-3896.4285714285716"/>
    <x v="2"/>
    <s v="technology/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-4349.5"/>
    <x v="2"/>
    <s v="technology/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-7499"/>
    <x v="2"/>
    <s v="technology/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-530.77777777777783"/>
    <x v="2"/>
    <s v="technology/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-49969.5"/>
    <x v="2"/>
    <s v="technology/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-7250"/>
    <x v="2"/>
    <s v="technology/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-55"/>
    <x v="2"/>
    <s v="technology/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-12487"/>
    <x v="2"/>
    <s v="technology/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-12446.75"/>
    <x v="2"/>
    <s v="technology/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-9997"/>
    <x v="2"/>
    <s v="technology/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-3740"/>
    <x v="2"/>
    <s v="technology/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-235.71428571428572"/>
    <x v="2"/>
    <s v="technology/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-24984.5"/>
    <x v="2"/>
    <s v="technology/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-4900"/>
    <x v="2"/>
    <s v="technology/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-1643.3333333333333"/>
    <x v="2"/>
    <s v="technology/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technology/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-1108.46"/>
    <x v="2"/>
    <s v="technology/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technology/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-608.625"/>
    <x v="2"/>
    <s v="technology/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-4990"/>
    <x v="2"/>
    <s v="technology/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technology/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-29707.8"/>
    <x v="2"/>
    <s v="technology/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-775"/>
    <x v="2"/>
    <s v="technology/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technology/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technology/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technology/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-389.93388429752065"/>
    <x v="2"/>
    <s v="technology/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technology/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technology/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technology/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-646.66666666666663"/>
    <x v="2"/>
    <s v="technology/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technology/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-2499999"/>
    <x v="2"/>
    <s v="technology/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-29700"/>
    <x v="2"/>
    <s v="technology/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-8246.3333333333339"/>
    <x v="2"/>
    <s v="technology/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-628.77777777777783"/>
    <x v="2"/>
    <s v="technology/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technology/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technology/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technology/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-529.61538461538464"/>
    <x v="2"/>
    <s v="technology/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-449910"/>
    <x v="2"/>
    <s v="technology/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technology/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-66550"/>
    <x v="2"/>
    <s v="technology/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-11989"/>
    <x v="2"/>
    <s v="technology/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-5478.8888888888887"/>
    <x v="2"/>
    <s v="technology/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technology/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-350.2"/>
    <x v="2"/>
    <s v="technology/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-4999"/>
    <x v="2"/>
    <s v="technology/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-24998"/>
    <x v="2"/>
    <s v="technology/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-1996"/>
    <x v="2"/>
    <s v="technology/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technology/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-33330.333333333336"/>
    <x v="2"/>
    <s v="technology/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-999999"/>
    <x v="2"/>
    <s v="technology/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15.5"/>
    <x v="3"/>
    <s v="technology/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24.333333333333332"/>
    <x v="3"/>
    <s v="technology/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25.15961361545538"/>
    <x v="3"/>
    <s v="technology/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9.5526315789473681"/>
    <x v="3"/>
    <s v="technology/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49.000470127326146"/>
    <x v="3"/>
    <s v="technology/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15.080168776371307"/>
    <x v="3"/>
    <s v="technology/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9.4448148148148139"/>
    <x v="3"/>
    <s v="technology/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8.2941176470588243"/>
    <x v="3"/>
    <s v="technology/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347.7037037037037"/>
    <x v="3"/>
    <s v="technology/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12.182926829268293"/>
    <x v="3"/>
    <s v="technology/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.875"/>
    <x v="3"/>
    <s v="technology/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1.2571428571428571"/>
    <x v="3"/>
    <s v="technology/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0.5"/>
    <x v="3"/>
    <s v="technology/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28.079945799457995"/>
    <x v="3"/>
    <s v="technology/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19.817374136229024"/>
    <x v="3"/>
    <s v="technology/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13.68978102189781"/>
    <x v="3"/>
    <s v="technology/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65.264367816091948"/>
    <x v="3"/>
    <s v="technology/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38.939393939393938"/>
    <x v="3"/>
    <s v="technology/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4.6702898550724639"/>
    <x v="3"/>
    <s v="technology/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0.80952380952380953"/>
    <x v="3"/>
    <s v="technology/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-2692.8333333333335"/>
    <x v="3"/>
    <s v="technology/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-1100.5555555555557"/>
    <x v="3"/>
    <s v="technology/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-9711"/>
    <x v="3"/>
    <s v="technology/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-28471.428571428572"/>
    <x v="3"/>
    <s v="technology/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-382.62068965517244"/>
    <x v="3"/>
    <s v="technology/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-678"/>
    <x v="3"/>
    <s v="technology/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-49998"/>
    <x v="3"/>
    <s v="technology/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-1606.7857142857142"/>
    <x v="3"/>
    <s v="technology/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-572.64"/>
    <x v="3"/>
    <s v="technology/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-5606.6071428571431"/>
    <x v="3"/>
    <s v="technology/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-205.32580645161289"/>
    <x v="3"/>
    <s v="technology/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-1211.4666666666667"/>
    <x v="3"/>
    <s v="technology/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-182.26046511627908"/>
    <x v="3"/>
    <s v="technology/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-33265"/>
    <x v="3"/>
    <s v="technology/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-24992.5"/>
    <x v="3"/>
    <s v="technology/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-196.5"/>
    <x v="3"/>
    <s v="technology/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-4105.375"/>
    <x v="3"/>
    <s v="technology/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-387.58333333333331"/>
    <x v="3"/>
    <s v="technology/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-1640.7058823529412"/>
    <x v="3"/>
    <s v="technology/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-512.47872340425533"/>
    <x v="3"/>
    <s v="technology/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-430.74418604651163"/>
    <x v="3"/>
    <s v="technology/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-2499"/>
    <x v="3"/>
    <s v="technology/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-12486.75"/>
    <x v="3"/>
    <s v="technology/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-11567.333333333334"/>
    <x v="3"/>
    <s v="technology/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-2192.9777777777776"/>
    <x v="3"/>
    <s v="technology/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-144.69999999999999"/>
    <x v="3"/>
    <s v="technology/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3"/>
    <s v="technology/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-16075"/>
    <x v="3"/>
    <s v="technology/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-150.05555555555554"/>
    <x v="3"/>
    <s v="technology/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-252.0907738095238"/>
    <x v="3"/>
    <s v="technology/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-515.64705882352939"/>
    <x v="3"/>
    <s v="technology/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-4974"/>
    <x v="3"/>
    <s v="technology/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-93.004975124378106"/>
    <x v="3"/>
    <s v="technology/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-218.45270270270271"/>
    <x v="3"/>
    <s v="technology/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-21344.285714285714"/>
    <x v="3"/>
    <s v="technology/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-8480.5714285714294"/>
    <x v="3"/>
    <s v="technology/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-174999"/>
    <x v="3"/>
    <s v="technology/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-23.517543859649123"/>
    <x v="3"/>
    <s v="technology/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-2917.5862068965516"/>
    <x v="3"/>
    <s v="technology/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-25.67557303370786"/>
    <x v="3"/>
    <s v="technology/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-470.87096774193549"/>
    <x v="3"/>
    <s v="technology/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-803.90476190476193"/>
    <x v="3"/>
    <s v="technology/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-280.48621621621623"/>
    <x v="3"/>
    <s v="technology/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-2023.2857142857142"/>
    <x v="3"/>
    <s v="technology/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-13629.75"/>
    <x v="3"/>
    <s v="technology/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-19804.599999999999"/>
    <x v="3"/>
    <s v="technology/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3"/>
    <s v="technology/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-31.424122807017547"/>
    <x v="3"/>
    <s v="technology/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-84.452574525745263"/>
    <x v="3"/>
    <s v="technology/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-7469.5"/>
    <x v="3"/>
    <s v="technology/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3"/>
    <s v="technology/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-195.88461538461539"/>
    <x v="3"/>
    <s v="technology/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-12098.75"/>
    <x v="3"/>
    <s v="technology/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-24801"/>
    <x v="3"/>
    <s v="technology/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-455.39285714285717"/>
    <x v="3"/>
    <s v="technology/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-2175.9166666666665"/>
    <x v="3"/>
    <s v="technology/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-392.8125"/>
    <x v="3"/>
    <s v="technology/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-24923.75"/>
    <x v="3"/>
    <s v="technology/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-2977.5"/>
    <x v="3"/>
    <s v="technology/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-1480.6"/>
    <x v="3"/>
    <s v="technology/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20.365853658536587"/>
    <x v="4"/>
    <s v="publishing/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15.235294117647058"/>
    <x v="4"/>
    <s v="publishing/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52.326797385620914"/>
    <x v="4"/>
    <s v="publishing/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4.6900000000000004"/>
    <x v="4"/>
    <s v="publishing/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2.6783916083916099"/>
    <x v="4"/>
    <s v="publishing/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0.5"/>
    <x v="4"/>
    <s v="publishing/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1"/>
    <x v="4"/>
    <s v="publishing/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13.04026845637584"/>
    <x v="4"/>
    <s v="publishing/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3.2111538461538447"/>
    <x v="4"/>
    <s v="publishing/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10.216666666666667"/>
    <x v="4"/>
    <s v="publishing/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24.294339622641509"/>
    <x v="4"/>
    <s v="publishing/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18.309859154929576"/>
    <x v="4"/>
    <s v="publishing/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1.8461538461538463"/>
    <x v="4"/>
    <s v="publishing/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3.029585798816568"/>
    <x v="4"/>
    <s v="publishing/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38.070175438596493"/>
    <x v="4"/>
    <s v="publishing/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9.567685589519652"/>
    <x v="4"/>
    <s v="publishing/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71.712962962962962"/>
    <x v="4"/>
    <s v="publishing/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10.37037037037037"/>
    <x v="4"/>
    <s v="publishing/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2.4634146341463414"/>
    <x v="4"/>
    <s v="publishing/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25.179856115107913"/>
    <x v="4"/>
    <s v="publishing/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1.684210526315789"/>
    <x v="4"/>
    <s v="publishing/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3.1255319148936094"/>
    <x v="4"/>
    <s v="publishing/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.5217391304347823"/>
    <x v="4"/>
    <s v="publishing/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17.600000000000001"/>
    <x v="4"/>
    <s v="publishing/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1.8709677419354838"/>
    <x v="4"/>
    <s v="publishing/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23.72972972972973"/>
    <x v="4"/>
    <s v="publishing/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.4123711340206184"/>
    <x v="4"/>
    <s v="publishing/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5.4545454545454543E-2"/>
    <x v="4"/>
    <s v="publishing/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0.11363636363636363"/>
    <x v="4"/>
    <s v="publishing/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5.0545454545454547"/>
    <x v="4"/>
    <s v="publishing/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1.9491525423728813"/>
    <x v="4"/>
    <s v="publishing/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8.9516129032258061"/>
    <x v="4"/>
    <s v="publishing/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.5714285714285712"/>
    <x v="4"/>
    <s v="publishing/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107.69230769230769"/>
    <x v="4"/>
    <s v="publishing/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1.5306122448979591"/>
    <x v="4"/>
    <s v="publishing/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0.70132352941176546"/>
    <x v="4"/>
    <s v="publishing/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5.6363636363636367"/>
    <x v="4"/>
    <s v="publishing/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19.166666666666668"/>
    <x v="4"/>
    <s v="publishing/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2.6315789473684212"/>
    <x v="4"/>
    <s v="publishing/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0.96969696969696972"/>
    <x v="4"/>
    <s v="publishing/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5"/>
    <s v="publishing/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-794.16666666666663"/>
    <x v="5"/>
    <s v="publishing/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5"/>
    <s v="publishing/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-4285"/>
    <x v="5"/>
    <s v="publishing/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5"/>
    <s v="publishing/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-101.79545454545455"/>
    <x v="5"/>
    <s v="publishing/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5"/>
    <s v="publishing/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-1607.6666666666667"/>
    <x v="5"/>
    <s v="publishing/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5"/>
    <s v="publishing/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-45.07692307692308"/>
    <x v="5"/>
    <s v="publishing/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5"/>
    <s v="publishing/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-37990"/>
    <x v="5"/>
    <s v="publishing/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-1450"/>
    <x v="5"/>
    <s v="publishing/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-1863.5"/>
    <x v="5"/>
    <s v="publishing/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-16.555555555555557"/>
    <x v="5"/>
    <s v="publishing/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-1966"/>
    <x v="5"/>
    <s v="publishing/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-59.684210526315788"/>
    <x v="5"/>
    <s v="publishing/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-993"/>
    <x v="5"/>
    <s v="publishing/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-498"/>
    <x v="5"/>
    <s v="publishing/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-2433.3333333333335"/>
    <x v="5"/>
    <s v="publishing/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1.4814814814814814"/>
    <x v="6"/>
    <s v="music/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10.609200000000001"/>
    <x v="6"/>
    <s v="music/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0"/>
    <x v="6"/>
    <s v="music/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20.62857142857143"/>
    <x v="6"/>
    <s v="music/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2.5"/>
    <x v="6"/>
    <s v="music/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13.901379310344828"/>
    <x v="6"/>
    <s v="music/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48.636363636363633"/>
    <x v="6"/>
    <s v="music/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10"/>
    <x v="6"/>
    <s v="music/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30.442647058823528"/>
    <x v="6"/>
    <s v="music/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1.428571428571429"/>
    <x v="6"/>
    <s v="music/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28.445256410256405"/>
    <x v="6"/>
    <s v="music/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2.265625"/>
    <x v="6"/>
    <s v="music/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0.18516666666666878"/>
    <x v="6"/>
    <s v="music/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2.3884374999999949"/>
    <x v="6"/>
    <s v="music/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8.0188679245283012"/>
    <x v="6"/>
    <s v="music/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.9673913043478262"/>
    <x v="6"/>
    <s v="music/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.5"/>
    <x v="6"/>
    <s v="music/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3.183098591549296"/>
    <x v="6"/>
    <s v="music/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5.9885057471264371"/>
    <x v="6"/>
    <s v="music/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3.5714285714285712E-2"/>
    <x v="6"/>
    <s v="music/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13.964285714285714"/>
    <x v="6"/>
    <s v="music/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.5182352941176438"/>
    <x v="6"/>
    <s v="music/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1.0666666666666667"/>
    <x v="6"/>
    <s v="music/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14.078947368421053"/>
    <x v="6"/>
    <s v="music/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0"/>
    <x v="6"/>
    <s v="music/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2.7777777777777777"/>
    <x v="6"/>
    <s v="music/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5"/>
    <x v="6"/>
    <s v="music/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3.5964912280701755"/>
    <x v="6"/>
    <s v="music/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0"/>
    <x v="6"/>
    <s v="music/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2.9038461538461537"/>
    <x v="6"/>
    <s v="music/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2.7777777777777777"/>
    <x v="6"/>
    <s v="music/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3.3333333333333335"/>
    <x v="6"/>
    <s v="music/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9.4242424242424239"/>
    <x v="6"/>
    <s v="music/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9.3743750000000006"/>
    <x v="6"/>
    <s v="music/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9.75"/>
    <x v="6"/>
    <s v="music/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6.5116279069767442"/>
    <x v="6"/>
    <s v="music/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5.1636585365853671"/>
    <x v="6"/>
    <s v="music/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24.202608695652167"/>
    <x v="6"/>
    <s v="music/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10.263157894736842"/>
    <x v="6"/>
    <s v="music/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2.5"/>
    <x v="6"/>
    <s v="music/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17.921052631578949"/>
    <x v="6"/>
    <s v="music/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0"/>
    <x v="6"/>
    <s v="music/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8.3333333333333339"/>
    <x v="6"/>
    <s v="music/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19.272727272727273"/>
    <x v="6"/>
    <s v="music/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10.187037037037035"/>
    <x v="6"/>
    <s v="music/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0.54545454545454541"/>
    <x v="6"/>
    <s v="music/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.6326530612244898"/>
    <x v="6"/>
    <s v="music/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0.90909090909090906"/>
    <x v="6"/>
    <s v="music/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2.3947368421052633"/>
    <x v="6"/>
    <s v="music/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1.25"/>
    <x v="6"/>
    <s v="music/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4.40625"/>
    <x v="6"/>
    <s v="music/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00"/>
    <x v="6"/>
    <s v="music/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0.59129870129869799"/>
    <x v="6"/>
    <s v="music/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2.4390243902439024"/>
    <x v="6"/>
    <s v="music/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22.746666666666666"/>
    <x v="6"/>
    <s v="music/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8.625"/>
    <x v="6"/>
    <s v="music/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.0113043478260964"/>
    <x v="6"/>
    <s v="music/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8.7903225806451619"/>
    <x v="6"/>
    <s v="music/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14.885245901639344"/>
    <x v="6"/>
    <s v="music/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8.6544791666666665"/>
    <x v="6"/>
    <s v="music/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10.74557894736842"/>
    <x v="7"/>
    <s v="music/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0.7021276595744681"/>
    <x v="7"/>
    <s v="music/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2.7692307692307692"/>
    <x v="7"/>
    <s v="music/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39.480314960629919"/>
    <x v="7"/>
    <s v="music/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17.761006289308177"/>
    <x v="7"/>
    <s v="music/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5.7571186440677975"/>
    <x v="7"/>
    <s v="music/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5.1491489361702127"/>
    <x v="7"/>
    <s v="music/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0"/>
    <x v="7"/>
    <s v="music/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0"/>
    <x v="7"/>
    <s v="music/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6.9217391304347826"/>
    <x v="7"/>
    <s v="music/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16.593984962406015"/>
    <x v="7"/>
    <s v="music/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8.6999999999999993"/>
    <x v="7"/>
    <s v="music/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2.806451612903226"/>
    <x v="7"/>
    <s v="music/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0"/>
    <x v="7"/>
    <s v="music/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10.150901803607221"/>
    <x v="7"/>
    <s v="music/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1.0638297872340425"/>
    <x v="7"/>
    <s v="music/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0.535714285714286"/>
    <x v="7"/>
    <s v="music/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0"/>
    <x v="7"/>
    <s v="music/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6.94828947368421"/>
    <x v="7"/>
    <s v="music/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1.9081632653061225"/>
    <x v="7"/>
    <s v="music/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-238.75"/>
    <x v="8"/>
    <s v="music/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-2199.5"/>
    <x v="8"/>
    <s v="music/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-12457.5"/>
    <x v="8"/>
    <s v="music/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-382"/>
    <x v="8"/>
    <s v="music/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-48.101265822784811"/>
    <x v="8"/>
    <s v="music/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-1077.5"/>
    <x v="8"/>
    <s v="music/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-260"/>
    <x v="8"/>
    <s v="music/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-345.36363636363637"/>
    <x v="8"/>
    <s v="music/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-44950"/>
    <x v="8"/>
    <s v="music/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-2586.6666666666665"/>
    <x v="8"/>
    <s v="music/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-3987.6"/>
    <x v="8"/>
    <s v="music/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-472.91666666666669"/>
    <x v="8"/>
    <s v="music/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-3967.5"/>
    <x v="8"/>
    <s v="music/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-691"/>
    <x v="8"/>
    <s v="music/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-108.0952380952381"/>
    <x v="8"/>
    <s v="music/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8"/>
    <s v="music/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-41.466666666666669"/>
    <x v="8"/>
    <s v="music/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-22.379310344827587"/>
    <x v="8"/>
    <s v="music/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-2467.5"/>
    <x v="8"/>
    <s v="music/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-48.533333333333331"/>
    <x v="8"/>
    <s v="music/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-458.375"/>
    <x v="9"/>
    <s v="music/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-3720"/>
    <x v="9"/>
    <s v="music/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-85.571428571428569"/>
    <x v="9"/>
    <s v="music/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-124.95833333333333"/>
    <x v="9"/>
    <s v="music/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-990"/>
    <x v="9"/>
    <s v="music/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-11.904761904761905"/>
    <x v="9"/>
    <s v="music/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-42.142857142857146"/>
    <x v="9"/>
    <s v="music/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9"/>
    <s v="music/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-232"/>
    <x v="9"/>
    <s v="music/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-707.49"/>
    <x v="9"/>
    <s v="music/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-718.75"/>
    <x v="9"/>
    <s v="music/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-860"/>
    <x v="9"/>
    <s v="music/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-209.11764705882354"/>
    <x v="9"/>
    <s v="music/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-360"/>
    <x v="9"/>
    <s v="music/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-229.54716981132074"/>
    <x v="9"/>
    <s v="music/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-1115"/>
    <x v="9"/>
    <s v="music/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-66.666666666666671"/>
    <x v="9"/>
    <s v="music/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9"/>
    <s v="music/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-1215"/>
    <x v="9"/>
    <s v="music/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-58.75"/>
    <x v="9"/>
    <s v="music/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-2489.5"/>
    <x v="8"/>
    <s v="music/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8"/>
    <s v="music/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-9970"/>
    <x v="8"/>
    <s v="music/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-1210"/>
    <x v="8"/>
    <s v="music/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-16616.333333333332"/>
    <x v="8"/>
    <s v="music/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-1050.6666666666667"/>
    <x v="8"/>
    <s v="music/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8"/>
    <s v="music/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8"/>
    <s v="music/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8"/>
    <s v="music/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-1935"/>
    <x v="8"/>
    <s v="music/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-85.4"/>
    <x v="8"/>
    <s v="music/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8"/>
    <s v="music/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-1735"/>
    <x v="8"/>
    <s v="music/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-1167.4166666666667"/>
    <x v="8"/>
    <s v="music/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8"/>
    <s v="music/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-680.55555555555554"/>
    <x v="8"/>
    <s v="music/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8"/>
    <s v="music/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-4970"/>
    <x v="8"/>
    <s v="music/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-370.4"/>
    <x v="8"/>
    <s v="music/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-19900"/>
    <x v="8"/>
    <s v="music/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8"/>
    <s v="music/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-518.25"/>
    <x v="8"/>
    <s v="music/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-710.66666666666663"/>
    <x v="8"/>
    <s v="music/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-2445"/>
    <x v="8"/>
    <s v="music/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-178.2"/>
    <x v="8"/>
    <s v="music/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-1168"/>
    <x v="8"/>
    <s v="music/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8"/>
    <s v="music/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8"/>
    <s v="music/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-461.60714285714283"/>
    <x v="8"/>
    <s v="music/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8"/>
    <s v="music/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-111"/>
    <x v="8"/>
    <s v="music/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-267"/>
    <x v="8"/>
    <s v="music/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-270.63333333333333"/>
    <x v="8"/>
    <s v="music/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-940"/>
    <x v="8"/>
    <s v="music/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-116"/>
    <x v="8"/>
    <s v="music/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-1725"/>
    <x v="8"/>
    <s v="music/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8"/>
    <s v="music/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-1730"/>
    <x v="8"/>
    <s v="music/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-6975"/>
    <x v="8"/>
    <s v="music/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-1355"/>
    <x v="8"/>
    <s v="music/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-532.57142857142856"/>
    <x v="3"/>
    <s v="technology/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-1575.4516129032259"/>
    <x v="3"/>
    <s v="technology/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-427"/>
    <x v="3"/>
    <s v="technology/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-225.91666666666666"/>
    <x v="3"/>
    <s v="technology/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-451.42708333333331"/>
    <x v="3"/>
    <s v="technology/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-6094.75"/>
    <x v="3"/>
    <s v="technology/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-2942.8"/>
    <x v="3"/>
    <s v="technology/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3"/>
    <s v="technology/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-440"/>
    <x v="3"/>
    <s v="technology/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-2818.1428571428573"/>
    <x v="3"/>
    <s v="technology/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-149.91666666666666"/>
    <x v="3"/>
    <s v="technology/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-254.58677685950414"/>
    <x v="3"/>
    <s v="technology/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-150.14285714285714"/>
    <x v="3"/>
    <s v="technology/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-2974.8"/>
    <x v="3"/>
    <s v="technology/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-116.28767123287672"/>
    <x v="3"/>
    <s v="technology/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-3043.1827956989246"/>
    <x v="3"/>
    <s v="technology/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-2890.5294117647059"/>
    <x v="3"/>
    <s v="technology/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-1681"/>
    <x v="3"/>
    <s v="technology/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-405.64705882352939"/>
    <x v="3"/>
    <s v="technology/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-178.7719298245614"/>
    <x v="3"/>
    <s v="technology/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-159.54787234042553"/>
    <x v="3"/>
    <s v="technology/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-499.28181818181821"/>
    <x v="3"/>
    <s v="technology/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-48.324324324324323"/>
    <x v="3"/>
    <s v="technology/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-3847"/>
    <x v="3"/>
    <s v="technology/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-3762.7931034482758"/>
    <x v="3"/>
    <s v="technology/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-4117"/>
    <x v="3"/>
    <s v="technology/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-340.8"/>
    <x v="3"/>
    <s v="technology/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-202.93827160493828"/>
    <x v="3"/>
    <s v="technology/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-1973.5"/>
    <x v="3"/>
    <s v="technology/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-1454.5454545454545"/>
    <x v="3"/>
    <s v="technology/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-193.14285714285714"/>
    <x v="3"/>
    <s v="technology/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-19954.8"/>
    <x v="3"/>
    <s v="technology/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-290.55555555555554"/>
    <x v="3"/>
    <s v="technology/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-2448.625"/>
    <x v="3"/>
    <s v="technology/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-16573.333333333332"/>
    <x v="3"/>
    <s v="technology/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-4058.0416666666665"/>
    <x v="3"/>
    <s v="technology/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-8172.833333333333"/>
    <x v="3"/>
    <s v="technology/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-149.25"/>
    <x v="3"/>
    <s v="technology/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-614.76422764227641"/>
    <x v="3"/>
    <s v="technology/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-62.644166666666671"/>
    <x v="3"/>
    <s v="technology/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-274.64516129032256"/>
    <x v="3"/>
    <s v="technology/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-22219.25"/>
    <x v="3"/>
    <s v="technology/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-5832.333333333333"/>
    <x v="3"/>
    <s v="technology/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-410.43575418994413"/>
    <x v="3"/>
    <s v="technology/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-3298"/>
    <x v="3"/>
    <s v="technology/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-1222.2608695652175"/>
    <x v="3"/>
    <s v="technology/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-758.695652173913"/>
    <x v="3"/>
    <s v="technology/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-1058.2926829268292"/>
    <x v="3"/>
    <s v="technology/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3"/>
    <s v="technology/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-260.09375"/>
    <x v="3"/>
    <s v="technology/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-12487"/>
    <x v="3"/>
    <s v="technology/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-684"/>
    <x v="3"/>
    <s v="technology/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-24883.25"/>
    <x v="3"/>
    <s v="technology/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-267.54591836734693"/>
    <x v="3"/>
    <s v="technology/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-17757.363636363636"/>
    <x v="3"/>
    <s v="technology/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-1030.4444444444443"/>
    <x v="3"/>
    <s v="technology/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-787"/>
    <x v="3"/>
    <s v="technology/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-616.875"/>
    <x v="3"/>
    <s v="technology/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-108.58078602620087"/>
    <x v="3"/>
    <s v="technology/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-3457.9250000000002"/>
    <x v="3"/>
    <s v="technology/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-145812.66666666666"/>
    <x v="3"/>
    <s v="technology/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50"/>
    <x v="3"/>
    <s v="technology/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-319.95454545454544"/>
    <x v="3"/>
    <s v="technology/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-1119.2666666666667"/>
    <x v="3"/>
    <s v="technology/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-46.821052631578951"/>
    <x v="3"/>
    <s v="technology/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-309.9254658385093"/>
    <x v="3"/>
    <s v="technology/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-470.75"/>
    <x v="3"/>
    <s v="technology/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-219.78947368421052"/>
    <x v="3"/>
    <s v="technology/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-93250"/>
    <x v="3"/>
    <s v="technology/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-430.04950495049508"/>
    <x v="3"/>
    <s v="technology/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-28757.5"/>
    <x v="3"/>
    <s v="technology/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-19925"/>
    <x v="3"/>
    <s v="technology/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2.9045806451613"/>
    <x v="3"/>
    <s v="technology/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-181.86666666666667"/>
    <x v="3"/>
    <s v="technology/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-433.75"/>
    <x v="3"/>
    <s v="technology/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-1460"/>
    <x v="3"/>
    <s v="technology/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-2556.7894736842104"/>
    <x v="3"/>
    <s v="technology/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-543.10704225352117"/>
    <x v="3"/>
    <s v="technology/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-2768.4285714285716"/>
    <x v="3"/>
    <s v="technology/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-59.25"/>
    <x v="3"/>
    <s v="technology/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54.533333333333331"/>
    <x v="10"/>
    <s v="music/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15.803577405857741"/>
    <x v="10"/>
    <s v="music/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4.0270270270270272"/>
    <x v="10"/>
    <s v="music/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20.938931297709924"/>
    <x v="10"/>
    <s v="music/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61.107377049180315"/>
    <x v="10"/>
    <s v="music/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6.4890943043884288"/>
    <x v="10"/>
    <s v="music/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4.7540983606551412E-3"/>
    <x v="10"/>
    <s v="music/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2.0900900900900901"/>
    <x v="10"/>
    <s v="music/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6.7725490196078431"/>
    <x v="10"/>
    <s v="music/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8.3404255319148941"/>
    <x v="10"/>
    <s v="music/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30.452830188679247"/>
    <x v="10"/>
    <s v="music/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7.4747474747474749"/>
    <x v="10"/>
    <s v="music/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4.7795833333333348"/>
    <x v="10"/>
    <s v="music/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1.4074074074074074"/>
    <x v="10"/>
    <s v="music/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9.0366867469879519"/>
    <x v="10"/>
    <s v="music/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4.6315789473684212"/>
    <x v="10"/>
    <s v="music/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.6361137440758307"/>
    <x v="10"/>
    <s v="music/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1"/>
    <x v="10"/>
    <s v="music/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11.147540983606557"/>
    <x v="10"/>
    <s v="music/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4.7"/>
    <x v="10"/>
    <s v="music/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-84750"/>
    <x v="11"/>
    <s v="journalism/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11"/>
    <s v="journalism/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-640"/>
    <x v="11"/>
    <s v="journalism/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-313.22945205479454"/>
    <x v="11"/>
    <s v="journalism/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-3497"/>
    <x v="11"/>
    <s v="journalism/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-1216.75"/>
    <x v="11"/>
    <s v="journalism/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11"/>
    <s v="journalism/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-1999"/>
    <x v="11"/>
    <s v="journalism/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-3697"/>
    <x v="11"/>
    <s v="journalism/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11"/>
    <s v="journalism/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11"/>
    <s v="journalism/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11"/>
    <s v="journalism/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11"/>
    <s v="journalism/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-1485"/>
    <x v="11"/>
    <s v="journalism/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11"/>
    <s v="journalism/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11"/>
    <s v="journalism/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11"/>
    <s v="journalism/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11"/>
    <s v="journalism/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11"/>
    <s v="journalism/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11"/>
    <s v="journalism/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-4950"/>
    <x v="11"/>
    <s v="journalism/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11"/>
    <s v="journalism/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-2.25"/>
    <x v="11"/>
    <s v="journalism/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11"/>
    <s v="journalism/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-666.04065040650403"/>
    <x v="12"/>
    <s v="games/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-583.79999999999995"/>
    <x v="12"/>
    <s v="games/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-979.3851351351351"/>
    <x v="12"/>
    <s v="games/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-37"/>
    <x v="12"/>
    <s v="games/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-7488.75"/>
    <x v="12"/>
    <s v="games/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-64.285714285714292"/>
    <x v="12"/>
    <s v="games/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-4965"/>
    <x v="12"/>
    <s v="games/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12"/>
    <s v="games/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-18737.25"/>
    <x v="12"/>
    <s v="games/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-740"/>
    <x v="12"/>
    <s v="games/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-1686.4333333333334"/>
    <x v="12"/>
    <s v="games/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-318.33333333333331"/>
    <x v="12"/>
    <s v="games/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-28.64205128205128"/>
    <x v="12"/>
    <s v="games/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-105.72455089820359"/>
    <x v="12"/>
    <s v="games/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-111"/>
    <x v="12"/>
    <s v="games/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-1406.7777777777778"/>
    <x v="12"/>
    <s v="games/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-185.5"/>
    <x v="12"/>
    <s v="games/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-16997"/>
    <x v="12"/>
    <s v="games/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-3314.6666666666665"/>
    <x v="12"/>
    <s v="games/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-49590"/>
    <x v="12"/>
    <s v="games/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12"/>
    <s v="games/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-3219.3333333333335"/>
    <x v="12"/>
    <s v="games/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-8992.5"/>
    <x v="12"/>
    <s v="games/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12"/>
    <s v="games/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-262.70517006802726"/>
    <x v="12"/>
    <s v="games/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-282.16326530612247"/>
    <x v="12"/>
    <s v="games/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-12994"/>
    <x v="12"/>
    <s v="games/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-87.5"/>
    <x v="12"/>
    <s v="games/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-282.71428571428572"/>
    <x v="12"/>
    <s v="games/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-64.4375"/>
    <x v="12"/>
    <s v="games/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-544.66629629629631"/>
    <x v="12"/>
    <s v="games/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-5051.3404255319147"/>
    <x v="12"/>
    <s v="games/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-339.58620689655174"/>
    <x v="12"/>
    <s v="games/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-14279"/>
    <x v="12"/>
    <s v="games/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-1054.409090909091"/>
    <x v="12"/>
    <s v="games/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-4975"/>
    <x v="12"/>
    <s v="games/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-390"/>
    <x v="12"/>
    <s v="games/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-16659.833333333332"/>
    <x v="12"/>
    <s v="games/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-315.625"/>
    <x v="12"/>
    <s v="games/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-983.8"/>
    <x v="12"/>
    <s v="games/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-1541.3243243243244"/>
    <x v="12"/>
    <s v="games/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-44928.45"/>
    <x v="12"/>
    <s v="games/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-33.571428571428569"/>
    <x v="12"/>
    <s v="games/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12"/>
    <s v="games/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-1155.5952380952381"/>
    <x v="12"/>
    <s v="games/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-3318.3333333333335"/>
    <x v="12"/>
    <s v="games/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-4522.272727272727"/>
    <x v="12"/>
    <s v="games/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-2499"/>
    <x v="12"/>
    <s v="games/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-181.81756410256412"/>
    <x v="12"/>
    <s v="games/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-995"/>
    <x v="12"/>
    <s v="games/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-1996.6666666666667"/>
    <x v="12"/>
    <s v="games/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-9986.75"/>
    <x v="12"/>
    <s v="games/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-49982.148000000001"/>
    <x v="12"/>
    <s v="games/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-114.625"/>
    <x v="12"/>
    <s v="games/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-1463.6666666666667"/>
    <x v="12"/>
    <s v="games/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-2095"/>
    <x v="12"/>
    <s v="games/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12"/>
    <s v="games/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-49994.2"/>
    <x v="12"/>
    <s v="games/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12"/>
    <s v="games/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-1663"/>
    <x v="12"/>
    <s v="games/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-12796.428571428571"/>
    <x v="13"/>
    <s v="games/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13"/>
    <s v="games/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-995"/>
    <x v="13"/>
    <s v="games/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-1496.304347826087"/>
    <x v="13"/>
    <s v="games/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-999"/>
    <x v="13"/>
    <s v="games/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-9989.5"/>
    <x v="13"/>
    <s v="games/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-1663"/>
    <x v="13"/>
    <s v="games/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13"/>
    <s v="games/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-658.61538461538464"/>
    <x v="13"/>
    <s v="games/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-2980"/>
    <x v="13"/>
    <s v="games/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-24999"/>
    <x v="13"/>
    <s v="games/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-950"/>
    <x v="13"/>
    <s v="games/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-653.33333333333337"/>
    <x v="13"/>
    <s v="games/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-387.82051282051282"/>
    <x v="13"/>
    <s v="games/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-8718.75"/>
    <x v="13"/>
    <s v="games/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-7995"/>
    <x v="13"/>
    <s v="games/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13"/>
    <s v="games/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13"/>
    <s v="games/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13"/>
    <s v="games/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-5601.75"/>
    <x v="13"/>
    <s v="games/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14"/>
    <s v="food/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-79900"/>
    <x v="14"/>
    <s v="food/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-455.83333333333331"/>
    <x v="14"/>
    <s v="food/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14"/>
    <s v="food/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-4975.666666666667"/>
    <x v="14"/>
    <s v="food/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-24962.5"/>
    <x v="14"/>
    <s v="food/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-374.66666666666669"/>
    <x v="14"/>
    <s v="food/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14"/>
    <s v="food/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-1005.9333333333333"/>
    <x v="14"/>
    <s v="food/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-7950"/>
    <x v="14"/>
    <s v="food/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-1558.3333333333333"/>
    <x v="14"/>
    <s v="food/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-3101.5"/>
    <x v="14"/>
    <s v="food/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14"/>
    <s v="food/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-3283"/>
    <x v="14"/>
    <s v="food/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-2488.3333333333335"/>
    <x v="14"/>
    <s v="food/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14"/>
    <s v="food/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-1518.1578947368421"/>
    <x v="14"/>
    <s v="food/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14"/>
    <s v="food/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-29982.5"/>
    <x v="14"/>
    <s v="food/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14"/>
    <s v="food/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14"/>
    <s v="food/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-317.18"/>
    <x v="14"/>
    <s v="food/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-1516.125"/>
    <x v="14"/>
    <s v="food/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-3688.8125"/>
    <x v="14"/>
    <s v="food/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-5660"/>
    <x v="14"/>
    <s v="food/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-3327.6666666666665"/>
    <x v="14"/>
    <s v="food/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-12450"/>
    <x v="14"/>
    <s v="food/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-24975"/>
    <x v="14"/>
    <s v="food/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14"/>
    <s v="food/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-124970"/>
    <x v="14"/>
    <s v="food/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-742.84210526315792"/>
    <x v="14"/>
    <s v="food/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-2157.2222222222222"/>
    <x v="14"/>
    <s v="food/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-174990"/>
    <x v="14"/>
    <s v="food/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14"/>
    <s v="food/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-74995"/>
    <x v="14"/>
    <s v="food/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-11360"/>
    <x v="14"/>
    <s v="food/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-519.11764705882354"/>
    <x v="14"/>
    <s v="food/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-16665.333333333332"/>
    <x v="14"/>
    <s v="food/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-239.5"/>
    <x v="14"/>
    <s v="food/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-800"/>
    <x v="14"/>
    <s v="food/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2.8959999999999999"/>
    <x v="15"/>
    <s v="photography/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6.1261261261261257"/>
    <x v="15"/>
    <s v="photography/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4.1056910569105689"/>
    <x v="15"/>
    <s v="photography/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5.1571428571428575"/>
    <x v="15"/>
    <s v="photography/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14.247058823529411"/>
    <x v="15"/>
    <s v="photography/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8.1395348837209305"/>
    <x v="15"/>
    <s v="photography/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13.461538461538462"/>
    <x v="15"/>
    <s v="photography/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7.4242424242424239"/>
    <x v="15"/>
    <s v="photography/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2.666666666666666"/>
    <x v="15"/>
    <s v="photography/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3.0439560439560438"/>
    <x v="15"/>
    <s v="photography/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38.907563025210081"/>
    <x v="15"/>
    <s v="photography/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20.588235294117649"/>
    <x v="15"/>
    <s v="photography/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48.119140625"/>
    <x v="15"/>
    <s v="photography/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73.229299363057322"/>
    <x v="15"/>
    <s v="photography/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33.658682634730539"/>
    <x v="15"/>
    <s v="photography/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3.8888888888888888"/>
    <x v="15"/>
    <s v="photography/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11.932038834951456"/>
    <x v="15"/>
    <s v="photography/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1.3177477477477517"/>
    <x v="15"/>
    <s v="photography/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91.553505535055351"/>
    <x v="15"/>
    <s v="photography/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3.9603960396039604"/>
    <x v="15"/>
    <s v="photography/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6.7192982456140351"/>
    <x v="15"/>
    <s v="photography/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1.8064516129032258"/>
    <x v="15"/>
    <s v="photography/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4.21875"/>
    <x v="15"/>
    <s v="photography/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4.9361702127659575"/>
    <x v="15"/>
    <s v="photography/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73.733333333333334"/>
    <x v="15"/>
    <s v="photography/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7.8260869565217392"/>
    <x v="15"/>
    <s v="photography/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299.64077669902912"/>
    <x v="15"/>
    <s v="photography/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.8333333333333333"/>
    <x v="15"/>
    <s v="photography/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8.7469879518072293"/>
    <x v="15"/>
    <s v="photography/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1.3425925925925926"/>
    <x v="15"/>
    <s v="photography/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25.44"/>
    <x v="15"/>
    <s v="photography/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62.484535519125686"/>
    <x v="15"/>
    <s v="photography/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28.81981981981982"/>
    <x v="15"/>
    <s v="photography/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3.7650273224043715"/>
    <x v="15"/>
    <s v="photography/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73.089887640449433"/>
    <x v="15"/>
    <s v="photography/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38.237154150197625"/>
    <x v="15"/>
    <s v="photography/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4.0357142857142856"/>
    <x v="15"/>
    <s v="photography/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.4369902912621382"/>
    <x v="15"/>
    <s v="photography/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52.282608695652172"/>
    <x v="15"/>
    <s v="photography/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2.549738219895287"/>
    <x v="15"/>
    <s v="photography/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-774.44444444444446"/>
    <x v="16"/>
    <s v="music/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-956"/>
    <x v="16"/>
    <s v="music/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-1201.575"/>
    <x v="16"/>
    <s v="music/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16"/>
    <s v="music/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-147.29166666666666"/>
    <x v="16"/>
    <s v="music/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-2725"/>
    <x v="16"/>
    <s v="music/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16"/>
    <s v="music/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16"/>
    <s v="music/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-4960"/>
    <x v="16"/>
    <s v="music/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-147.33333333333334"/>
    <x v="16"/>
    <s v="music/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16"/>
    <s v="music/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-1220.6666666666667"/>
    <x v="16"/>
    <s v="music/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16"/>
    <s v="music/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16"/>
    <s v="music/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-274"/>
    <x v="16"/>
    <s v="music/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16"/>
    <s v="music/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-969.875"/>
    <x v="16"/>
    <s v="music/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-72.441176470588232"/>
    <x v="16"/>
    <s v="music/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-906"/>
    <x v="16"/>
    <s v="music/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-271.28947368421052"/>
    <x v="16"/>
    <s v="music/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1.6888888888888889"/>
    <x v="6"/>
    <s v="music/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23.823529411764707"/>
    <x v="6"/>
    <s v="music/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10.96774193548387"/>
    <x v="6"/>
    <s v="music/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15.5"/>
    <x v="6"/>
    <s v="music/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21.881355932203391"/>
    <x v="6"/>
    <s v="music/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2.7407407407407409"/>
    <x v="6"/>
    <s v="music/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59.145669291338585"/>
    <x v="6"/>
    <s v="music/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1.4594594594594594"/>
    <x v="6"/>
    <s v="music/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9.3475177304964543"/>
    <x v="6"/>
    <s v="music/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19156118143459"/>
    <x v="6"/>
    <s v="music/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46.971631205673759"/>
    <x v="6"/>
    <s v="music/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28.174311926605505"/>
    <x v="6"/>
    <s v="music/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14.928337950138497"/>
    <x v="6"/>
    <s v="music/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60.852272727272727"/>
    <x v="6"/>
    <s v="music/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20.265014925373137"/>
    <x v="6"/>
    <s v="music/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1.1041666666666667"/>
    <x v="6"/>
    <s v="music/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6.0945945945945947"/>
    <x v="6"/>
    <s v="music/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0.48076923076923078"/>
    <x v="6"/>
    <s v="music/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15.733333333333333"/>
    <x v="6"/>
    <s v="music/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6.9512195121951219"/>
    <x v="6"/>
    <s v="music/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12.705882352941176"/>
    <x v="6"/>
    <s v="music/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10.154090909090911"/>
    <x v="6"/>
    <s v="music/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0.9"/>
    <x v="6"/>
    <s v="music/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2.4905660377358489"/>
    <x v="6"/>
    <s v="music/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10.989010989010989"/>
    <x v="6"/>
    <s v="music/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7.8932038834951452"/>
    <x v="6"/>
    <s v="music/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8.7100591715976332"/>
    <x v="6"/>
    <s v="music/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4.354838709677419"/>
    <x v="6"/>
    <s v="music/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0.714285714285714"/>
    <x v="6"/>
    <s v="music/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2.5925925925925926"/>
    <x v="6"/>
    <s v="music/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29.430064239828685"/>
    <x v="6"/>
    <s v="music/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23.961696658097683"/>
    <x v="6"/>
    <s v="music/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1.9504411764705898"/>
    <x v="6"/>
    <s v="music/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2.2243341404358343"/>
    <x v="6"/>
    <s v="music/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18.794736842105262"/>
    <x v="6"/>
    <s v="music/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.1331746031746039"/>
    <x v="6"/>
    <s v="music/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.590615384615376"/>
    <x v="6"/>
    <s v="music/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.135135135135135"/>
    <x v="6"/>
    <s v="music/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12.927007299270073"/>
    <x v="6"/>
    <s v="music/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50.477272727272727"/>
    <x v="6"/>
    <s v="music/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0.64516129032258063"/>
    <x v="1"/>
    <s v="theater/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0.52380952380952384"/>
    <x v="1"/>
    <s v="theater/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6.25"/>
    <x v="1"/>
    <s v="theater/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14.2"/>
    <x v="1"/>
    <s v="theater/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0.29508196721311475"/>
    <x v="1"/>
    <s v="theater/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7.2307692307692308"/>
    <x v="1"/>
    <s v="theater/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3.4883720930232558"/>
    <x v="1"/>
    <s v="theater/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32.642857142857146"/>
    <x v="1"/>
    <s v="theater/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.2692307692307692"/>
    <x v="1"/>
    <s v="theater/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2.7916666666666665"/>
    <x v="1"/>
    <s v="theater/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5"/>
    <x v="1"/>
    <s v="theater/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0.765625"/>
    <x v="1"/>
    <s v="theater/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15.217391304347826"/>
    <x v="1"/>
    <s v="theater/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8.0042016806722689"/>
    <x v="1"/>
    <s v="theater/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2.8181818181818183"/>
    <x v="1"/>
    <s v="theater/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26.25"/>
    <x v="1"/>
    <s v="theater/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43.75"/>
    <x v="1"/>
    <s v="theater/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1.896551724137931"/>
    <x v="1"/>
    <s v="theater/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0"/>
    <x v="1"/>
    <s v="theater/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9.8067592592592607"/>
    <x v="1"/>
    <s v="theater/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-232.20192307692307"/>
    <x v="3"/>
    <s v="technology/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-258.22093023255815"/>
    <x v="3"/>
    <s v="technology/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-107.38483146067416"/>
    <x v="3"/>
    <s v="technology/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-983.17777777777781"/>
    <x v="3"/>
    <s v="technology/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-233.26315789473685"/>
    <x v="3"/>
    <s v="technology/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9.4"/>
    <x v="3"/>
    <s v="technology/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-704.16666666666663"/>
    <x v="3"/>
    <s v="technology/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-1699.3"/>
    <x v="3"/>
    <s v="technology/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-4572"/>
    <x v="3"/>
    <s v="technology/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-225.85245901639345"/>
    <x v="3"/>
    <s v="technology/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-16179.272727272728"/>
    <x v="3"/>
    <s v="technology/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-240.30645161290323"/>
    <x v="3"/>
    <s v="technology/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-74999"/>
    <x v="3"/>
    <s v="technology/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-9922.78947368421"/>
    <x v="3"/>
    <s v="technology/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-250.88888888888889"/>
    <x v="3"/>
    <s v="technology/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-547.11111111111109"/>
    <x v="3"/>
    <s v="technology/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-33165.666666666664"/>
    <x v="3"/>
    <s v="technology/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-65140.142857142855"/>
    <x v="3"/>
    <s v="technology/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-8723.5"/>
    <x v="3"/>
    <s v="technology/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-310.63636363636363"/>
    <x v="3"/>
    <s v="technology/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-500.88888888888891"/>
    <x v="3"/>
    <s v="technology/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-2439.25"/>
    <x v="3"/>
    <s v="technology/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-8988.181818181818"/>
    <x v="3"/>
    <s v="technology/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-1129.1463414634147"/>
    <x v="3"/>
    <s v="technology/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-4883.4666666666662"/>
    <x v="3"/>
    <s v="technology/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-5510.2222222222226"/>
    <x v="3"/>
    <s v="technology/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-542.54"/>
    <x v="3"/>
    <s v="technology/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-7252.4411764705883"/>
    <x v="3"/>
    <s v="technology/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3"/>
    <s v="technology/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3"/>
    <s v="technology/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-430.06159420289856"/>
    <x v="3"/>
    <s v="technology/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-1253.75"/>
    <x v="3"/>
    <s v="technology/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-67.200892857142861"/>
    <x v="3"/>
    <s v="technology/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-180.77857142857144"/>
    <x v="3"/>
    <s v="technology/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-1933.9333333333334"/>
    <x v="3"/>
    <s v="technology/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-1261.7027027027027"/>
    <x v="3"/>
    <s v="technology/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3"/>
    <s v="technology/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-161.08695652173913"/>
    <x v="3"/>
    <s v="technology/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-49900"/>
    <x v="3"/>
    <s v="technology/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3.5572755417956659"/>
    <x v="3"/>
    <s v="technology/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29.971223021582734"/>
    <x v="4"/>
    <s v="publishing/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10.714285714285714"/>
    <x v="4"/>
    <s v="publishing/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15.563758389261745"/>
    <x v="4"/>
    <s v="publishing/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1.7741935483870968"/>
    <x v="4"/>
    <s v="publishing/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4.2307692307692308"/>
    <x v="4"/>
    <s v="publishing/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30.290697674418606"/>
    <x v="4"/>
    <s v="publishing/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2.5961538461538463"/>
    <x v="4"/>
    <s v="publishing/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2.1083333333333334"/>
    <x v="4"/>
    <s v="publishing/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15.920704845814978"/>
    <x v="4"/>
    <s v="publishing/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8"/>
    <x v="4"/>
    <s v="publishing/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5.671875"/>
    <x v="4"/>
    <s v="publishing/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4.6859504132231402"/>
    <x v="4"/>
    <s v="publishing/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32.362758620689661"/>
    <x v="4"/>
    <s v="publishing/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7.7846153846153845"/>
    <x v="4"/>
    <s v="publishing/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7.1428571428571432"/>
    <x v="4"/>
    <s v="publishing/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5.4736842105263159"/>
    <x v="4"/>
    <s v="publishing/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13.555555555555555"/>
    <x v="4"/>
    <s v="publishing/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5.9053030303030303"/>
    <x v="4"/>
    <s v="publishing/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3.64"/>
    <x v="4"/>
    <s v="publishing/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0"/>
    <x v="4"/>
    <s v="publishing/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54.375"/>
    <x v="6"/>
    <s v="music/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0.21739130434782608"/>
    <x v="6"/>
    <s v="music/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13.514897959183678"/>
    <x v="6"/>
    <s v="music/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7.9222222222222225"/>
    <x v="6"/>
    <s v="music/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.1494252873563218"/>
    <x v="6"/>
    <s v="music/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4.2626354679802887"/>
    <x v="6"/>
    <s v="music/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2.75"/>
    <x v="6"/>
    <s v="music/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7.0857142857142854"/>
    <x v="6"/>
    <s v="music/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7.5"/>
    <x v="6"/>
    <s v="music/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9.634615384615385"/>
    <x v="6"/>
    <s v="music/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20.333333333333332"/>
    <x v="6"/>
    <s v="music/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26.174311926605505"/>
    <x v="6"/>
    <s v="music/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33.583333333333336"/>
    <x v="6"/>
    <s v="music/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6.774193548387097"/>
    <x v="6"/>
    <s v="music/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15.541353383458647"/>
    <x v="6"/>
    <s v="music/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.6821192052980134"/>
    <x v="6"/>
    <s v="music/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16.2"/>
    <x v="6"/>
    <s v="music/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4.8630136986301373"/>
    <x v="6"/>
    <s v="music/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2.3581081081081079"/>
    <x v="6"/>
    <s v="music/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26.591397849462364"/>
    <x v="6"/>
    <s v="music/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13.380952380952381"/>
    <x v="6"/>
    <s v="music/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.2126119402985056"/>
    <x v="6"/>
    <s v="music/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33.928571428571431"/>
    <x v="6"/>
    <s v="music/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18.782051282051281"/>
    <x v="6"/>
    <s v="music/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15.539017857142856"/>
    <x v="6"/>
    <s v="music/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6.6764705882352944"/>
    <x v="6"/>
    <s v="music/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3.421052631578947"/>
    <x v="6"/>
    <s v="music/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3.9230769230769229"/>
    <x v="6"/>
    <s v="music/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3.2788461538461537"/>
    <x v="6"/>
    <s v="music/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4.5192307692307692"/>
    <x v="6"/>
    <s v="music/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9.764705882352942"/>
    <x v="6"/>
    <s v="music/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5.0731707317073171"/>
    <x v="6"/>
    <s v="music/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6"/>
    <x v="6"/>
    <s v="music/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8.7658227848101262"/>
    <x v="6"/>
    <s v="music/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6.5538461538461537"/>
    <x v="6"/>
    <s v="music/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12.788043478260869"/>
    <x v="6"/>
    <s v="music/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6.9411764705882355"/>
    <x v="6"/>
    <s v="music/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41.304166666666667"/>
    <x v="6"/>
    <s v="music/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.0265486725663715"/>
    <x v="6"/>
    <s v="music/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1.5606060606060606"/>
    <x v="6"/>
    <s v="music/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-2851.8"/>
    <x v="17"/>
    <s v="publishing/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-1464.4117647058824"/>
    <x v="17"/>
    <s v="publishing/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-3995"/>
    <x v="17"/>
    <s v="publishing/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-1492.5"/>
    <x v="17"/>
    <s v="publishing/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-154.66666666666666"/>
    <x v="17"/>
    <s v="publishing/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17"/>
    <s v="publishing/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-5999"/>
    <x v="17"/>
    <s v="publishing/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-997.66666666666663"/>
    <x v="17"/>
    <s v="publishing/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-513.84615384615381"/>
    <x v="17"/>
    <s v="publishing/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-1900"/>
    <x v="17"/>
    <s v="publishing/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-499"/>
    <x v="17"/>
    <s v="publishing/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-400"/>
    <x v="17"/>
    <s v="publishing/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17"/>
    <s v="publishing/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-2222.5"/>
    <x v="17"/>
    <s v="publishing/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-2994"/>
    <x v="17"/>
    <s v="publishing/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-585.5"/>
    <x v="17"/>
    <s v="publishing/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-35.666666666666664"/>
    <x v="17"/>
    <s v="publishing/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-99900"/>
    <x v="17"/>
    <s v="publishing/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-12487"/>
    <x v="17"/>
    <s v="publishing/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-29900"/>
    <x v="17"/>
    <s v="publishing/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-426.64285714285717"/>
    <x v="17"/>
    <s v="publishing/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17"/>
    <s v="publishing/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17"/>
    <s v="publishing/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-1145.25"/>
    <x v="17"/>
    <s v="publishing/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-318.33333333333331"/>
    <x v="17"/>
    <s v="publishing/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17"/>
    <s v="publishing/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-919.4"/>
    <x v="17"/>
    <s v="publishing/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-246.14893617021278"/>
    <x v="17"/>
    <s v="publishing/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17"/>
    <s v="publishing/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-1119.5"/>
    <x v="17"/>
    <s v="publishing/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-6710"/>
    <x v="17"/>
    <s v="publishing/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-7492.5"/>
    <x v="17"/>
    <s v="publishing/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-4961.5"/>
    <x v="17"/>
    <s v="publishing/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-99.681818181818187"/>
    <x v="17"/>
    <s v="publishing/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-2425"/>
    <x v="17"/>
    <s v="publishing/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-424.16666666666669"/>
    <x v="17"/>
    <s v="publishing/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-12999"/>
    <x v="17"/>
    <s v="publishing/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-59326.666666666664"/>
    <x v="17"/>
    <s v="publishing/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17"/>
    <s v="publishing/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17"/>
    <s v="publishing/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17"/>
    <s v="publishing/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17"/>
    <s v="publishing/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17"/>
    <s v="publishing/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-166641.66666666666"/>
    <x v="17"/>
    <s v="publishing/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17"/>
    <s v="publishing/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17"/>
    <s v="publishing/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-99999"/>
    <x v="17"/>
    <s v="publishing/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-9474"/>
    <x v="17"/>
    <s v="publishing/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17"/>
    <s v="publishing/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17"/>
    <s v="publishing/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-1735"/>
    <x v="17"/>
    <s v="publishing/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-1917.8571428571429"/>
    <x v="17"/>
    <s v="publishing/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-1618.3333333333333"/>
    <x v="17"/>
    <s v="publishing/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17"/>
    <s v="publishing/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17"/>
    <s v="publishing/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17"/>
    <s v="publishing/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17"/>
    <s v="publishing/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0.5490882352941191"/>
    <x v="18"/>
    <s v="publishing/radio 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.2713333333333323"/>
    <x v="18"/>
    <s v="publishing/radio 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11.44"/>
    <x v="18"/>
    <s v="publishing/radio 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13.504273504273504"/>
    <x v="18"/>
    <s v="publishing/radio 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41.093139892390468"/>
    <x v="18"/>
    <s v="publishing/radio 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5.082137096774189"/>
    <x v="18"/>
    <s v="publishing/radio 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10.053333333333333"/>
    <x v="18"/>
    <s v="publishing/radio 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0.76791808873720135"/>
    <x v="18"/>
    <s v="publishing/radio 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1.613707165109034"/>
    <x v="18"/>
    <s v="publishing/radio 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4.6543209876543212"/>
    <x v="18"/>
    <s v="publishing/radio 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3.5830903790087465"/>
    <x v="18"/>
    <s v="publishing/radio 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28.797619047619047"/>
    <x v="18"/>
    <s v="publishing/radio 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6.547659574468085"/>
    <x v="18"/>
    <s v="publishing/radio 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.8421052631578947"/>
    <x v="18"/>
    <s v="publishing/radio 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30.159750566893425"/>
    <x v="18"/>
    <s v="publishing/radio 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36.78305676855895"/>
    <x v="18"/>
    <s v="publishing/radio 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.1951219512195124"/>
    <x v="18"/>
    <s v="publishing/radio 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6.717078845963837"/>
    <x v="18"/>
    <s v="publishing/radio 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8.422535211267606"/>
    <x v="18"/>
    <s v="publishing/radio 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13.417637795275587"/>
    <x v="18"/>
    <s v="publishing/radio 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-815.83333333333337"/>
    <x v="5"/>
    <s v="publishing/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-4995"/>
    <x v="5"/>
    <s v="publishing/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-3475"/>
    <x v="5"/>
    <s v="publishing/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5"/>
    <s v="publishing/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-2183.3333333333335"/>
    <x v="5"/>
    <s v="publishing/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-6650.666666666667"/>
    <x v="5"/>
    <s v="publishing/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5"/>
    <s v="publishing/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-2440"/>
    <x v="5"/>
    <s v="publishing/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5"/>
    <s v="publishing/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-105.52631578947368"/>
    <x v="5"/>
    <s v="publishing/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-1100"/>
    <x v="5"/>
    <s v="publishing/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-1985"/>
    <x v="5"/>
    <s v="publishing/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5"/>
    <s v="publishing/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-414.09090909090907"/>
    <x v="5"/>
    <s v="publishing/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5"/>
    <s v="publishing/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5"/>
    <s v="publishing/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-14999"/>
    <x v="5"/>
    <s v="publishing/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-981"/>
    <x v="5"/>
    <s v="publishing/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-1995"/>
    <x v="5"/>
    <s v="publishing/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-139.93333333333334"/>
    <x v="5"/>
    <s v="publishing/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38.974011299435027"/>
    <x v="15"/>
    <s v="photography/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0.96656534954407292"/>
    <x v="15"/>
    <s v="photography/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4.1680281690140824"/>
    <x v="15"/>
    <s v="photography/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42.996282527881043"/>
    <x v="15"/>
    <s v="photography/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1.6608695652173913"/>
    <x v="15"/>
    <s v="photography/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.9767441860465116"/>
    <x v="15"/>
    <s v="photography/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41.81818181818182"/>
    <x v="15"/>
    <s v="photography/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.4360189573459721"/>
    <x v="15"/>
    <s v="photography/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21.108265306122455"/>
    <x v="15"/>
    <s v="photography/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0.4088888888888898"/>
    <x v="15"/>
    <s v="photography/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8.0145631067961158"/>
    <x v="15"/>
    <s v="photography/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47.931343283582088"/>
    <x v="15"/>
    <s v="photography/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18.611627906976743"/>
    <x v="15"/>
    <s v="photography/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9.1988636363636367"/>
    <x v="15"/>
    <s v="photography/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309.12972972972972"/>
    <x v="15"/>
    <s v="photography/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2.689655172413794"/>
    <x v="15"/>
    <s v="photography/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15.117073170731707"/>
    <x v="15"/>
    <s v="photography/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66.970338983050851"/>
    <x v="15"/>
    <s v="photography/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2.0879310344827586"/>
    <x v="15"/>
    <s v="photography/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3.7425149700598803"/>
    <x v="15"/>
    <s v="photography/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0.872340425531915"/>
    <x v="15"/>
    <s v="photography/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37.500221238938053"/>
    <x v="15"/>
    <s v="photography/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19.070539419087137"/>
    <x v="15"/>
    <s v="photography/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114.64285714285714"/>
    <x v="15"/>
    <s v="photography/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13.743928571428569"/>
    <x v="15"/>
    <s v="photography/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16.696428571428573"/>
    <x v="15"/>
    <s v="photography/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.2221428571428596"/>
    <x v="15"/>
    <s v="photography/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34.043750000000003"/>
    <x v="15"/>
    <s v="photography/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0.91489361702127658"/>
    <x v="15"/>
    <s v="photography/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13.946224256292906"/>
    <x v="15"/>
    <s v="photography/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24.452054794520549"/>
    <x v="15"/>
    <s v="photography/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65.30952380952381"/>
    <x v="15"/>
    <s v="photography/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27.45"/>
    <x v="15"/>
    <s v="photography/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64.579945799457988"/>
    <x v="15"/>
    <s v="photography/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11.790909090909091"/>
    <x v="15"/>
    <s v="photography/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39.641780219780216"/>
    <x v="15"/>
    <s v="photography/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42.803571428571431"/>
    <x v="15"/>
    <s v="photography/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4"/>
    <x v="15"/>
    <s v="photography/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25.342323943661977"/>
    <x v="15"/>
    <s v="photography/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27.346938775510203"/>
    <x v="15"/>
    <s v="photography/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-8997"/>
    <x v="19"/>
    <s v="photography/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-480"/>
    <x v="19"/>
    <s v="photography/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-2240"/>
    <x v="19"/>
    <s v="photography/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19"/>
    <s v="photography/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-2999"/>
    <x v="19"/>
    <s v="photography/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-64.63636363636364"/>
    <x v="19"/>
    <s v="photography/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19"/>
    <s v="photography/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-640"/>
    <x v="19"/>
    <s v="photography/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-55"/>
    <x v="19"/>
    <s v="photography/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-92.714285714285708"/>
    <x v="19"/>
    <s v="photography/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19"/>
    <s v="photography/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-136.5625"/>
    <x v="19"/>
    <s v="photography/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19"/>
    <s v="photography/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19"/>
    <s v="photography/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19"/>
    <s v="photography/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-68.583333333333329"/>
    <x v="19"/>
    <s v="photography/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-2400"/>
    <x v="19"/>
    <s v="photography/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-238.33333333333334"/>
    <x v="19"/>
    <s v="photography/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-14950"/>
    <x v="19"/>
    <s v="photography/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-601.5"/>
    <x v="19"/>
    <s v="photography/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-9933"/>
    <x v="20"/>
    <s v="publishing/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20"/>
    <s v="publishing/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-2957.5"/>
    <x v="20"/>
    <s v="publishing/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-9990"/>
    <x v="20"/>
    <s v="publishing/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-3900"/>
    <x v="20"/>
    <s v="publishing/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-400.42372881355931"/>
    <x v="20"/>
    <s v="publishing/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-626.92307692307691"/>
    <x v="20"/>
    <s v="publishing/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-981.36363636363637"/>
    <x v="20"/>
    <s v="publishing/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20"/>
    <s v="publishing/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-67.615384615384613"/>
    <x v="20"/>
    <s v="publishing/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-3005"/>
    <x v="20"/>
    <s v="publishing/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-791.66666666666663"/>
    <x v="20"/>
    <s v="publishing/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-2925.6666666666665"/>
    <x v="20"/>
    <s v="publishing/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-1582.3333333333333"/>
    <x v="20"/>
    <s v="publishing/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-220.25714285714287"/>
    <x v="20"/>
    <s v="publishing/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-435"/>
    <x v="20"/>
    <s v="publishing/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-4972.5"/>
    <x v="20"/>
    <s v="publishing/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-423"/>
    <x v="20"/>
    <s v="publishing/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-1652.5"/>
    <x v="20"/>
    <s v="publishing/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20"/>
    <s v="publishing/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-995"/>
    <x v="21"/>
    <s v="photography/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-302.33333333333331"/>
    <x v="21"/>
    <s v="photography/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-19985"/>
    <x v="21"/>
    <s v="photography/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21"/>
    <s v="photography/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-35"/>
    <x v="21"/>
    <s v="photography/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21"/>
    <s v="photography/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-7499"/>
    <x v="21"/>
    <s v="photography/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21"/>
    <s v="photography/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21"/>
    <s v="photography/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-29490"/>
    <x v="21"/>
    <s v="photography/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-107.69565217391305"/>
    <x v="21"/>
    <s v="photography/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21"/>
    <s v="photography/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-7332.333333333333"/>
    <x v="21"/>
    <s v="photography/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-79.5"/>
    <x v="21"/>
    <s v="photography/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-14245.714285714286"/>
    <x v="21"/>
    <s v="photography/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-1058.3333333333333"/>
    <x v="21"/>
    <s v="photography/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21"/>
    <s v="photography/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-799"/>
    <x v="21"/>
    <s v="photography/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21"/>
    <s v="photography/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-514.77777777777783"/>
    <x v="21"/>
    <s v="photography/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3.6826785714285717"/>
    <x v="6"/>
    <s v="music/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7.8125E-2"/>
    <x v="6"/>
    <s v="music/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2.2000000000002729E-2"/>
    <x v="6"/>
    <s v="music/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8.8428571428571434"/>
    <x v="6"/>
    <s v="music/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0.94545454545455376"/>
    <x v="6"/>
    <s v="music/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0.87315217391304267"/>
    <x v="6"/>
    <s v="music/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22.004878048780487"/>
    <x v="6"/>
    <s v="music/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0.65217391304347827"/>
    <x v="6"/>
    <s v="music/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68.75"/>
    <x v="6"/>
    <s v="music/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30.6875"/>
    <x v="6"/>
    <s v="music/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7.4444444444444446"/>
    <x v="6"/>
    <s v="music/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4.5454545454545459"/>
    <x v="6"/>
    <s v="music/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0.57692307692307687"/>
    <x v="6"/>
    <s v="music/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1.7532467532467533"/>
    <x v="6"/>
    <s v="music/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8.3088235294117645"/>
    <x v="6"/>
    <s v="music/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2.6751592356687897"/>
    <x v="6"/>
    <s v="music/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20.316455696202532"/>
    <x v="6"/>
    <s v="music/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2.8148148148148149"/>
    <x v="6"/>
    <s v="music/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21.739130434782609"/>
    <x v="6"/>
    <s v="music/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7.6470588235294121"/>
    <x v="6"/>
    <s v="music/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28.648648648648649"/>
    <x v="6"/>
    <s v="music/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.8307692307692307"/>
    <x v="6"/>
    <s v="music/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0.44444444444444442"/>
    <x v="6"/>
    <s v="music/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7.2"/>
    <x v="6"/>
    <s v="music/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39.903846153846153"/>
    <x v="6"/>
    <s v="music/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0.87962962962962965"/>
    <x v="6"/>
    <s v="music/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8.9473684210526319"/>
    <x v="6"/>
    <s v="music/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0.42045454545454547"/>
    <x v="6"/>
    <s v="music/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2.6829268292682928"/>
    <x v="6"/>
    <s v="music/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52.460317460317462"/>
    <x v="6"/>
    <s v="music/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42.037593984962406"/>
    <x v="6"/>
    <s v="music/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1.3829787234042554"/>
    <x v="6"/>
    <s v="music/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0"/>
    <x v="6"/>
    <s v="music/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0.3125"/>
    <x v="6"/>
    <s v="music/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13.675675675675675"/>
    <x v="6"/>
    <s v="music/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1.8390804597701149"/>
    <x v="6"/>
    <s v="music/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1.2666666666666666"/>
    <x v="6"/>
    <s v="music/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1.8518518518518519"/>
    <x v="6"/>
    <s v="music/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0"/>
    <x v="6"/>
    <s v="music/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16.437647058823533"/>
    <x v="6"/>
    <s v="music/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1.3461538461538463"/>
    <x v="22"/>
    <s v="music/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0"/>
    <x v="22"/>
    <s v="music/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33.378378378378379"/>
    <x v="22"/>
    <s v="music/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7.421875"/>
    <x v="22"/>
    <s v="music/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4"/>
    <x v="22"/>
    <s v="music/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.4578313253012047"/>
    <x v="22"/>
    <s v="music/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5.1304347826086953"/>
    <x v="22"/>
    <s v="music/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6.4555555555555557"/>
    <x v="22"/>
    <s v="music/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0.2756790123456781"/>
    <x v="22"/>
    <s v="music/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25.96875"/>
    <x v="22"/>
    <s v="music/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0.75"/>
    <x v="22"/>
    <s v="music/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0.42857142857142855"/>
    <x v="22"/>
    <s v="music/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22.092380952380957"/>
    <x v="22"/>
    <s v="music/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6.4411764705882355"/>
    <x v="22"/>
    <s v="music/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13.395833333333334"/>
    <x v="22"/>
    <s v="music/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0.5233333333333311"/>
    <x v="22"/>
    <s v="music/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5.5812217194570168"/>
    <x v="22"/>
    <s v="music/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18.074766355140188"/>
    <x v="22"/>
    <s v="music/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.4222222222222223"/>
    <x v="22"/>
    <s v="music/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5.638888888888889"/>
    <x v="22"/>
    <s v="music/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1.9603960396039604"/>
    <x v="22"/>
    <s v="music/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3.403225806451613"/>
    <x v="22"/>
    <s v="music/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2.5"/>
    <x v="22"/>
    <s v="music/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6.2946067415730313"/>
    <x v="22"/>
    <s v="music/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7.32258064516129"/>
    <x v="22"/>
    <s v="music/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15.530612244897959"/>
    <x v="22"/>
    <s v="music/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11.134146341463415"/>
    <x v="22"/>
    <s v="music/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1.8189655172413792"/>
    <x v="22"/>
    <s v="music/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15.288461538461538"/>
    <x v="22"/>
    <s v="music/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1.1304347826086956"/>
    <x v="22"/>
    <s v="music/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0.17493506493506528"/>
    <x v="22"/>
    <s v="music/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4.4897959183673466"/>
    <x v="22"/>
    <s v="music/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10"/>
    <x v="22"/>
    <s v="music/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45"/>
    <x v="22"/>
    <s v="music/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11.004705882352944"/>
    <x v="22"/>
    <s v="music/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10.952380952380953"/>
    <x v="22"/>
    <s v="music/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6.666666666666668"/>
    <x v="22"/>
    <s v="music/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5.6326530612244898"/>
    <x v="22"/>
    <s v="music/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26.785714285714285"/>
    <x v="22"/>
    <s v="music/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7"/>
    <x v="22"/>
    <s v="music/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1.0456787330316795"/>
    <x v="23"/>
    <s v="music/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23"/>
    <s v="music/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-274"/>
    <x v="23"/>
    <s v="music/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7.2277227722772279"/>
    <x v="23"/>
    <s v="music/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0.66666666666666663"/>
    <x v="23"/>
    <s v="music/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-4982"/>
    <x v="23"/>
    <s v="music/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-176.28205128205127"/>
    <x v="23"/>
    <s v="music/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-318.28571428571428"/>
    <x v="23"/>
    <s v="music/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0"/>
    <x v="23"/>
    <s v="music/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-169.54545454545453"/>
    <x v="23"/>
    <s v="music/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-525.21052631578948"/>
    <x v="23"/>
    <s v="music/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-174"/>
    <x v="23"/>
    <s v="music/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-340"/>
    <x v="23"/>
    <s v="music/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-9995"/>
    <x v="23"/>
    <s v="music/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-460.6521739130435"/>
    <x v="23"/>
    <s v="music/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23"/>
    <s v="music/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-453.36363636363637"/>
    <x v="23"/>
    <s v="music/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23"/>
    <s v="music/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-1222.25"/>
    <x v="23"/>
    <s v="music/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-187.18987341772151"/>
    <x v="23"/>
    <s v="music/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-2520"/>
    <x v="23"/>
    <s v="music/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-16499"/>
    <x v="23"/>
    <s v="music/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-2474.5"/>
    <x v="23"/>
    <s v="music/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-63.454545454545453"/>
    <x v="23"/>
    <s v="music/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23"/>
    <s v="music/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23"/>
    <s v="music/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-501.44444444444446"/>
    <x v="23"/>
    <s v="music/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23"/>
    <s v="music/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-416.25"/>
    <x v="23"/>
    <s v="music/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-4966"/>
    <x v="23"/>
    <s v="music/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-4475"/>
    <x v="23"/>
    <s v="music/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23"/>
    <s v="music/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-2950"/>
    <x v="23"/>
    <s v="music/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-1354.8823529411766"/>
    <x v="23"/>
    <s v="music/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-2494.5"/>
    <x v="23"/>
    <s v="music/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-616.66666666666663"/>
    <x v="23"/>
    <s v="music/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-45.609756097560975"/>
    <x v="23"/>
    <s v="music/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-17462.5"/>
    <x v="23"/>
    <s v="music/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-1321.6666666666667"/>
    <x v="23"/>
    <s v="music/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-471.875"/>
    <x v="23"/>
    <s v="music/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23"/>
    <s v="music/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-2879"/>
    <x v="23"/>
    <s v="music/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-3116.6666666666665"/>
    <x v="23"/>
    <s v="music/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-1491.25"/>
    <x v="23"/>
    <s v="music/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-548.88888888888891"/>
    <x v="23"/>
    <s v="music/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-269"/>
    <x v="23"/>
    <s v="music/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-2999"/>
    <x v="23"/>
    <s v="music/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-56.428571428571431"/>
    <x v="23"/>
    <s v="music/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23"/>
    <s v="music/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23"/>
    <s v="music/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23"/>
    <s v="music/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23"/>
    <s v="music/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23"/>
    <s v="music/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-4499"/>
    <x v="23"/>
    <s v="music/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-445"/>
    <x v="23"/>
    <s v="music/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-2978"/>
    <x v="23"/>
    <s v="music/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-210"/>
    <x v="23"/>
    <s v="music/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-4980"/>
    <x v="23"/>
    <s v="music/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-999"/>
    <x v="23"/>
    <s v="music/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23"/>
    <s v="music/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.5"/>
    <x v="15"/>
    <s v="photography/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5.1470588235294121"/>
    <x v="15"/>
    <s v="photography/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0.37313432835820898"/>
    <x v="15"/>
    <s v="photography/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14.5"/>
    <x v="15"/>
    <s v="photography/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11.02247191011236"/>
    <x v="15"/>
    <s v="photography/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67.429906542056074"/>
    <x v="15"/>
    <s v="photography/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2.8050314465408803"/>
    <x v="15"/>
    <s v="photography/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82.729281767955797"/>
    <x v="15"/>
    <s v="photography/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18.019083969465647"/>
    <x v="15"/>
    <s v="photography/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40.648000000000003"/>
    <x v="15"/>
    <s v="photography/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4.7540983606557381"/>
    <x v="15"/>
    <s v="photography/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21.355555555555554"/>
    <x v="15"/>
    <s v="photography/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34.285714285714285"/>
    <x v="15"/>
    <s v="photography/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9.9444444444444446"/>
    <x v="15"/>
    <s v="photography/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1.25"/>
    <x v="15"/>
    <s v="photography/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1.2966666666666697"/>
    <x v="15"/>
    <s v="photography/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57.142857142857146"/>
    <x v="15"/>
    <s v="photography/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5.4444444444444446"/>
    <x v="15"/>
    <s v="photography/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6.7346938775510203"/>
    <x v="15"/>
    <s v="photography/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32.078431372549019"/>
    <x v="15"/>
    <s v="photography/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18.333333333333332"/>
    <x v="15"/>
    <s v="photography/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1.4"/>
    <x v="15"/>
    <s v="photography/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.9406779661016949"/>
    <x v="15"/>
    <s v="photography/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-226.76923076923077"/>
    <x v="15"/>
    <s v="photography/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-49.189514563106798"/>
    <x v="15"/>
    <s v="photography/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15"/>
    <s v="photography/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-69.589743589743591"/>
    <x v="15"/>
    <s v="photography/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-320.86666666666667"/>
    <x v="15"/>
    <s v="photography/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-1769.0454545454545"/>
    <x v="15"/>
    <s v="photography/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-115.80434782608695"/>
    <x v="15"/>
    <s v="photography/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-132.19999999999999"/>
    <x v="15"/>
    <s v="photography/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-244.31578947368422"/>
    <x v="15"/>
    <s v="photography/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-1480.1578947368421"/>
    <x v="15"/>
    <s v="photography/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-104"/>
    <x v="15"/>
    <s v="photography/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-91.467741935483872"/>
    <x v="15"/>
    <s v="photography/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-1166.25"/>
    <x v="15"/>
    <s v="photography/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-414.9"/>
    <x v="15"/>
    <s v="photography/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-3267"/>
    <x v="15"/>
    <s v="photography/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-184.57894736842104"/>
    <x v="15"/>
    <s v="photography/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-118.92763157894737"/>
    <x v="15"/>
    <s v="photography/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-170.125"/>
    <x v="15"/>
    <s v="photography/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-389.18421052631578"/>
    <x v="15"/>
    <s v="photography/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-164.98918918918918"/>
    <x v="15"/>
    <s v="photography/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-91.272727272727266"/>
    <x v="15"/>
    <s v="photography/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-177.28703703703704"/>
    <x v="15"/>
    <s v="photography/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-34.310344827586206"/>
    <x v="15"/>
    <s v="photography/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-352.79166666666669"/>
    <x v="15"/>
    <s v="photography/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-1356"/>
    <x v="15"/>
    <s v="photography/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-1990"/>
    <x v="15"/>
    <s v="photography/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-2090.9333333333334"/>
    <x v="15"/>
    <s v="photography/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-723.25"/>
    <x v="15"/>
    <s v="photography/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-69.920863309352512"/>
    <x v="15"/>
    <s v="photography/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-1480"/>
    <x v="15"/>
    <s v="photography/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-444.61111111111109"/>
    <x v="15"/>
    <s v="photography/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-211.77777777777777"/>
    <x v="15"/>
    <s v="photography/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-172.2093023255814"/>
    <x v="15"/>
    <s v="photography/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-23.178571428571427"/>
    <x v="15"/>
    <s v="photography/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-373.45945945945948"/>
    <x v="15"/>
    <s v="photography/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-655.02833333333331"/>
    <x v="15"/>
    <s v="photography/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-325.66371681415927"/>
    <x v="15"/>
    <s v="photography/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-395.81081081081084"/>
    <x v="15"/>
    <s v="photography/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-100.16666666666667"/>
    <x v="15"/>
    <s v="photography/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-161.46666666666667"/>
    <x v="15"/>
    <s v="photography/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-193.23076923076923"/>
    <x v="15"/>
    <s v="photography/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-117.28688524590164"/>
    <x v="15"/>
    <s v="photography/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-2426.125"/>
    <x v="15"/>
    <s v="photography/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-555.875"/>
    <x v="15"/>
    <s v="photography/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-170.89583333333334"/>
    <x v="15"/>
    <s v="photography/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-346.66666666666669"/>
    <x v="15"/>
    <s v="photography/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-217.5"/>
    <x v="15"/>
    <s v="photography/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-2075.3846153846152"/>
    <x v="15"/>
    <s v="photography/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-245"/>
    <x v="15"/>
    <s v="photography/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15"/>
    <s v="photography/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-43.557142857142857"/>
    <x v="15"/>
    <s v="photography/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15"/>
    <s v="photography/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-4081.8333333333335"/>
    <x v="15"/>
    <s v="photography/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-85.81"/>
    <x v="15"/>
    <s v="photography/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15"/>
    <s v="photography/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-293.75"/>
    <x v="15"/>
    <s v="photography/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-3036.625"/>
    <x v="15"/>
    <s v="photography/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15.302631578947368"/>
    <x v="6"/>
    <s v="music/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0"/>
    <x v="6"/>
    <s v="music/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3.3636363636363638"/>
    <x v="6"/>
    <s v="music/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0.05"/>
    <x v="6"/>
    <s v="music/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2.02"/>
    <x v="6"/>
    <s v="music/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0.52631578947368418"/>
    <x v="6"/>
    <s v="music/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0.55208333333333337"/>
    <x v="6"/>
    <s v="music/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0.66666666666666663"/>
    <x v="6"/>
    <s v="music/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30.310606060606062"/>
    <x v="6"/>
    <s v="music/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1.0176991150442478"/>
    <x v="6"/>
    <s v="music/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2.1428571428571428"/>
    <x v="6"/>
    <s v="music/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7.5"/>
    <x v="6"/>
    <s v="music/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26"/>
    <x v="6"/>
    <s v="music/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20.055555555555557"/>
    <x v="6"/>
    <s v="music/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1.8181818181818181"/>
    <x v="6"/>
    <s v="music/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91.218181818181819"/>
    <x v="6"/>
    <s v="music/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41.366666666666667"/>
    <x v="6"/>
    <s v="music/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5.321428571428604E-2"/>
    <x v="6"/>
    <s v="music/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23.4"/>
    <x v="6"/>
    <s v="music/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6.1538461538461542"/>
    <x v="6"/>
    <s v="music/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0.875"/>
    <x v="6"/>
    <s v="music/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24.047619047619047"/>
    <x v="6"/>
    <s v="music/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17.915000000000003"/>
    <x v="6"/>
    <s v="music/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1.05"/>
    <x v="6"/>
    <s v="music/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0"/>
    <x v="6"/>
    <s v="music/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27.220095693779903"/>
    <x v="6"/>
    <s v="music/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13.736842105263158"/>
    <x v="6"/>
    <s v="music/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9.2083333333333339"/>
    <x v="6"/>
    <s v="music/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0.125"/>
    <x v="6"/>
    <s v="music/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0.76536312849162014"/>
    <x v="6"/>
    <s v="music/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3.8461538461538464E-2"/>
    <x v="6"/>
    <s v="music/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9.427480916030536"/>
    <x v="6"/>
    <s v="music/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1.0714285714285714"/>
    <x v="6"/>
    <s v="music/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1.8307471264367774"/>
    <x v="6"/>
    <s v="music/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24.76523560209424"/>
    <x v="6"/>
    <s v="music/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0.65789473684210531"/>
    <x v="6"/>
    <s v="music/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0"/>
    <x v="6"/>
    <s v="music/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3.261744966442953"/>
    <x v="6"/>
    <s v="music/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17.053571428571427"/>
    <x v="6"/>
    <s v="music/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13.210526315789474"/>
    <x v="6"/>
    <s v="music/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13"/>
    <s v="games/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-1034.0625"/>
    <x v="13"/>
    <s v="games/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-1245"/>
    <x v="13"/>
    <s v="games/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-77.333333333333329"/>
    <x v="13"/>
    <s v="games/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-54998"/>
    <x v="13"/>
    <s v="games/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-12437.5"/>
    <x v="13"/>
    <s v="games/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-19990"/>
    <x v="13"/>
    <s v="games/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-1399"/>
    <x v="13"/>
    <s v="games/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13"/>
    <s v="games/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-285.36363636363637"/>
    <x v="13"/>
    <s v="games/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-19.305263157894736"/>
    <x v="13"/>
    <s v="games/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-1522.1538461538462"/>
    <x v="13"/>
    <s v="games/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-3982"/>
    <x v="13"/>
    <s v="games/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-79987"/>
    <x v="13"/>
    <s v="games/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-3316.3333333333335"/>
    <x v="13"/>
    <s v="games/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13"/>
    <s v="games/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13"/>
    <s v="games/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13"/>
    <s v="games/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-2497"/>
    <x v="13"/>
    <s v="games/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-166.5"/>
    <x v="13"/>
    <s v="games/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20.766999999999999"/>
    <x v="9"/>
    <s v="music/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0.37037037037037035"/>
    <x v="9"/>
    <s v="music/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1.5"/>
    <x v="9"/>
    <s v="music/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13.5"/>
    <x v="9"/>
    <s v="music/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7.1142857142857139"/>
    <x v="9"/>
    <s v="music/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0.86206896551724133"/>
    <x v="9"/>
    <s v="music/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.875"/>
    <x v="9"/>
    <s v="music/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18.561797752808989"/>
    <x v="9"/>
    <s v="music/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3"/>
    <x v="9"/>
    <s v="music/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21.748495934959355"/>
    <x v="9"/>
    <s v="music/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4.625"/>
    <x v="9"/>
    <s v="music/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7.0384615384615383"/>
    <x v="9"/>
    <s v="music/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2.2222222222222223"/>
    <x v="9"/>
    <s v="music/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7.25"/>
    <x v="9"/>
    <s v="music/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3.3191489361702127"/>
    <x v="9"/>
    <s v="music/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8.3076923076923084"/>
    <x v="9"/>
    <s v="music/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0.85245901639344257"/>
    <x v="9"/>
    <s v="music/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21.19047619047619"/>
    <x v="9"/>
    <s v="music/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7.1428571428571432"/>
    <x v="9"/>
    <s v="music/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4.3353703703703728"/>
    <x v="9"/>
    <s v="music/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-3853.2"/>
    <x v="24"/>
    <s v="technology/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-329.33333333333331"/>
    <x v="24"/>
    <s v="technology/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-39.073170731707314"/>
    <x v="24"/>
    <s v="technology/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-24975"/>
    <x v="24"/>
    <s v="technology/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-6239.5"/>
    <x v="24"/>
    <s v="technology/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-289.09090909090907"/>
    <x v="24"/>
    <s v="technology/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-7478.75"/>
    <x v="24"/>
    <s v="technology/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-6141.75"/>
    <x v="24"/>
    <s v="technology/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-791.07894736842104"/>
    <x v="24"/>
    <s v="technology/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-180.75087719298244"/>
    <x v="24"/>
    <s v="technology/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-42490"/>
    <x v="24"/>
    <s v="technology/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-48.452380952380949"/>
    <x v="24"/>
    <s v="technology/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-1821.6538461538462"/>
    <x v="24"/>
    <s v="technology/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-303"/>
    <x v="24"/>
    <s v="technology/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-123"/>
    <x v="24"/>
    <s v="technology/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-3316.3333333333335"/>
    <x v="24"/>
    <s v="technology/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-2642.5"/>
    <x v="24"/>
    <s v="technology/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-2748.8888888888887"/>
    <x v="24"/>
    <s v="technology/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-32.875"/>
    <x v="24"/>
    <s v="technology/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-54.25714285714286"/>
    <x v="24"/>
    <s v="technology/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14.526315789473685"/>
    <x v="9"/>
    <s v="music/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4.859375"/>
    <x v="9"/>
    <s v="music/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13.538461538461538"/>
    <x v="9"/>
    <s v="music/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3.090909090909092"/>
    <x v="9"/>
    <s v="music/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2.9807692307692308"/>
    <x v="9"/>
    <s v="music/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13.370934579439252"/>
    <x v="9"/>
    <s v="music/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1.8181818181818181"/>
    <x v="9"/>
    <s v="music/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2.3529411764705883"/>
    <x v="9"/>
    <s v="music/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0.13333333333333333"/>
    <x v="9"/>
    <s v="music/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10.384615384615385"/>
    <x v="9"/>
    <s v="music/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8.2403999999999993"/>
    <x v="9"/>
    <s v="music/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4.5875000000000004"/>
    <x v="9"/>
    <s v="music/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39.509090909090908"/>
    <x v="9"/>
    <s v="music/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15.337662337662337"/>
    <x v="9"/>
    <s v="music/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4.2"/>
    <x v="9"/>
    <s v="music/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8.5448965517241398"/>
    <x v="9"/>
    <s v="music/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18.050689655172416"/>
    <x v="9"/>
    <s v="music/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20.964912280701753"/>
    <x v="9"/>
    <s v="music/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.145833333333334"/>
    <x v="9"/>
    <s v="music/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14.870967741935484"/>
    <x v="9"/>
    <s v="music/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13.372084783944299"/>
    <x v="25"/>
    <s v="technology/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24.278105263157894"/>
    <x v="25"/>
    <s v="technology/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4.78006456820016"/>
    <x v="25"/>
    <s v="technology/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53.84136389044158"/>
    <x v="25"/>
    <s v="technology/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364.73235294117649"/>
    <x v="25"/>
    <s v="technology/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53.3"/>
    <x v="25"/>
    <s v="technology/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0.22043478260869784"/>
    <x v="25"/>
    <s v="technology/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64.94958775029446"/>
    <x v="25"/>
    <s v="technology/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3.1827147401908831"/>
    <x v="25"/>
    <s v="technology/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25.719061833688702"/>
    <x v="25"/>
    <s v="technology/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67.412470023980816"/>
    <x v="25"/>
    <s v="technology/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50.535674486803522"/>
    <x v="25"/>
    <s v="technology/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128.51700680272108"/>
    <x v="25"/>
    <s v="technology/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721.6240963855422"/>
    <x v="25"/>
    <s v="technology/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432.4483448275862"/>
    <x v="25"/>
    <s v="technology/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318.95890410958901"/>
    <x v="25"/>
    <s v="technology/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30.683954545454551"/>
    <x v="25"/>
    <s v="technology/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68.945442477876114"/>
    <x v="25"/>
    <s v="technology/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13.380754716981134"/>
    <x v="25"/>
    <s v="technology/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379.75757575757575"/>
    <x v="25"/>
    <s v="technology/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1.566515615431719"/>
    <x v="25"/>
    <s v="technology/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30.367647058823529"/>
    <x v="25"/>
    <s v="technology/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24.917073170731708"/>
    <x v="25"/>
    <s v="technology/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11.11875097580015"/>
    <x v="25"/>
    <s v="technology/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78.77669902912622"/>
    <x v="25"/>
    <s v="technology/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70.550621282220746"/>
    <x v="25"/>
    <s v="technology/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33.39753086419753"/>
    <x v="25"/>
    <s v="technology/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181.33921568627451"/>
    <x v="25"/>
    <s v="technology/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50.776894541600427"/>
    <x v="25"/>
    <s v="technology/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73.594864479315262"/>
    <x v="25"/>
    <s v="technology/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168.80944084908106"/>
    <x v="25"/>
    <s v="technology/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60.344537815126053"/>
    <x v="25"/>
    <s v="technology/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151.4017601170161"/>
    <x v="25"/>
    <s v="technology/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37.06268656716418"/>
    <x v="25"/>
    <s v="technology/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68.7483794466403"/>
    <x v="25"/>
    <s v="technology/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0.854122621564482"/>
    <x v="25"/>
    <s v="technology/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184.12302070645555"/>
    <x v="25"/>
    <s v="technology/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194.3880670103092"/>
    <x v="25"/>
    <s v="technology/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36.657207872078715"/>
    <x v="25"/>
    <s v="technology/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65.507460154241656"/>
    <x v="25"/>
    <s v="technology/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-593.25"/>
    <x v="26"/>
    <s v="photography/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26"/>
    <s v="photography/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-1973.8125"/>
    <x v="26"/>
    <s v="photography/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-1689.7142857142858"/>
    <x v="26"/>
    <s v="photography/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-387.25"/>
    <x v="26"/>
    <s v="photography/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-1999"/>
    <x v="26"/>
    <s v="photography/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-113"/>
    <x v="26"/>
    <s v="photography/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-5975"/>
    <x v="26"/>
    <s v="photography/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-4950"/>
    <x v="26"/>
    <s v="photography/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-498.2"/>
    <x v="26"/>
    <s v="photography/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-620"/>
    <x v="26"/>
    <s v="photography/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-749"/>
    <x v="26"/>
    <s v="photography/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26"/>
    <s v="photography/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26"/>
    <s v="photography/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-307.33333333333331"/>
    <x v="26"/>
    <s v="photography/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26"/>
    <s v="photography/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26"/>
    <s v="photography/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-615"/>
    <x v="26"/>
    <s v="photography/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-4394.8571428571431"/>
    <x v="26"/>
    <s v="photography/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-175"/>
    <x v="26"/>
    <s v="photography/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94.78985949908369"/>
    <x v="25"/>
    <s v="technology/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42.470625454545456"/>
    <x v="25"/>
    <s v="technology/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62.352941176470587"/>
    <x v="25"/>
    <s v="technology/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189.85943502824861"/>
    <x v="25"/>
    <s v="technology/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37.19387434554973"/>
    <x v="25"/>
    <s v="technology/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243.96039603960395"/>
    <x v="25"/>
    <s v="technology/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11.466569343065695"/>
    <x v="25"/>
    <s v="technology/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6.5417073170731719"/>
    <x v="25"/>
    <s v="technology/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257.7361809045226"/>
    <x v="25"/>
    <s v="technology/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38.005699481865278"/>
    <x v="25"/>
    <s v="technology/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370.52729145211123"/>
    <x v="25"/>
    <s v="technology/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36.857923497267763"/>
    <x v="25"/>
    <s v="technology/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38.5054800526085"/>
    <x v="25"/>
    <s v="technology/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7.467765430698861"/>
    <x v="25"/>
    <s v="technology/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.7778395061728407"/>
    <x v="25"/>
    <s v="technology/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71.51194154488519"/>
    <x v="25"/>
    <s v="technology/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14.73145539906103"/>
    <x v="25"/>
    <s v="technology/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3.2405111111111022"/>
    <x v="25"/>
    <s v="technology/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86.496573033707861"/>
    <x v="25"/>
    <s v="technology/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11.352459016393443"/>
    <x v="25"/>
    <s v="technology/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95.315789473684205"/>
    <x v="25"/>
    <s v="technology/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77.344615384615381"/>
    <x v="25"/>
    <s v="technology/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174.10481586402267"/>
    <x v="25"/>
    <s v="technology/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184.89523809523808"/>
    <x v="25"/>
    <s v="technology/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111.00137174211248"/>
    <x v="25"/>
    <s v="technology/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18.437819383259903"/>
    <x v="25"/>
    <s v="technology/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37.567717996289424"/>
    <x v="25"/>
    <s v="technology/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9.9367088607594933"/>
    <x v="25"/>
    <s v="technology/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69.468085106382972"/>
    <x v="25"/>
    <s v="technology/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66.185599999999994"/>
    <x v="25"/>
    <s v="technology/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20.029527559055119"/>
    <x v="25"/>
    <s v="technology/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96.133709981167613"/>
    <x v="25"/>
    <s v="technology/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124.48734177215189"/>
    <x v="25"/>
    <s v="technology/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440.39289370078745"/>
    <x v="25"/>
    <s v="technology/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137.93344720496896"/>
    <x v="25"/>
    <s v="technology/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11.203419811320755"/>
    <x v="25"/>
    <s v="technology/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46.731095571095572"/>
    <x v="25"/>
    <s v="technology/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25.69117647058823"/>
    <x v="25"/>
    <s v="technology/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119.44854881266491"/>
    <x v="25"/>
    <s v="technology/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16.402730627306273"/>
    <x v="25"/>
    <s v="technology/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64.808333333333337"/>
    <x v="25"/>
    <s v="technology/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16.807142857142857"/>
    <x v="25"/>
    <s v="technology/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29.150259067357513"/>
    <x v="25"/>
    <s v="technology/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6.8444444444444441"/>
    <x v="25"/>
    <s v="technology/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33.99243346007606"/>
    <x v="25"/>
    <s v="technology/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9.7235023041474662"/>
    <x v="25"/>
    <s v="technology/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6.6343115124153496"/>
    <x v="25"/>
    <s v="technology/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29.921667880553532"/>
    <x v="25"/>
    <s v="technology/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13.605592991913745"/>
    <x v="25"/>
    <s v="technology/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19.57058823529411"/>
    <x v="25"/>
    <s v="technology/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10.037190082644628"/>
    <x v="25"/>
    <s v="technology/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233.87060998151571"/>
    <x v="25"/>
    <s v="technology/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0.42148760330578511"/>
    <x v="25"/>
    <s v="technology/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7.6602254428341388"/>
    <x v="25"/>
    <s v="technology/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40.049504950495049"/>
    <x v="25"/>
    <s v="technology/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48.241877256317693"/>
    <x v="25"/>
    <s v="technology/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23.025270270270273"/>
    <x v="25"/>
    <s v="technology/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4.2634146341463417"/>
    <x v="25"/>
    <s v="technology/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34.765333333333331"/>
    <x v="25"/>
    <s v="technology/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17.668621700879765"/>
    <x v="25"/>
    <s v="technology/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1.314285714285715"/>
    <x v="25"/>
    <s v="technology/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73.778325123152712"/>
    <x v="25"/>
    <s v="technology/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39.224489795918366"/>
    <x v="25"/>
    <s v="technology/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41.091237095664148"/>
    <x v="25"/>
    <s v="technology/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25.505173521850903"/>
    <x v="25"/>
    <s v="technology/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36.492307692307691"/>
    <x v="25"/>
    <s v="technology/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13.3"/>
    <x v="25"/>
    <s v="technology/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17.183815789473698"/>
    <x v="25"/>
    <s v="technology/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54.005057034220542"/>
    <x v="25"/>
    <s v="technology/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177.55490196078432"/>
    <x v="25"/>
    <s v="technology/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130.02158273381295"/>
    <x v="25"/>
    <s v="technology/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1.922857142857143"/>
    <x v="25"/>
    <s v="technology/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111.92404255319147"/>
    <x v="25"/>
    <s v="technology/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5"/>
    <x v="25"/>
    <s v="technology/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19.246536585365856"/>
    <x v="25"/>
    <s v="technology/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94.938986720899635"/>
    <x v="25"/>
    <s v="technology/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41.244680851063826"/>
    <x v="25"/>
    <s v="technology/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130.02083333333334"/>
    <x v="25"/>
    <s v="technology/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31"/>
    <x v="25"/>
    <s v="technology/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81.56"/>
    <x v="25"/>
    <s v="technology/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9.2727272727272734"/>
    <x v="9"/>
    <s v="music/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.2368421052631575"/>
    <x v="9"/>
    <s v="music/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4"/>
    <x v="9"/>
    <s v="music/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5.4347826086956523"/>
    <x v="9"/>
    <s v="music/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17.012048192771083"/>
    <x v="9"/>
    <s v="music/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0.8"/>
    <x v="9"/>
    <s v="music/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2.12"/>
    <x v="9"/>
    <s v="music/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6.204266666666669"/>
    <x v="9"/>
    <s v="music/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8.225967741935488"/>
    <x v="9"/>
    <s v="music/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7.5201874999999969"/>
    <x v="9"/>
    <s v="music/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14.976422764227646"/>
    <x v="9"/>
    <s v="music/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.4"/>
    <x v="9"/>
    <s v="music/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1.6086956521739131"/>
    <x v="9"/>
    <s v="music/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9.9861111111111107"/>
    <x v="9"/>
    <s v="music/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0"/>
    <x v="9"/>
    <s v="music/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0.7142857142857143"/>
    <x v="9"/>
    <s v="music/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0"/>
    <x v="9"/>
    <s v="music/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0.625"/>
    <x v="9"/>
    <s v="music/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15.412698412698413"/>
    <x v="9"/>
    <s v="music/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8.1481481481481488"/>
    <x v="9"/>
    <s v="music/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6.0227272727272725"/>
    <x v="9"/>
    <s v="music/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9.473684210526315"/>
    <x v="9"/>
    <s v="music/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31.191304347826087"/>
    <x v="9"/>
    <s v="music/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6.3783783783783781"/>
    <x v="9"/>
    <s v="music/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31.111111111111111"/>
    <x v="9"/>
    <s v="music/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3.5227272727272729"/>
    <x v="9"/>
    <s v="music/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2.6665517241379284"/>
    <x v="9"/>
    <s v="music/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6.1256544502617798"/>
    <x v="9"/>
    <s v="music/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6.5250000000000004"/>
    <x v="9"/>
    <s v="music/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0.18421052631578946"/>
    <x v="9"/>
    <s v="music/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3.3333333333333335"/>
    <x v="9"/>
    <s v="music/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0"/>
    <x v="9"/>
    <s v="music/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3.1775700934579438"/>
    <x v="9"/>
    <s v="music/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1.5986394557823129"/>
    <x v="9"/>
    <s v="music/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52.361111111111114"/>
    <x v="9"/>
    <s v="music/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4.7173913043478262"/>
    <x v="9"/>
    <s v="music/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16.37142857142857"/>
    <x v="9"/>
    <s v="music/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20.359411764705875"/>
    <x v="9"/>
    <s v="music/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0.68181818181818177"/>
    <x v="9"/>
    <s v="music/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.0207246376811636"/>
    <x v="9"/>
    <s v="music/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-4971.6000000000004"/>
    <x v="12"/>
    <s v="games/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-26563.333333333332"/>
    <x v="12"/>
    <s v="games/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-90"/>
    <x v="12"/>
    <s v="games/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-197"/>
    <x v="12"/>
    <s v="games/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-2190.6666666666665"/>
    <x v="12"/>
    <s v="games/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-9995"/>
    <x v="12"/>
    <s v="games/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-84.423728813559322"/>
    <x v="12"/>
    <s v="games/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-14975"/>
    <x v="12"/>
    <s v="games/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-147"/>
    <x v="12"/>
    <s v="games/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-10478.75"/>
    <x v="12"/>
    <s v="games/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-158.33333333333334"/>
    <x v="12"/>
    <s v="games/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-988.75767676767668"/>
    <x v="12"/>
    <s v="games/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-328"/>
    <x v="12"/>
    <s v="games/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-1965.3333333333333"/>
    <x v="12"/>
    <s v="games/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-205.54545454545453"/>
    <x v="12"/>
    <s v="games/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-19988.077499999999"/>
    <x v="12"/>
    <s v="games/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-67.035580524344567"/>
    <x v="12"/>
    <s v="games/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-72.666666666666671"/>
    <x v="12"/>
    <s v="games/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-506.67857142857144"/>
    <x v="12"/>
    <s v="games/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-45403.63636363636"/>
    <x v="12"/>
    <s v="games/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12"/>
    <s v="games/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-824.91666666666663"/>
    <x v="12"/>
    <s v="games/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-355"/>
    <x v="12"/>
    <s v="games/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-1453.875"/>
    <x v="12"/>
    <s v="games/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-117.24719101123596"/>
    <x v="12"/>
    <s v="games/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-4999"/>
    <x v="12"/>
    <s v="games/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-7041.5272727272732"/>
    <x v="12"/>
    <s v="games/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-49"/>
    <x v="12"/>
    <s v="games/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12"/>
    <s v="games/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-12398.75"/>
    <x v="12"/>
    <s v="games/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-7480.333333333333"/>
    <x v="12"/>
    <s v="games/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-7487.5"/>
    <x v="12"/>
    <s v="games/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-93147.75"/>
    <x v="12"/>
    <s v="games/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-124"/>
    <x v="12"/>
    <s v="games/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-977"/>
    <x v="12"/>
    <s v="games/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-656.71084337349396"/>
    <x v="12"/>
    <s v="games/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-944.84210526315792"/>
    <x v="12"/>
    <s v="games/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-901.06073954983924"/>
    <x v="12"/>
    <s v="games/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-1787"/>
    <x v="12"/>
    <s v="games/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-619.6875"/>
    <x v="12"/>
    <s v="games/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4.8461538461538458"/>
    <x v="6"/>
    <s v="music/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9.5172413793103452"/>
    <x v="6"/>
    <s v="music/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18.295454545454547"/>
    <x v="6"/>
    <s v="music/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1.7469879518072289"/>
    <x v="6"/>
    <s v="music/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8.2564102564102573"/>
    <x v="6"/>
    <s v="music/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29.125"/>
    <x v="6"/>
    <s v="music/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3.75"/>
    <x v="6"/>
    <s v="music/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11.425558823529409"/>
    <x v="6"/>
    <s v="music/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0"/>
    <x v="6"/>
    <s v="music/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14.894736842105264"/>
    <x v="6"/>
    <s v="music/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5.1702127659574471"/>
    <x v="6"/>
    <s v="music/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0"/>
    <x v="6"/>
    <s v="music/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12.566666666666666"/>
    <x v="6"/>
    <s v="music/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1.8888888888888888"/>
    <x v="6"/>
    <s v="music/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40.384615384615387"/>
    <x v="6"/>
    <s v="music/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18.323943661971832"/>
    <x v="6"/>
    <s v="music/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7.8947368421052627E-2"/>
    <x v="6"/>
    <s v="music/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11.245634458672875"/>
    <x v="6"/>
    <s v="music/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29.238095238095237"/>
    <x v="6"/>
    <s v="music/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4.6052564102564109"/>
    <x v="6"/>
    <s v="music/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20.037735849056602"/>
    <x v="27"/>
    <s v="games/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35.74438202247191"/>
    <x v="27"/>
    <s v="games/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25.114695340501793"/>
    <x v="27"/>
    <s v="games/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69.451127819548873"/>
    <x v="27"/>
    <s v="games/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1.00882825040128"/>
    <x v="27"/>
    <s v="games/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4.9362244897959187"/>
    <x v="27"/>
    <s v="games/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1.355558674901744"/>
    <x v="27"/>
    <s v="games/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33.367704280155642"/>
    <x v="27"/>
    <s v="games/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54.988636363636367"/>
    <x v="27"/>
    <s v="games/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29.936685288640597"/>
    <x v="27"/>
    <s v="games/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5.92"/>
    <x v="27"/>
    <s v="games/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36.364675725756641"/>
    <x v="27"/>
    <s v="games/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58.925306577480491"/>
    <x v="27"/>
    <s v="games/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49.814350797266513"/>
    <x v="27"/>
    <s v="games/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8.1304347826086953"/>
    <x v="27"/>
    <s v="games/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8.2777777777777786"/>
    <x v="27"/>
    <s v="games/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58.962893764434185"/>
    <x v="27"/>
    <s v="games/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20.210445468509985"/>
    <x v="27"/>
    <s v="games/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16.844621513944222"/>
    <x v="27"/>
    <s v="games/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33.623574144486689"/>
    <x v="27"/>
    <s v="games/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1.106785714285715"/>
    <x v="10"/>
    <s v="music/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3.519070735090153"/>
    <x v="10"/>
    <s v="music/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3.82"/>
    <x v="10"/>
    <s v="music/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6.7534246575342465"/>
    <x v="10"/>
    <s v="music/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14.444444444444445"/>
    <x v="10"/>
    <s v="music/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0.88235294117647056"/>
    <x v="10"/>
    <s v="music/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0"/>
    <x v="10"/>
    <s v="music/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0.66666666666666663"/>
    <x v="10"/>
    <s v="music/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16.933333333333334"/>
    <x v="10"/>
    <s v="music/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.3472222222222223"/>
    <x v="10"/>
    <s v="music/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19.916666666666668"/>
    <x v="10"/>
    <s v="music/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7.0162601626016263"/>
    <x v="10"/>
    <s v="music/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5"/>
    <x v="10"/>
    <s v="music/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48.125416666666666"/>
    <x v="10"/>
    <s v="music/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9.3939393939393945"/>
    <x v="10"/>
    <s v="music/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1.2142857142857142"/>
    <x v="10"/>
    <s v="music/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0.55555555555555558"/>
    <x v="10"/>
    <s v="music/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6.0086842105263143"/>
    <x v="10"/>
    <s v="music/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0.78947368421052633"/>
    <x v="10"/>
    <s v="music/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0.57971014492753625"/>
    <x v="10"/>
    <s v="music/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2.7935779816513762"/>
    <x v="27"/>
    <s v="games/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10.433333333333334"/>
    <x v="27"/>
    <s v="games/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11.31"/>
    <x v="27"/>
    <s v="games/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48.361486486486484"/>
    <x v="27"/>
    <s v="games/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47.35465946843854"/>
    <x v="27"/>
    <s v="games/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4.7455140186915932"/>
    <x v="27"/>
    <s v="games/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24.780730897009967"/>
    <x v="27"/>
    <s v="games/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74.617361111111109"/>
    <x v="27"/>
    <s v="games/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10.560909090909091"/>
    <x v="27"/>
    <s v="games/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4.429718875502008"/>
    <x v="27"/>
    <s v="games/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4.980449236298295"/>
    <x v="27"/>
    <s v="games/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0.030364372469634"/>
    <x v="27"/>
    <s v="games/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14.836317135549873"/>
    <x v="27"/>
    <s v="games/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38.035714285714285"/>
    <x v="27"/>
    <s v="games/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47.14965986394558"/>
    <x v="27"/>
    <s v="games/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17.998529411764707"/>
    <x v="27"/>
    <s v="games/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46.314343845371312"/>
    <x v="27"/>
    <s v="games/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18.936708860759495"/>
    <x v="27"/>
    <s v="games/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16.44758215962441"/>
    <x v="27"/>
    <s v="games/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88.895833333333329"/>
    <x v="27"/>
    <s v="games/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3.337423312883438"/>
    <x v="27"/>
    <s v="games/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49.904855445544555"/>
    <x v="27"/>
    <s v="games/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07616707616712"/>
    <x v="27"/>
    <s v="games/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47.762068965517244"/>
    <x v="27"/>
    <s v="games/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1.455050505050508"/>
    <x v="27"/>
    <s v="games/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5.2631578947368418E-2"/>
    <x v="27"/>
    <s v="games/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2.168421052631579"/>
    <x v="27"/>
    <s v="games/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3.9453125"/>
    <x v="27"/>
    <s v="games/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13.372222222222222"/>
    <x v="27"/>
    <s v="games/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383.14886164623465"/>
    <x v="27"/>
    <s v="games/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6.1003958333333346"/>
    <x v="27"/>
    <s v="games/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62.269076305220885"/>
    <x v="27"/>
    <s v="games/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2.083333333333334"/>
    <x v="27"/>
    <s v="games/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9.1319796954314718"/>
    <x v="27"/>
    <s v="games/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27.206642066420663"/>
    <x v="27"/>
    <s v="games/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11.78"/>
    <x v="27"/>
    <s v="games/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79.310650887573971"/>
    <x v="27"/>
    <s v="games/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4.9902439024390244"/>
    <x v="27"/>
    <s v="games/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85.78155339805825"/>
    <x v="27"/>
    <s v="games/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67.535714285714292"/>
    <x v="27"/>
    <s v="games/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2.357142857142854"/>
    <x v="27"/>
    <s v="games/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9.8729281767955808"/>
    <x v="27"/>
    <s v="games/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9.433333333333334"/>
    <x v="27"/>
    <s v="games/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10.791011235955056"/>
    <x v="27"/>
    <s v="games/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23.352941176470587"/>
    <x v="27"/>
    <s v="games/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17.030927835051546"/>
    <x v="27"/>
    <s v="games/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38.87376237623764"/>
    <x v="27"/>
    <s v="games/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3.7525773195876289"/>
    <x v="27"/>
    <s v="games/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7.162971175166298"/>
    <x v="27"/>
    <s v="games/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92.851497005988023"/>
    <x v="27"/>
    <s v="games/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27.573795180722893"/>
    <x v="27"/>
    <s v="games/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3.311440677966102"/>
    <x v="27"/>
    <s v="games/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20.469387755102041"/>
    <x v="27"/>
    <s v="games/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4.9494949494949498"/>
    <x v="27"/>
    <s v="games/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25.322784810126581"/>
    <x v="27"/>
    <s v="games/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3.56"/>
    <x v="27"/>
    <s v="games/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16.869565217391305"/>
    <x v="27"/>
    <s v="games/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33.470588235294116"/>
    <x v="27"/>
    <s v="games/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16.8125"/>
    <x v="27"/>
    <s v="games/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61.98020833333333"/>
    <x v="27"/>
    <s v="games/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23.181818181818183"/>
    <x v="6"/>
    <s v="music/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53.333333333333336"/>
    <x v="6"/>
    <s v="music/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0.5345833333333303"/>
    <x v="6"/>
    <s v="music/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6.3266101694915324"/>
    <x v="6"/>
    <s v="music/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8.113924050632912"/>
    <x v="6"/>
    <s v="music/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7.1428571428571425E-2"/>
    <x v="6"/>
    <s v="music/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8.4810377358490552"/>
    <x v="6"/>
    <s v="music/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0.04"/>
    <x v="6"/>
    <s v="music/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4.4400000000000004"/>
    <x v="6"/>
    <s v="music/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2.103448275862069"/>
    <x v="6"/>
    <s v="music/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42.325581395348834"/>
    <x v="6"/>
    <s v="music/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3.1523913043478307"/>
    <x v="6"/>
    <s v="music/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2.5925925925925926"/>
    <x v="6"/>
    <s v="music/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20.571785714285713"/>
    <x v="6"/>
    <s v="music/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8.9117647058823533"/>
    <x v="6"/>
    <s v="music/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23.689655172413794"/>
    <x v="6"/>
    <s v="music/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0.31578947368421051"/>
    <x v="6"/>
    <s v="music/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5.2847222222222223"/>
    <x v="6"/>
    <s v="music/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53.607142857142854"/>
    <x v="6"/>
    <s v="music/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.4285714285714286"/>
    <x v="6"/>
    <s v="music/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7.9631279620853093"/>
    <x v="9"/>
    <s v="music/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19.117647058823529"/>
    <x v="9"/>
    <s v="music/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5.8602912621359193"/>
    <x v="9"/>
    <s v="music/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0.3718584070796499"/>
    <x v="9"/>
    <s v="music/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.3233532934131738"/>
    <x v="9"/>
    <s v="music/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3.2404109589041119"/>
    <x v="9"/>
    <s v="music/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1.7438666666666691"/>
    <x v="9"/>
    <s v="music/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1.0636970684039098"/>
    <x v="9"/>
    <s v="music/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3.7427102803738341"/>
    <x v="9"/>
    <s v="music/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49.702091503267972"/>
    <x v="9"/>
    <s v="music/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3.5576923076923075"/>
    <x v="9"/>
    <s v="music/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2.9873417721518987"/>
    <x v="9"/>
    <s v="music/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24.152993630573253"/>
    <x v="9"/>
    <s v="music/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13.672800000000002"/>
    <x v="9"/>
    <s v="music/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1.015625"/>
    <x v="9"/>
    <s v="music/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3.0319999999999983"/>
    <x v="9"/>
    <s v="music/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0.72727272727272729"/>
    <x v="9"/>
    <s v="music/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6.4601226993865026"/>
    <x v="9"/>
    <s v="music/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3"/>
    <x v="9"/>
    <s v="music/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4.8651685393258424"/>
    <x v="9"/>
    <s v="music/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-100.421875"/>
    <x v="28"/>
    <s v="food/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-653.75"/>
    <x v="28"/>
    <s v="food/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-32.5"/>
    <x v="28"/>
    <s v="food/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-97.459016393442624"/>
    <x v="28"/>
    <s v="food/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-131.42857142857142"/>
    <x v="28"/>
    <s v="food/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-14892"/>
    <x v="28"/>
    <s v="food/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44.450971684053656"/>
    <x v="28"/>
    <s v="food/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28.761638733705773"/>
    <x v="28"/>
    <s v="food/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11.84"/>
    <x v="28"/>
    <s v="food/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5.2024539877300615"/>
    <x v="28"/>
    <s v="food/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12.526855123674913"/>
    <x v="28"/>
    <s v="food/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4.4801136363636367"/>
    <x v="28"/>
    <s v="food/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7.1595744680851068"/>
    <x v="28"/>
    <s v="food/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1.164179104477612"/>
    <x v="28"/>
    <s v="food/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2.570135746606335"/>
    <x v="28"/>
    <s v="food/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38.86674826789838"/>
    <x v="28"/>
    <s v="food/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.1452513966480451"/>
    <x v="28"/>
    <s v="food/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.3943089430894309"/>
    <x v="28"/>
    <s v="food/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43.978260869565219"/>
    <x v="28"/>
    <s v="food/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5.7344913151364763"/>
    <x v="28"/>
    <s v="food/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technology/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technology/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-9700"/>
    <x v="2"/>
    <s v="technology/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-999"/>
    <x v="2"/>
    <s v="technology/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technology/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-19987"/>
    <x v="2"/>
    <s v="technology/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-985"/>
    <x v="2"/>
    <s v="technology/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-13946"/>
    <x v="2"/>
    <s v="technology/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technology/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technology/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-2684.5714285714284"/>
    <x v="2"/>
    <s v="technology/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technology/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technology/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-34975"/>
    <x v="2"/>
    <s v="technology/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-3972.5"/>
    <x v="2"/>
    <s v="technology/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technology/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technology/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technology/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-2133"/>
    <x v="2"/>
    <s v="technology/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-4998"/>
    <x v="2"/>
    <s v="technology/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technology/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-150"/>
    <x v="2"/>
    <s v="technology/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technology/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technology/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technology/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-828.51851851851848"/>
    <x v="2"/>
    <s v="technology/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-3523.5714285714284"/>
    <x v="2"/>
    <s v="technology/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-19950"/>
    <x v="2"/>
    <s v="technology/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technology/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-6229.5"/>
    <x v="2"/>
    <s v="technology/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technology/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-886.66666666666663"/>
    <x v="2"/>
    <s v="technology/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-849950"/>
    <x v="2"/>
    <s v="technology/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-21990"/>
    <x v="2"/>
    <s v="technology/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technology/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-668.41750000000002"/>
    <x v="2"/>
    <s v="technology/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technology/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technology/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technology/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-4981.666666666667"/>
    <x v="2"/>
    <s v="technology/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-12111.285714285714"/>
    <x v="2"/>
    <s v="technology/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-1462.5"/>
    <x v="2"/>
    <s v="technology/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-3188.3333333333335"/>
    <x v="2"/>
    <s v="technology/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-124"/>
    <x v="2"/>
    <s v="technology/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-9173.1428571428569"/>
    <x v="2"/>
    <s v="technology/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technology/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-49658"/>
    <x v="2"/>
    <s v="technology/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-4567.125"/>
    <x v="2"/>
    <s v="technology/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-15970"/>
    <x v="2"/>
    <s v="technology/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technology/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-19975"/>
    <x v="2"/>
    <s v="technology/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technology/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-99950"/>
    <x v="2"/>
    <s v="technology/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-2498.5"/>
    <x v="2"/>
    <s v="technology/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technology/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-4990"/>
    <x v="2"/>
    <s v="technology/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technology/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technology/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technology/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technology/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-3088.7777777777778"/>
    <x v="14"/>
    <s v="food/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-11948"/>
    <x v="14"/>
    <s v="food/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-83.166666666666671"/>
    <x v="14"/>
    <s v="food/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14"/>
    <s v="food/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-193.7"/>
    <x v="14"/>
    <s v="food/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-119.0625"/>
    <x v="14"/>
    <s v="food/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-498.27272727272725"/>
    <x v="14"/>
    <s v="food/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-7485"/>
    <x v="14"/>
    <s v="food/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-4090"/>
    <x v="14"/>
    <s v="food/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14"/>
    <s v="food/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-8283"/>
    <x v="14"/>
    <s v="food/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14"/>
    <s v="food/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-991.66666666666663"/>
    <x v="14"/>
    <s v="food/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-1118.4615384615386"/>
    <x v="14"/>
    <s v="food/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-9944.1666666666661"/>
    <x v="14"/>
    <s v="food/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-19995"/>
    <x v="14"/>
    <s v="food/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14"/>
    <s v="food/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-4999"/>
    <x v="14"/>
    <s v="food/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14"/>
    <s v="food/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-399.13888888888891"/>
    <x v="14"/>
    <s v="food/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-5999"/>
    <x v="14"/>
    <s v="food/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-499"/>
    <x v="14"/>
    <s v="food/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-59992"/>
    <x v="14"/>
    <s v="food/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-2743.3333333333335"/>
    <x v="14"/>
    <s v="food/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-3499"/>
    <x v="14"/>
    <s v="food/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14"/>
    <s v="food/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-49999"/>
    <x v="14"/>
    <s v="food/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-34999"/>
    <x v="14"/>
    <s v="food/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-34498.75"/>
    <x v="14"/>
    <s v="food/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-1489.5"/>
    <x v="14"/>
    <s v="food/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-49999"/>
    <x v="14"/>
    <s v="food/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-6999"/>
    <x v="14"/>
    <s v="food/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14"/>
    <s v="food/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-9987"/>
    <x v="14"/>
    <s v="food/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-62194"/>
    <x v="14"/>
    <s v="food/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-58477.5"/>
    <x v="14"/>
    <s v="food/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14"/>
    <s v="food/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-14950"/>
    <x v="14"/>
    <s v="food/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14"/>
    <s v="food/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-2495"/>
    <x v="14"/>
    <s v="food/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5.4220183486238529"/>
    <x v="28"/>
    <s v="food/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16.736559139784948"/>
    <x v="28"/>
    <s v="food/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65.926012861736325"/>
    <x v="28"/>
    <s v="food/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4.2295081967213113"/>
    <x v="28"/>
    <s v="food/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31.652173913043477"/>
    <x v="28"/>
    <s v="food/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30.621621621621621"/>
    <x v="28"/>
    <s v="food/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24.272997032640948"/>
    <x v="28"/>
    <s v="food/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3.3333333333333335"/>
    <x v="28"/>
    <s v="food/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6.666666666666667"/>
    <x v="28"/>
    <s v="food/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2.2551960784313789"/>
    <x v="28"/>
    <s v="food/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8.306451612903226"/>
    <x v="28"/>
    <s v="food/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13.4"/>
    <x v="28"/>
    <s v="food/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24.492537313432837"/>
    <x v="28"/>
    <s v="food/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.2769230769230768"/>
    <x v="28"/>
    <s v="food/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15.375"/>
    <x v="28"/>
    <s v="food/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18.104477611940297"/>
    <x v="28"/>
    <s v="food/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4.274193548387097"/>
    <x v="28"/>
    <s v="food/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.3624999999999998"/>
    <x v="28"/>
    <s v="food/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2.3936170212765959"/>
    <x v="28"/>
    <s v="food/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0.98529411764705888"/>
    <x v="28"/>
    <s v="food/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3.3139534883720931"/>
    <x v="9"/>
    <s v="music/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.7934782608695654"/>
    <x v="9"/>
    <s v="music/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4.333333333333333"/>
    <x v="9"/>
    <s v="music/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.1627906976744189"/>
    <x v="9"/>
    <s v="music/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11.6875"/>
    <x v="9"/>
    <s v="music/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0"/>
    <x v="9"/>
    <s v="music/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4.3023255813953485"/>
    <x v="9"/>
    <s v="music/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2.4886206896551748"/>
    <x v="9"/>
    <s v="music/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3.4893617021276597"/>
    <x v="9"/>
    <s v="music/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0.87888888888889172"/>
    <x v="9"/>
    <s v="music/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8.235294117647058"/>
    <x v="9"/>
    <s v="music/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25.788653846153849"/>
    <x v="9"/>
    <s v="music/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0"/>
    <x v="9"/>
    <s v="music/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4.736842105270817E-3"/>
    <x v="9"/>
    <s v="music/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1.4567901234567902"/>
    <x v="9"/>
    <s v="music/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2.9221818181818144"/>
    <x v="9"/>
    <s v="music/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13.048780487804878"/>
    <x v="9"/>
    <s v="music/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27.848101265822784"/>
    <x v="9"/>
    <s v="music/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6.270624999999999"/>
    <x v="9"/>
    <s v="music/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0"/>
    <x v="9"/>
    <s v="music/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5.4362105263157856"/>
    <x v="9"/>
    <s v="music/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0.04"/>
    <x v="9"/>
    <s v="music/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7.9473684210526319"/>
    <x v="9"/>
    <s v="music/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7.5123333333333298"/>
    <x v="9"/>
    <s v="music/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1.5853658536585367"/>
    <x v="9"/>
    <s v="music/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16.566666666666666"/>
    <x v="9"/>
    <s v="music/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1.9999999999999761E-2"/>
    <x v="9"/>
    <s v="music/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3.0923076923076924"/>
    <x v="9"/>
    <s v="music/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15.713333333333333"/>
    <x v="9"/>
    <s v="music/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6.6875"/>
    <x v="9"/>
    <s v="music/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1.6"/>
    <x v="9"/>
    <s v="music/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5.5555555555555554"/>
    <x v="9"/>
    <s v="music/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22.162162162162161"/>
    <x v="9"/>
    <s v="music/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0.38666666666666483"/>
    <x v="9"/>
    <s v="music/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9.8345238095238088"/>
    <x v="9"/>
    <s v="music/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0"/>
    <x v="9"/>
    <s v="music/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9.1224999999999934"/>
    <x v="9"/>
    <s v="music/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2.8"/>
    <x v="9"/>
    <s v="music/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24.147058823529413"/>
    <x v="9"/>
    <s v="music/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.7586206896551726"/>
    <x v="9"/>
    <s v="music/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-1531.2857142857142"/>
    <x v="29"/>
    <s v="food/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-21982.799999999999"/>
    <x v="29"/>
    <s v="food/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29"/>
    <s v="food/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29"/>
    <s v="food/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29"/>
    <s v="food/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-2485"/>
    <x v="29"/>
    <s v="food/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29"/>
    <s v="food/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29"/>
    <s v="food/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-3357.1428571428573"/>
    <x v="29"/>
    <s v="food/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-24962.5"/>
    <x v="29"/>
    <s v="food/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29"/>
    <s v="food/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29"/>
    <s v="food/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29"/>
    <s v="food/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-2947.5"/>
    <x v="29"/>
    <s v="food/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-339.16666666666669"/>
    <x v="29"/>
    <s v="food/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29"/>
    <s v="food/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-491.90909090909093"/>
    <x v="29"/>
    <s v="food/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29"/>
    <s v="food/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-37483.75"/>
    <x v="29"/>
    <s v="food/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29"/>
    <s v="food/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8.9847727272727251"/>
    <x v="30"/>
    <s v="music/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0"/>
    <x v="30"/>
    <s v="music/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19.53846153846154"/>
    <x v="30"/>
    <s v="music/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2.7906976744186047"/>
    <x v="30"/>
    <s v="music/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0.32500000000000001"/>
    <x v="30"/>
    <s v="music/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5.696969696969697"/>
    <x v="30"/>
    <s v="music/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1.1971830985915493"/>
    <x v="30"/>
    <s v="music/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3.5801234567901208"/>
    <x v="30"/>
    <s v="music/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3.3815789473684212"/>
    <x v="30"/>
    <s v="music/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0"/>
    <x v="30"/>
    <s v="music/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0.29508196721311475"/>
    <x v="30"/>
    <s v="music/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17.416666666666668"/>
    <x v="30"/>
    <s v="music/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5.882352941176471"/>
    <x v="30"/>
    <s v="music/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7.1428571428571432"/>
    <x v="30"/>
    <s v="music/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9.6794871794871788"/>
    <x v="30"/>
    <s v="music/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1"/>
    <x v="30"/>
    <s v="music/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9.0909090909090917"/>
    <x v="30"/>
    <s v="music/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2.665783783783775"/>
    <x v="30"/>
    <s v="music/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0.42372881355932202"/>
    <x v="30"/>
    <s v="music/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3.1481481481481484"/>
    <x v="30"/>
    <s v="music/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3.9047619047619047"/>
    <x v="30"/>
    <s v="music/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1.9230769230769231"/>
    <x v="30"/>
    <s v="music/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10.846153846153847"/>
    <x v="30"/>
    <s v="music/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0.7192982456140351"/>
    <x v="30"/>
    <s v="music/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31.245901639344261"/>
    <x v="30"/>
    <s v="music/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.3076923076923075"/>
    <x v="30"/>
    <s v="music/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8.1492537313432845"/>
    <x v="30"/>
    <s v="music/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3"/>
    <x v="30"/>
    <s v="music/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1.1891891891891893"/>
    <x v="30"/>
    <s v="music/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0.36666666666666664"/>
    <x v="30"/>
    <s v="music/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1.7946428571428572"/>
    <x v="30"/>
    <s v="music/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0.833333333333334"/>
    <x v="30"/>
    <s v="music/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13.883333333333333"/>
    <x v="30"/>
    <s v="music/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10.208955223880597"/>
    <x v="30"/>
    <s v="music/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4.2"/>
    <x v="30"/>
    <s v="music/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1.2058823529411764"/>
    <x v="30"/>
    <s v="music/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4.6111111111111107"/>
    <x v="30"/>
    <s v="music/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6.166666666666667"/>
    <x v="30"/>
    <s v="music/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.6"/>
    <x v="30"/>
    <s v="music/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0.14285714285714285"/>
    <x v="30"/>
    <s v="music/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14"/>
    <s v="food/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-3308.3333333333335"/>
    <x v="14"/>
    <s v="food/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14"/>
    <s v="food/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14"/>
    <s v="food/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-9900"/>
    <x v="14"/>
    <s v="food/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14"/>
    <s v="food/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-22440"/>
    <x v="14"/>
    <s v="food/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-9950"/>
    <x v="14"/>
    <s v="food/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-3177.5"/>
    <x v="14"/>
    <s v="food/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-3470.5"/>
    <x v="14"/>
    <s v="food/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-24937.5"/>
    <x v="14"/>
    <s v="food/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14"/>
    <s v="food/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14"/>
    <s v="food/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14"/>
    <s v="food/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14"/>
    <s v="food/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14"/>
    <s v="food/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14"/>
    <s v="food/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14"/>
    <s v="food/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-16643.583333333332"/>
    <x v="14"/>
    <s v="food/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-4224.5"/>
    <x v="14"/>
    <s v="food/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-406.36363636363637"/>
    <x v="14"/>
    <s v="food/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-89999"/>
    <x v="14"/>
    <s v="food/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-199"/>
    <x v="14"/>
    <s v="food/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14"/>
    <s v="food/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-29950"/>
    <x v="14"/>
    <s v="food/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-2995"/>
    <x v="14"/>
    <s v="food/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-8130.5"/>
    <x v="14"/>
    <s v="food/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-720.875"/>
    <x v="14"/>
    <s v="food/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-49995"/>
    <x v="14"/>
    <s v="food/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14"/>
    <s v="food/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-737"/>
    <x v="14"/>
    <s v="food/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-29950"/>
    <x v="14"/>
    <s v="food/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14"/>
    <s v="food/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-79999"/>
    <x v="14"/>
    <s v="food/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-693.42105263157896"/>
    <x v="14"/>
    <s v="food/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-990.51851851851848"/>
    <x v="14"/>
    <s v="food/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-202.14285714285714"/>
    <x v="14"/>
    <s v="food/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-130.71428571428572"/>
    <x v="14"/>
    <s v="food/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-1790.2"/>
    <x v="14"/>
    <s v="food/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-1551.1333333333334"/>
    <x v="14"/>
    <s v="food/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18.589403973509935"/>
    <x v="31"/>
    <s v="technology/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55.482617586912063"/>
    <x v="31"/>
    <s v="technology/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0.52"/>
    <x v="31"/>
    <s v="technology/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2.6280373831775656"/>
    <x v="31"/>
    <s v="technology/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4.2120147559591414"/>
    <x v="31"/>
    <s v="technology/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2.8727272727272726"/>
    <x v="31"/>
    <s v="technology/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61.849246231155782"/>
    <x v="31"/>
    <s v="technology/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32.611842105263158"/>
    <x v="31"/>
    <s v="technology/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05.51832840236686"/>
    <x v="31"/>
    <s v="technology/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16.304436741767763"/>
    <x v="31"/>
    <s v="technology/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0.799890799890804"/>
    <x v="31"/>
    <s v="technology/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24.408605442176874"/>
    <x v="31"/>
    <s v="technology/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.7142857142857144"/>
    <x v="31"/>
    <s v="technology/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2.1"/>
    <x v="31"/>
    <s v="technology/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19.388888888888889"/>
    <x v="31"/>
    <s v="technology/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5.266806722689076"/>
    <x v="31"/>
    <s v="technology/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4.452830188679247"/>
    <x v="31"/>
    <s v="technology/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10.493506493506494"/>
    <x v="31"/>
    <s v="technology/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16.679245283018869"/>
    <x v="31"/>
    <s v="technology/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22.681055155875299"/>
    <x v="31"/>
    <s v="technology/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14.8"/>
    <x v="31"/>
    <s v="technology/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6.3210810810810809"/>
    <x v="31"/>
    <s v="technology/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4.5161290322580649"/>
    <x v="31"/>
    <s v="technology/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29.513739907727796"/>
    <x v="31"/>
    <s v="technology/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4.692307692307693"/>
    <x v="31"/>
    <s v="technology/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6"/>
    <x v="31"/>
    <s v="technology/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18.222222222222221"/>
    <x v="31"/>
    <s v="technology/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.1428571428571432"/>
    <x v="31"/>
    <s v="technology/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13.87"/>
    <x v="31"/>
    <s v="technology/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14.296296296296296"/>
    <x v="31"/>
    <s v="technology/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10.255419580419577"/>
    <x v="31"/>
    <s v="technology/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9.4285714285714288"/>
    <x v="31"/>
    <s v="technology/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63.974874371859293"/>
    <x v="31"/>
    <s v="technology/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2.2400000000000002"/>
    <x v="31"/>
    <s v="technology/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0"/>
    <x v="31"/>
    <s v="technology/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17.46"/>
    <x v="31"/>
    <s v="technology/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12.73076923076923"/>
    <x v="31"/>
    <s v="technology/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0.42857142857142855"/>
    <x v="31"/>
    <s v="technology/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3.9183673469387754"/>
    <x v="31"/>
    <s v="technology/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2.4637681159420288"/>
    <x v="31"/>
    <s v="technology/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-1485"/>
    <x v="31"/>
    <s v="technology/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31"/>
    <s v="technology/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-442.64003331112588"/>
    <x v="31"/>
    <s v="technology/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-1883.5961538461538"/>
    <x v="31"/>
    <s v="technology/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-778.26086956521738"/>
    <x v="31"/>
    <s v="technology/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-855.91323364485982"/>
    <x v="31"/>
    <s v="technology/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-821.33333333333337"/>
    <x v="31"/>
    <s v="technology/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-1982.3333333333333"/>
    <x v="31"/>
    <s v="technology/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-41625.333333333336"/>
    <x v="31"/>
    <s v="technology/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-11928.4"/>
    <x v="31"/>
    <s v="technology/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-16162.764705882353"/>
    <x v="31"/>
    <s v="technology/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-9010.454545454546"/>
    <x v="31"/>
    <s v="technology/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-644.62857142857138"/>
    <x v="31"/>
    <s v="technology/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-16658.166666666668"/>
    <x v="31"/>
    <s v="technology/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-275.46511627906978"/>
    <x v="31"/>
    <s v="technology/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-873.98026315789468"/>
    <x v="31"/>
    <s v="technology/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-413.19694915254235"/>
    <x v="31"/>
    <s v="technology/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-24477.25"/>
    <x v="31"/>
    <s v="technology/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-4766.7"/>
    <x v="31"/>
    <s v="technology/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-3996.2"/>
    <x v="31"/>
    <s v="technology/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2.4166666666666665"/>
    <x v="32"/>
    <s v="technology/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17"/>
    <x v="32"/>
    <s v="technology/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16.415178571428573"/>
    <x v="32"/>
    <s v="technology/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5.7692307692307692"/>
    <x v="32"/>
    <s v="technology/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17.608695652173914"/>
    <x v="32"/>
    <s v="technology/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28.784029126213593"/>
    <x v="32"/>
    <s v="technology/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8.8888888888888893"/>
    <x v="32"/>
    <s v="technology/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25.25"/>
    <x v="32"/>
    <s v="technology/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18.272727272727273"/>
    <x v="32"/>
    <s v="technology/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-606.54999999999995"/>
    <x v="32"/>
    <s v="technology/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-263.85714285714283"/>
    <x v="32"/>
    <s v="technology/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-142.14893617021278"/>
    <x v="32"/>
    <s v="technology/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-438.90909090909093"/>
    <x v="32"/>
    <s v="technology/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-76.058479532163744"/>
    <x v="32"/>
    <s v="technology/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-796.65517241379314"/>
    <x v="32"/>
    <s v="technology/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-115.77777777777777"/>
    <x v="32"/>
    <s v="technology/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-595.74074074074076"/>
    <x v="32"/>
    <s v="technology/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-3999450"/>
    <x v="32"/>
    <s v="technology/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-13289.333333333334"/>
    <x v="32"/>
    <s v="technology/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-7931"/>
    <x v="32"/>
    <s v="technology/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-3972.5"/>
    <x v="14"/>
    <s v="food/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-215.1"/>
    <x v="14"/>
    <s v="food/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-4988"/>
    <x v="14"/>
    <s v="food/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-17300"/>
    <x v="14"/>
    <s v="food/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-49990"/>
    <x v="14"/>
    <s v="food/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14"/>
    <s v="food/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14"/>
    <s v="food/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-3566.1428571428573"/>
    <x v="14"/>
    <s v="food/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-34999"/>
    <x v="14"/>
    <s v="food/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-605.20338983050851"/>
    <x v="14"/>
    <s v="food/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-32482.5"/>
    <x v="14"/>
    <s v="food/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-3475"/>
    <x v="14"/>
    <s v="food/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-1653.3333333333333"/>
    <x v="14"/>
    <s v="food/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-29999"/>
    <x v="14"/>
    <s v="food/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-4976.333333333333"/>
    <x v="14"/>
    <s v="food/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-1489.7368421052631"/>
    <x v="14"/>
    <s v="food/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-325.75"/>
    <x v="14"/>
    <s v="food/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-3986.9949999999999"/>
    <x v="14"/>
    <s v="food/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14"/>
    <s v="food/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-2482.25"/>
    <x v="14"/>
    <s v="food/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-39.782608695652172"/>
    <x v="33"/>
    <s v="theater/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-252.26923076923077"/>
    <x v="33"/>
    <s v="theater/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33.333333333333336"/>
    <x v="33"/>
    <s v="theater/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-2550.7142857142858"/>
    <x v="33"/>
    <s v="theater/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-1845.125"/>
    <x v="33"/>
    <s v="theater/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6.365019011406844"/>
    <x v="33"/>
    <s v="theater/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50.932918781725888"/>
    <x v="33"/>
    <s v="theater/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25.398541468064824"/>
    <x v="33"/>
    <s v="theater/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2.6071428571428572"/>
    <x v="33"/>
    <s v="theater/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29.724457720588241"/>
    <x v="33"/>
    <s v="theater/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0.38356164383561642"/>
    <x v="33"/>
    <s v="theater/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12.06993006993007"/>
    <x v="33"/>
    <s v="theater/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2.3676056338028171"/>
    <x v="33"/>
    <s v="theater/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13.406557377049181"/>
    <x v="33"/>
    <s v="theater/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35.852431941923776"/>
    <x v="33"/>
    <s v="theater/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10.684545454545455"/>
    <x v="33"/>
    <s v="theater/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15.464615384615385"/>
    <x v="33"/>
    <s v="theater/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4.3581081081081079"/>
    <x v="33"/>
    <s v="theater/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7.6811594202898554"/>
    <x v="33"/>
    <s v="theater/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26.190751445086704"/>
    <x v="33"/>
    <s v="theater/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37.973977695167285"/>
    <x v="25"/>
    <s v="technology/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41.227027027027027"/>
    <x v="25"/>
    <s v="technology/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27.306818181818183"/>
    <x v="25"/>
    <s v="technology/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4.7682826300294403"/>
    <x v="25"/>
    <s v="technology/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157.67256637168143"/>
    <x v="25"/>
    <s v="technology/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14.220297029702971"/>
    <x v="25"/>
    <s v="technology/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55.61669024045262"/>
    <x v="25"/>
    <s v="technology/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38.964285714285715"/>
    <x v="25"/>
    <s v="technology/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14.478260869565217"/>
    <x v="25"/>
    <s v="technology/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27.828460410557188"/>
    <x v="25"/>
    <s v="technology/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34.891891891891895"/>
    <x v="25"/>
    <s v="technology/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15"/>
    <x v="25"/>
    <s v="technology/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31.672268907563026"/>
    <x v="25"/>
    <s v="technology/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257668711657"/>
    <x v="25"/>
    <s v="technology/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19.427758112094395"/>
    <x v="25"/>
    <s v="technology/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31.586206896551722"/>
    <x v="25"/>
    <s v="technology/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96.092631578947376"/>
    <x v="25"/>
    <s v="technology/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159.80000000000001"/>
    <x v="25"/>
    <s v="technology/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16.361256544502616"/>
    <x v="25"/>
    <s v="technology/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0.58823529411764708"/>
    <x v="25"/>
    <s v="technology/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-1991.25"/>
    <x v="34"/>
    <s v="publishing/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-98.277777777777771"/>
    <x v="34"/>
    <s v="publishing/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4"/>
    <s v="publishing/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-689.31818181818187"/>
    <x v="34"/>
    <s v="publishing/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-127.53061224489795"/>
    <x v="34"/>
    <s v="publishing/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-115.73684210526316"/>
    <x v="34"/>
    <s v="publishing/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-90"/>
    <x v="34"/>
    <s v="publishing/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-1236.75"/>
    <x v="34"/>
    <s v="publishing/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-4945"/>
    <x v="34"/>
    <s v="publishing/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4"/>
    <s v="publishing/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4"/>
    <s v="publishing/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-303.57142857142856"/>
    <x v="34"/>
    <s v="publishing/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-202.5"/>
    <x v="34"/>
    <s v="publishing/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4"/>
    <s v="publishing/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-16"/>
    <x v="34"/>
    <s v="publishing/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-271.27272727272725"/>
    <x v="34"/>
    <s v="publishing/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-745"/>
    <x v="34"/>
    <s v="publishing/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-294.33333333333331"/>
    <x v="34"/>
    <s v="publishing/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-447.5"/>
    <x v="34"/>
    <s v="publishing/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4"/>
    <s v="publishing/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-1241"/>
    <x v="34"/>
    <s v="publishing/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-3225"/>
    <x v="34"/>
    <s v="publishing/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-13103.333333333334"/>
    <x v="34"/>
    <s v="publishing/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-988.75"/>
    <x v="34"/>
    <s v="publishing/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4"/>
    <s v="publishing/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-1225"/>
    <x v="34"/>
    <s v="publishing/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-1322"/>
    <x v="34"/>
    <s v="publishing/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-176.41176470588235"/>
    <x v="34"/>
    <s v="publishing/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-399"/>
    <x v="34"/>
    <s v="publishing/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-542.96212121212125"/>
    <x v="34"/>
    <s v="publishing/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4"/>
    <s v="publishing/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4"/>
    <s v="publishing/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-529"/>
    <x v="34"/>
    <s v="publishing/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-263.84615384615387"/>
    <x v="34"/>
    <s v="publishing/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-2425"/>
    <x v="34"/>
    <s v="publishing/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-537.36111111111109"/>
    <x v="34"/>
    <s v="publishing/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-2990"/>
    <x v="34"/>
    <s v="publishing/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-273"/>
    <x v="34"/>
    <s v="publishing/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-2447"/>
    <x v="34"/>
    <s v="publishing/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4"/>
    <s v="publishing/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2.3571428571428572"/>
    <x v="1"/>
    <s v="theater/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11.111111111111111"/>
    <x v="1"/>
    <s v="theater/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2.377049180327869"/>
    <x v="1"/>
    <s v="theater/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10.555555555555555"/>
    <x v="1"/>
    <s v="theater/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1.647887323943662"/>
    <x v="1"/>
    <s v="theater/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6.0270270270270272"/>
    <x v="1"/>
    <s v="theater/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5.1842105263157894"/>
    <x v="1"/>
    <s v="theater/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2.5"/>
    <x v="1"/>
    <s v="theater/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.4583333333333333"/>
    <x v="1"/>
    <s v="theater/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2.4242424242424243"/>
    <x v="1"/>
    <s v="theater/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1.7857142857142858"/>
    <x v="1"/>
    <s v="theater/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6.333333333333333"/>
    <x v="1"/>
    <s v="theater/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4.476027397260275"/>
    <x v="1"/>
    <s v="theater/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8.3333333333333339"/>
    <x v="1"/>
    <s v="theater/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1.5"/>
    <x v="1"/>
    <s v="theater/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5.9047619047619051"/>
    <x v="1"/>
    <s v="theater/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2.2511702127659636"/>
    <x v="1"/>
    <s v="theater/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0.50359712230215825"/>
    <x v="1"/>
    <s v="theater/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6.3979999999999979"/>
    <x v="1"/>
    <s v="theater/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10.64516129032258"/>
    <x v="1"/>
    <s v="theater/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12.76923076923077"/>
    <x v="1"/>
    <s v="theater/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0.61111111111111116"/>
    <x v="1"/>
    <s v="theater/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19.822695035460992"/>
    <x v="1"/>
    <s v="theater/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6.5217391304347823"/>
    <x v="1"/>
    <s v="theater/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.2222222222222223"/>
    <x v="1"/>
    <s v="theater/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.7763157894736841"/>
    <x v="1"/>
    <s v="theater/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13.978494623655914"/>
    <x v="1"/>
    <s v="theater/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0.15942028985507245"/>
    <x v="1"/>
    <s v="theater/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2.8571428571428572"/>
    <x v="1"/>
    <s v="theater/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3.5964912280701755"/>
    <x v="1"/>
    <s v="theater/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0.25"/>
    <x v="1"/>
    <s v="theater/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8.0120481927710845"/>
    <x v="1"/>
    <s v="theater/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8.0429166666666649"/>
    <x v="1"/>
    <s v="theater/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1.8125"/>
    <x v="1"/>
    <s v="theater/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25.357142857142858"/>
    <x v="1"/>
    <s v="theater/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7.3786982248520712"/>
    <x v="1"/>
    <s v="theater/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5.4545454545454541"/>
    <x v="1"/>
    <s v="theater/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5.9117647058823533"/>
    <x v="1"/>
    <s v="theater/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2.3076923076923075"/>
    <x v="1"/>
    <s v="theater/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3.6"/>
    <x v="1"/>
    <s v="theater/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0"/>
    <x v="1"/>
    <s v="theater/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0"/>
    <x v="1"/>
    <s v="theater/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1.7142857142857142"/>
    <x v="1"/>
    <s v="theater/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7.333333333333333"/>
    <x v="1"/>
    <s v="theater/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1.9607843137254901"/>
    <x v="1"/>
    <s v="theater/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8.1578947368421044"/>
    <x v="1"/>
    <s v="theater/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7.608695652173914"/>
    <x v="1"/>
    <s v="theater/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0.37113402061855671"/>
    <x v="1"/>
    <s v="theater/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2.1447368421052633"/>
    <x v="1"/>
    <s v="theater/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0"/>
    <x v="1"/>
    <s v="theater/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.1538461538461542"/>
    <x v="1"/>
    <s v="theater/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.8735789473684186"/>
    <x v="1"/>
    <s v="theater/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6.371428571428571"/>
    <x v="1"/>
    <s v="theater/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26.666666666666668"/>
    <x v="1"/>
    <s v="theater/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9.3654838709677417"/>
    <x v="1"/>
    <s v="theater/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3.1818181818181817"/>
    <x v="1"/>
    <s v="theater/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0"/>
    <x v="1"/>
    <s v="theater/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7.5"/>
    <x v="1"/>
    <s v="theater/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.903225806451612"/>
    <x v="1"/>
    <s v="theater/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0.75757575757575757"/>
    <x v="1"/>
    <s v="theater/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-990"/>
    <x v="1"/>
    <s v="theater/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theater/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theater/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-520"/>
    <x v="1"/>
    <s v="theater/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-131.64102564102564"/>
    <x v="1"/>
    <s v="theater/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theater/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theater/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-11643.333333333334"/>
    <x v="1"/>
    <s v="theater/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-495"/>
    <x v="1"/>
    <s v="theater/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-591.46153846153845"/>
    <x v="1"/>
    <s v="theater/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theater/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-817.5"/>
    <x v="1"/>
    <s v="theater/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theater/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-41.642857142857146"/>
    <x v="1"/>
    <s v="theater/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-60"/>
    <x v="1"/>
    <s v="theater/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-475.66666666666669"/>
    <x v="1"/>
    <s v="theater/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-2033.3333333333333"/>
    <x v="1"/>
    <s v="theater/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theater/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-1965"/>
    <x v="1"/>
    <s v="theater/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-414.88888888888891"/>
    <x v="1"/>
    <s v="theater/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-56.666666666666664"/>
    <x v="1"/>
    <s v="theater/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-4215"/>
    <x v="1"/>
    <s v="theater/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-49980"/>
    <x v="1"/>
    <s v="theater/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-820"/>
    <x v="1"/>
    <s v="theater/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theater/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-2477.5"/>
    <x v="1"/>
    <s v="theater/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-199.6"/>
    <x v="1"/>
    <s v="theater/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-144.97066666666666"/>
    <x v="1"/>
    <s v="theater/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-3964.6"/>
    <x v="1"/>
    <s v="theater/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-472.22222222222223"/>
    <x v="1"/>
    <s v="theater/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-733.30769230769226"/>
    <x v="1"/>
    <s v="theater/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theater/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-193.375"/>
    <x v="1"/>
    <s v="theater/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-1576.3333333333333"/>
    <x v="1"/>
    <s v="theater/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-6664.333333333333"/>
    <x v="1"/>
    <s v="theater/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theater/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-891.66666666666663"/>
    <x v="1"/>
    <s v="theater/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-734.25"/>
    <x v="1"/>
    <s v="theater/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-11171"/>
    <x v="1"/>
    <s v="theater/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-317.24137931034483"/>
    <x v="1"/>
    <s v="theater/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theater/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-124.5"/>
    <x v="1"/>
    <s v="theater/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-1618.4"/>
    <x v="1"/>
    <s v="theater/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-11203.75"/>
    <x v="1"/>
    <s v="theater/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-54"/>
    <x v="1"/>
    <s v="theater/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-190"/>
    <x v="1"/>
    <s v="theater/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-2995"/>
    <x v="1"/>
    <s v="theater/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theater/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-132.71428571428572"/>
    <x v="1"/>
    <s v="theater/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-659.66666666666663"/>
    <x v="1"/>
    <s v="theater/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-972.7"/>
    <x v="1"/>
    <s v="theater/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-294.11764705882354"/>
    <x v="1"/>
    <s v="theater/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-2487.5"/>
    <x v="1"/>
    <s v="theater/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theater/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-119.25"/>
    <x v="1"/>
    <s v="theater/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-197.91666666666666"/>
    <x v="1"/>
    <s v="theater/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-3816.6666666666665"/>
    <x v="1"/>
    <s v="theater/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-598.66666666666663"/>
    <x v="1"/>
    <s v="theater/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theater/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-299.28571428571428"/>
    <x v="1"/>
    <s v="theater/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-372"/>
    <x v="1"/>
    <s v="theater/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-149975"/>
    <x v="1"/>
    <s v="theater/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-1240.25"/>
    <x v="1"/>
    <s v="theater/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-356.25"/>
    <x v="1"/>
    <s v="theater/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-169.29411764705881"/>
    <x v="1"/>
    <s v="theater/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-776.42857142857144"/>
    <x v="1"/>
    <s v="theater/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-1249"/>
    <x v="1"/>
    <s v="theater/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-1867.2"/>
    <x v="1"/>
    <s v="theater/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-179980"/>
    <x v="1"/>
    <s v="theater/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-29999"/>
    <x v="1"/>
    <s v="theater/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-81.642857142857139"/>
    <x v="1"/>
    <s v="theater/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-477.30769230769232"/>
    <x v="1"/>
    <s v="theater/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-4999"/>
    <x v="1"/>
    <s v="theater/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-24999"/>
    <x v="1"/>
    <s v="theater/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-129.66666666666666"/>
    <x v="1"/>
    <s v="theater/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-243.57142857142858"/>
    <x v="1"/>
    <s v="theater/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-173.66666666666666"/>
    <x v="1"/>
    <s v="theater/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-181.9"/>
    <x v="1"/>
    <s v="theater/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-91.5"/>
    <x v="1"/>
    <s v="theater/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-140.69230769230768"/>
    <x v="1"/>
    <s v="theater/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9.6666666666666661"/>
    <x v="35"/>
    <s v="theater/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0"/>
    <x v="35"/>
    <s v="theater/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0"/>
    <x v="35"/>
    <s v="theater/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5.4421768707482991"/>
    <x v="35"/>
    <s v="theater/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5.5311055276382026"/>
    <x v="35"/>
    <s v="theater/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15"/>
    <x v="35"/>
    <s v="theater/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26.428571428571427"/>
    <x v="35"/>
    <s v="theater/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0"/>
    <x v="35"/>
    <s v="theater/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5.1734375000000057"/>
    <x v="35"/>
    <s v="theater/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.4838709677419355"/>
    <x v="35"/>
    <s v="theater/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5"/>
    <x v="35"/>
    <s v="theater/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4.1578947368421053"/>
    <x v="35"/>
    <s v="theater/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1.2777777777777777"/>
    <x v="35"/>
    <s v="theater/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5.4054054054054053"/>
    <x v="35"/>
    <s v="theater/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0.79487179487179482"/>
    <x v="35"/>
    <s v="theater/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8.235294117647058"/>
    <x v="35"/>
    <s v="theater/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9.0909090909090917"/>
    <x v="35"/>
    <s v="theater/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.71875"/>
    <x v="35"/>
    <s v="theater/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9.1999999999999993"/>
    <x v="35"/>
    <s v="theater/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5.4848484848484844"/>
    <x v="35"/>
    <s v="theater/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-24999"/>
    <x v="33"/>
    <s v="theater/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-787.87128712871288"/>
    <x v="33"/>
    <s v="theater/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33"/>
    <s v="theater/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-9900"/>
    <x v="33"/>
    <s v="theater/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33"/>
    <s v="theater/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-999"/>
    <x v="33"/>
    <s v="theater/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-1840.6153846153845"/>
    <x v="33"/>
    <s v="theater/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-55552.888888888891"/>
    <x v="33"/>
    <s v="theater/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-487.5"/>
    <x v="33"/>
    <s v="theater/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33"/>
    <s v="theater/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-843.17241379310349"/>
    <x v="33"/>
    <s v="theater/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-2299.375"/>
    <x v="33"/>
    <s v="theater/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-133131.66666666666"/>
    <x v="33"/>
    <s v="theater/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33"/>
    <s v="theater/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-44.090909090909093"/>
    <x v="33"/>
    <s v="theater/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-328.9"/>
    <x v="33"/>
    <s v="theater/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-4906.666666666667"/>
    <x v="33"/>
    <s v="theater/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33"/>
    <s v="theater/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33"/>
    <s v="theater/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33"/>
    <s v="theater/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4.4537037037037033"/>
    <x v="1"/>
    <s v="theater/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10.9"/>
    <x v="1"/>
    <s v="theater/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6.9897959183673466"/>
    <x v="1"/>
    <s v="theater/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0.18209183673469184"/>
    <x v="1"/>
    <s v="theater/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3.4615384615384617"/>
    <x v="1"/>
    <s v="theater/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10.6484375"/>
    <x v="1"/>
    <s v="theater/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9.8028169014084501"/>
    <x v="1"/>
    <s v="theater/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4.4680851063829783"/>
    <x v="1"/>
    <s v="theater/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36.764705882352942"/>
    <x v="1"/>
    <s v="theater/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3.9560439560439562"/>
    <x v="1"/>
    <s v="theater/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0.11627906976744186"/>
    <x v="1"/>
    <s v="theater/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6.2941176470588234"/>
    <x v="1"/>
    <s v="theater/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113.33333333333333"/>
    <x v="1"/>
    <s v="theater/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1.1494252873563218"/>
    <x v="1"/>
    <s v="theater/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8.8495575221238937E-2"/>
    <x v="1"/>
    <s v="theater/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3.5714285714285716"/>
    <x v="1"/>
    <s v="theater/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3.566666666666666"/>
    <x v="1"/>
    <s v="theater/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13.8125"/>
    <x v="1"/>
    <s v="theater/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.5217391304347827"/>
    <x v="1"/>
    <s v="theater/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1.458333333333334"/>
    <x v="1"/>
    <s v="theater/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11.927835051546392"/>
    <x v="33"/>
    <s v="theater/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1.7457627118644068"/>
    <x v="33"/>
    <s v="theater/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49.302200913242011"/>
    <x v="33"/>
    <s v="theater/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0.40366972477064222"/>
    <x v="33"/>
    <s v="theater/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9.504504504504503"/>
    <x v="33"/>
    <s v="theater/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2.3571428571428572"/>
    <x v="33"/>
    <s v="theater/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9.8120754716981153"/>
    <x v="33"/>
    <s v="theater/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0"/>
    <x v="33"/>
    <s v="theater/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42.052197802197803"/>
    <x v="33"/>
    <s v="theater/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0"/>
    <x v="33"/>
    <s v="theater/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3.010752688172043"/>
    <x v="33"/>
    <s v="theater/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2.109375"/>
    <x v="33"/>
    <s v="theater/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0.13636363636363635"/>
    <x v="33"/>
    <s v="theater/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18.190508474576273"/>
    <x v="33"/>
    <s v="theater/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2.9879518072289155"/>
    <x v="33"/>
    <s v="theater/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64.234693877551024"/>
    <x v="33"/>
    <s v="theater/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3.2434782608695651"/>
    <x v="33"/>
    <s v="theater/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3.4976905311778292"/>
    <x v="33"/>
    <s v="theater/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12.75"/>
    <x v="33"/>
    <s v="theater/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0"/>
    <x v="33"/>
    <s v="theater/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90.154342857142851"/>
    <x v="33"/>
    <s v="theater/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5.7252884615384643"/>
    <x v="33"/>
    <s v="theater/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2.0588235294117645"/>
    <x v="33"/>
    <s v="theater/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8.505415162454874"/>
    <x v="33"/>
    <s v="theater/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8.411864406779664"/>
    <x v="33"/>
    <s v="theater/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6.391752577319588"/>
    <x v="33"/>
    <s v="theater/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24"/>
    <x v="33"/>
    <s v="theater/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.3461538461538463"/>
    <x v="33"/>
    <s v="theater/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38.5859375"/>
    <x v="33"/>
    <s v="theater/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58"/>
    <x v="33"/>
    <s v="theater/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2.84"/>
    <x v="33"/>
    <s v="theater/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12.454545454545455"/>
    <x v="33"/>
    <s v="theater/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53.233644859813083"/>
    <x v="33"/>
    <s v="theater/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.8815080789946137"/>
    <x v="33"/>
    <s v="theater/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2.7"/>
    <x v="33"/>
    <s v="theater/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6.166666666666667"/>
    <x v="33"/>
    <s v="theater/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8.0817610062893088"/>
    <x v="33"/>
    <s v="theater/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0.73170731707317072"/>
    <x v="33"/>
    <s v="theater/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14.092920353982301"/>
    <x v="33"/>
    <s v="theater/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1.3333333333333333"/>
    <x v="33"/>
    <s v="theater/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7"/>
    <x v="33"/>
    <s v="theater/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.4193548387096775"/>
    <x v="33"/>
    <s v="theater/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3.5"/>
    <x v="33"/>
    <s v="theater/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40.225274725274723"/>
    <x v="33"/>
    <s v="theater/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34.862068965517238"/>
    <x v="33"/>
    <s v="theater/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15.6"/>
    <x v="33"/>
    <s v="theater/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39.299999999999997"/>
    <x v="33"/>
    <s v="theater/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34.353535353535356"/>
    <x v="33"/>
    <s v="theater/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8.3419540229885065"/>
    <x v="33"/>
    <s v="theater/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2.8536585365853657"/>
    <x v="33"/>
    <s v="theater/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0"/>
    <x v="33"/>
    <s v="theater/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10.88"/>
    <x v="33"/>
    <s v="theater/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60.695652173913047"/>
    <x v="33"/>
    <s v="theater/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9.9492063492063494"/>
    <x v="33"/>
    <s v="theater/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7.1554071661237755"/>
    <x v="33"/>
    <s v="theater/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20.31306990881459"/>
    <x v="33"/>
    <s v="theater/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17.6875"/>
    <x v="33"/>
    <s v="theater/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0.18518518518518517"/>
    <x v="33"/>
    <s v="theater/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7.3846610169491473"/>
    <x v="33"/>
    <s v="theater/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5.3571428571428568"/>
    <x v="33"/>
    <s v="theater/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.1578947368421044"/>
    <x v="33"/>
    <s v="theater/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11.351351351351351"/>
    <x v="33"/>
    <s v="theater/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1.7265625"/>
    <x v="33"/>
    <s v="theater/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7.1858974358974361"/>
    <x v="33"/>
    <s v="theater/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20.441562500000003"/>
    <x v="33"/>
    <s v="theater/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123.74137931034483"/>
    <x v="33"/>
    <s v="theater/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12.25"/>
    <x v="33"/>
    <s v="theater/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70.638297872340431"/>
    <x v="33"/>
    <s v="theater/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4.6296296296296298"/>
    <x v="33"/>
    <s v="theater/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4"/>
    <x v="33"/>
    <s v="theater/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-76.371428571428567"/>
    <x v="33"/>
    <s v="theater/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-24962.5"/>
    <x v="33"/>
    <s v="theater/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-3320"/>
    <x v="33"/>
    <s v="theater/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33"/>
    <s v="theater/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-19999"/>
    <x v="33"/>
    <s v="theater/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33"/>
    <s v="theater/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33"/>
    <s v="theater/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-5999"/>
    <x v="33"/>
    <s v="theater/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-1322.6363636363637"/>
    <x v="33"/>
    <s v="theater/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-36610.833333333336"/>
    <x v="33"/>
    <s v="theater/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33"/>
    <s v="theater/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-49.492537313432834"/>
    <x v="33"/>
    <s v="theater/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-104.91304347826087"/>
    <x v="33"/>
    <s v="theater/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-924.01388888888891"/>
    <x v="33"/>
    <s v="theater/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-12495"/>
    <x v="33"/>
    <s v="theater/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-20536.666666666668"/>
    <x v="33"/>
    <s v="theater/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-7800"/>
    <x v="33"/>
    <s v="theater/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-124912.5"/>
    <x v="33"/>
    <s v="theater/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-122.71428571428571"/>
    <x v="33"/>
    <s v="theater/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-604.125"/>
    <x v="33"/>
    <s v="theater/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-41.256410256410255"/>
    <x v="33"/>
    <s v="theater/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-5999"/>
    <x v="33"/>
    <s v="theater/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-399907.85714285716"/>
    <x v="33"/>
    <s v="theater/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-8326"/>
    <x v="33"/>
    <s v="theater/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-685.2"/>
    <x v="33"/>
    <s v="theater/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-169.88"/>
    <x v="33"/>
    <s v="theater/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-10947.5"/>
    <x v="33"/>
    <s v="theater/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-19976.333333333332"/>
    <x v="33"/>
    <s v="theater/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-48979.259259259263"/>
    <x v="33"/>
    <s v="theater/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-285660.57142857142"/>
    <x v="33"/>
    <s v="theater/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-199579.4"/>
    <x v="33"/>
    <s v="theater/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33"/>
    <s v="theater/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-6648"/>
    <x v="33"/>
    <s v="theater/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-598.16666666666663"/>
    <x v="33"/>
    <s v="theater/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-2710"/>
    <x v="33"/>
    <s v="theater/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-6650"/>
    <x v="33"/>
    <s v="theater/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-9937.5"/>
    <x v="33"/>
    <s v="theater/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-21624.666666666668"/>
    <x v="33"/>
    <s v="theater/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-425.46666666666664"/>
    <x v="33"/>
    <s v="theater/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-23729.777777777777"/>
    <x v="33"/>
    <s v="theater/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-467.11111111111109"/>
    <x v="33"/>
    <s v="theater/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-4705.5623809523804"/>
    <x v="33"/>
    <s v="theater/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-181.76470588235293"/>
    <x v="33"/>
    <s v="theater/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-99975"/>
    <x v="33"/>
    <s v="theater/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-14870"/>
    <x v="33"/>
    <s v="theater/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-1371.7857142857142"/>
    <x v="33"/>
    <s v="theater/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-197.26190476190476"/>
    <x v="33"/>
    <s v="theater/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-1739.5185185185185"/>
    <x v="33"/>
    <s v="theater/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-344.4"/>
    <x v="33"/>
    <s v="theater/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-782.53846153846155"/>
    <x v="33"/>
    <s v="theater/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-183.33333333333334"/>
    <x v="33"/>
    <s v="theater/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-108.24444444444444"/>
    <x v="33"/>
    <s v="theater/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-2044.5"/>
    <x v="33"/>
    <s v="theater/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-563"/>
    <x v="33"/>
    <s v="theater/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-108.6774193548387"/>
    <x v="33"/>
    <s v="theater/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-239.75"/>
    <x v="33"/>
    <s v="theater/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-1106.7241379310344"/>
    <x v="33"/>
    <s v="theater/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-24987"/>
    <x v="33"/>
    <s v="theater/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-174.2719298245614"/>
    <x v="33"/>
    <s v="theater/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-24990"/>
    <x v="33"/>
    <s v="theater/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-193.05263157894737"/>
    <x v="33"/>
    <s v="theater/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-1164.3333333333333"/>
    <x v="33"/>
    <s v="theater/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-2826.7567567567567"/>
    <x v="33"/>
    <s v="theater/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33"/>
    <s v="theater/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-9700"/>
    <x v="33"/>
    <s v="theater/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-32"/>
    <x v="33"/>
    <s v="theater/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-999"/>
    <x v="33"/>
    <s v="theater/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-249225"/>
    <x v="33"/>
    <s v="theater/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-9995"/>
    <x v="33"/>
    <s v="theater/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-129987.2"/>
    <x v="33"/>
    <s v="theater/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-1490"/>
    <x v="33"/>
    <s v="theater/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-41.5"/>
    <x v="33"/>
    <s v="theater/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-114.39080459770115"/>
    <x v="33"/>
    <s v="theater/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-199993.5"/>
    <x v="33"/>
    <s v="theater/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33"/>
    <s v="theater/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-1409.4117647058824"/>
    <x v="33"/>
    <s v="theater/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33"/>
    <s v="theater/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1.034188034188034"/>
    <x v="1"/>
    <s v="theater/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-1240"/>
    <x v="1"/>
    <s v="theater/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-2406.25"/>
    <x v="1"/>
    <s v="theater/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-287.91666666666669"/>
    <x v="1"/>
    <s v="theater/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-29990"/>
    <x v="1"/>
    <s v="theater/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2.5"/>
    <x v="1"/>
    <s v="theater/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-64.583333333333329"/>
    <x v="1"/>
    <s v="theater/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-87.857142857142861"/>
    <x v="1"/>
    <s v="theater/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6.3181818181818183"/>
    <x v="1"/>
    <s v="theater/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-1450"/>
    <x v="1"/>
    <s v="theater/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theater/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-7883.333333333333"/>
    <x v="1"/>
    <s v="theater/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-2476"/>
    <x v="1"/>
    <s v="theater/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-30.25"/>
    <x v="1"/>
    <s v="theater/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-901.66666666666663"/>
    <x v="1"/>
    <s v="theater/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theater/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-82"/>
    <x v="1"/>
    <s v="theater/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theater/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-3729.1666666666665"/>
    <x v="1"/>
    <s v="theater/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6.455399061032864"/>
    <x v="1"/>
    <s v="theater/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9.8421052631578956"/>
    <x v="1"/>
    <s v="theater/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2"/>
    <x v="1"/>
    <s v="theater/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0.33653846153846156"/>
    <x v="1"/>
    <s v="theater/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0.41176470588235292"/>
    <x v="1"/>
    <s v="theater/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1.955223880597015"/>
    <x v="1"/>
    <s v="theater/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29.325726141078839"/>
    <x v="1"/>
    <s v="theater/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7.3577235772357721"/>
    <x v="1"/>
    <s v="theater/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14.653079470198675"/>
    <x v="1"/>
    <s v="theater/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1.1235955056179776"/>
    <x v="1"/>
    <s v="theater/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0.97560975609756095"/>
    <x v="1"/>
    <s v="theater/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10.144927536231885"/>
    <x v="1"/>
    <s v="theater/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9.6580769230769228"/>
    <x v="1"/>
    <s v="theater/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1.2105263157894737"/>
    <x v="1"/>
    <s v="theater/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1.3783783783783783"/>
    <x v="1"/>
    <s v="theater/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17.238095238095237"/>
    <x v="1"/>
    <s v="theater/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.138888888888889"/>
    <x v="1"/>
    <s v="theater/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2.380281690140845"/>
    <x v="1"/>
    <s v="theater/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22.38095238095238"/>
    <x v="1"/>
    <s v="theater/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22.666483870967745"/>
    <x v="1"/>
    <s v="theater/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8.8181818181818183"/>
    <x v="1"/>
    <s v="theater/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9.9180327868852451"/>
    <x v="1"/>
    <s v="theater/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2.9390243902439024"/>
    <x v="1"/>
    <s v="theater/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.4507042253521125"/>
    <x v="1"/>
    <s v="theater/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5.2735042735042734"/>
    <x v="1"/>
    <s v="theater/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10.344827586206897"/>
    <x v="1"/>
    <s v="theater/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4.0540540540540544"/>
    <x v="1"/>
    <s v="theater/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.4782608695652173"/>
    <x v="1"/>
    <s v="theater/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7.9666666666666668"/>
    <x v="1"/>
    <s v="theater/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5.127272727272727"/>
    <x v="1"/>
    <s v="theater/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8.5294117647058822"/>
    <x v="1"/>
    <s v="theater/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13.794871794871796"/>
    <x v="1"/>
    <s v="theater/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9.59387096774193"/>
    <x v="1"/>
    <s v="theater/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5.2666666666666666"/>
    <x v="1"/>
    <s v="theater/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"/>
    <x v="1"/>
    <s v="theater/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0.41059602649006621"/>
    <x v="1"/>
    <s v="theater/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3.3088235294117645"/>
    <x v="1"/>
    <s v="theater/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6.7391304347826084"/>
    <x v="1"/>
    <s v="theater/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0"/>
    <x v="1"/>
    <s v="theater/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1"/>
    <x v="1"/>
    <s v="theater/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10.016393442622951"/>
    <x v="1"/>
    <s v="theater/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-7.7777777777777777"/>
    <x v="35"/>
    <s v="theater/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-2537.8947368421054"/>
    <x v="35"/>
    <s v="theater/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35"/>
    <s v="theater/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-899.75"/>
    <x v="35"/>
    <s v="theater/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-1237.25"/>
    <x v="35"/>
    <s v="theater/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-183.875"/>
    <x v="35"/>
    <s v="theater/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35"/>
    <s v="theater/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-36.666666666666664"/>
    <x v="35"/>
    <s v="theater/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-499700"/>
    <x v="35"/>
    <s v="theater/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-2213.75"/>
    <x v="35"/>
    <s v="theater/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-9963.3333333333339"/>
    <x v="35"/>
    <s v="theater/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-45.132075471698116"/>
    <x v="35"/>
    <s v="theater/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-49999"/>
    <x v="35"/>
    <s v="theater/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-987.5"/>
    <x v="35"/>
    <s v="theater/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-90.96"/>
    <x v="35"/>
    <s v="theater/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-125"/>
    <x v="35"/>
    <s v="theater/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35"/>
    <s v="theater/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-643.91666666666663"/>
    <x v="35"/>
    <s v="theater/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35"/>
    <s v="theater/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-81.944444444444443"/>
    <x v="35"/>
    <s v="theater/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2.1341463414634148"/>
    <x v="1"/>
    <s v="theater/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8.1225663716814189"/>
    <x v="1"/>
    <s v="theater/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12.883333333333333"/>
    <x v="1"/>
    <s v="theater/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14.102484472049689"/>
    <x v="1"/>
    <s v="theater/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11.170212765957446"/>
    <x v="1"/>
    <s v="theater/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0.14893617021276595"/>
    <x v="1"/>
    <s v="theater/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2.2260869565217392"/>
    <x v="1"/>
    <s v="theater/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0.91791044776119401"/>
    <x v="1"/>
    <s v="theater/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2.8571428571428571E-2"/>
    <x v="1"/>
    <s v="theater/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6.9326923076923075"/>
    <x v="1"/>
    <s v="theater/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1.3695652173913044"/>
    <x v="1"/>
    <s v="theater/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0.18487394957983194"/>
    <x v="1"/>
    <s v="theater/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.1355932203389831"/>
    <x v="1"/>
    <s v="theater/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1.2123893805309736"/>
    <x v="1"/>
    <s v="theater/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7.3809523809523814"/>
    <x v="1"/>
    <s v="theater/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3.9864864864864864"/>
    <x v="1"/>
    <s v="theater/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2.824074074074074"/>
    <x v="1"/>
    <s v="theater/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1.2051282051282051"/>
    <x v="1"/>
    <s v="theater/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2.3809523809523809"/>
    <x v="1"/>
    <s v="theater/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10"/>
    <x v="1"/>
    <s v="theater/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4.4324324324324325"/>
    <x v="1"/>
    <s v="theater/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7.7871287128712874"/>
    <x v="1"/>
    <s v="theater/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6.9459459459459456"/>
    <x v="1"/>
    <s v="theater/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21.785714285714285"/>
    <x v="1"/>
    <s v="theater/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12"/>
    <x v="1"/>
    <s v="theater/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15.409836065573771"/>
    <x v="1"/>
    <s v="theater/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0.13660869565217423"/>
    <x v="1"/>
    <s v="theater/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2.6574585635359118"/>
    <x v="1"/>
    <s v="theater/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.0909090909090908"/>
    <x v="1"/>
    <s v="theater/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.0246840148698864"/>
    <x v="1"/>
    <s v="theater/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4.3670886075949369"/>
    <x v="1"/>
    <s v="theater/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3.3363461538461499"/>
    <x v="1"/>
    <s v="theater/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0.5"/>
    <x v="1"/>
    <s v="theater/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7.7904191616766463"/>
    <x v="1"/>
    <s v="theater/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14.920327868852459"/>
    <x v="1"/>
    <s v="theater/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3.1971830985915495"/>
    <x v="1"/>
    <s v="theater/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0.6811594202898551"/>
    <x v="1"/>
    <s v="theater/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3.3481481481481481"/>
    <x v="1"/>
    <s v="theater/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.8134715025906738"/>
    <x v="1"/>
    <s v="theater/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2.5701754385964914"/>
    <x v="1"/>
    <s v="theater/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0.47499999999999998"/>
    <x v="1"/>
    <s v="theater/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3.0795454545454546"/>
    <x v="1"/>
    <s v="theater/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.8215962441314555"/>
    <x v="1"/>
    <s v="theater/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.0500000000000007"/>
    <x v="1"/>
    <s v="theater/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12.52"/>
    <x v="1"/>
    <s v="theater/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3.1739130434782608"/>
    <x v="1"/>
    <s v="theater/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0.87903225806451613"/>
    <x v="1"/>
    <s v="theater/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12.5"/>
    <x v="1"/>
    <s v="theater/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15.943181818181818"/>
    <x v="1"/>
    <s v="theater/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3.0729268292682872"/>
    <x v="1"/>
    <s v="theater/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4.8666666666666663"/>
    <x v="1"/>
    <s v="theater/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14.624742268041222"/>
    <x v="1"/>
    <s v="theater/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6.3287671232876717"/>
    <x v="1"/>
    <s v="theater/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0.30612244897959184"/>
    <x v="1"/>
    <s v="theater/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2.7686567164179103"/>
    <x v="1"/>
    <s v="theater/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.4729411764705862"/>
    <x v="1"/>
    <s v="theater/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1.5306122448979591"/>
    <x v="1"/>
    <s v="theater/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27.428571428571427"/>
    <x v="1"/>
    <s v="theater/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11.515337423312884"/>
    <x v="1"/>
    <s v="theater/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1.09375"/>
    <x v="1"/>
    <s v="theater/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13.333333333333334"/>
    <x v="1"/>
    <s v="theater/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.7142857142857142"/>
    <x v="1"/>
    <s v="theater/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1"/>
    <x v="1"/>
    <s v="theater/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8.8235294117647065"/>
    <x v="1"/>
    <s v="theater/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37.53793103448276"/>
    <x v="1"/>
    <s v="theater/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14.095238095238095"/>
    <x v="1"/>
    <s v="theater/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0.71678321678321677"/>
    <x v="1"/>
    <s v="theater/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0.41666666666666669"/>
    <x v="1"/>
    <s v="theater/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7.58"/>
    <x v="1"/>
    <s v="theater/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4.3"/>
    <x v="1"/>
    <s v="theater/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2.5"/>
    <x v="1"/>
    <s v="theater/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3.142857142857142"/>
    <x v="1"/>
    <s v="theater/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2"/>
    <x v="1"/>
    <s v="theater/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22.978723404255319"/>
    <x v="1"/>
    <s v="theater/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3.462025316455696"/>
    <x v="1"/>
    <s v="theater/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0.80851063829787229"/>
    <x v="1"/>
    <s v="theater/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3.2"/>
    <x v="1"/>
    <s v="theater/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7.4691358024691361"/>
    <x v="1"/>
    <s v="theater/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2.1721311475409837"/>
    <x v="1"/>
    <s v="theater/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0"/>
    <x v="1"/>
    <s v="theater/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0.12797101449275256"/>
    <x v="1"/>
    <s v="theater/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6.6084000000000014"/>
    <x v="1"/>
    <s v="theater/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5.8888888888888893"/>
    <x v="1"/>
    <s v="theater/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5"/>
    <x v="1"/>
    <s v="theater/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2.533333333333333"/>
    <x v="1"/>
    <s v="theater/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34.835164835164832"/>
    <x v="1"/>
    <s v="theater/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4.583333333333333"/>
    <x v="1"/>
    <s v="theater/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0.74111111111111072"/>
    <x v="1"/>
    <s v="theater/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14.063829787234043"/>
    <x v="1"/>
    <s v="theater/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9.0909090909090912E-2"/>
    <x v="1"/>
    <s v="theater/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2.4027777777777777"/>
    <x v="1"/>
    <s v="theater/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7.7142857142857144"/>
    <x v="1"/>
    <s v="theater/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12.329545454545455"/>
    <x v="1"/>
    <s v="theater/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14.342857142857143"/>
    <x v="1"/>
    <s v="theater/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5.7"/>
    <x v="1"/>
    <s v="theater/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8.1714285714285708"/>
    <x v="1"/>
    <s v="theater/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3.8714285714285714"/>
    <x v="1"/>
    <s v="theater/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4.05"/>
    <x v="1"/>
    <s v="theater/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20.925925925925927"/>
    <x v="1"/>
    <s v="theater/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3.3399999999999976"/>
    <x v="1"/>
    <s v="theater/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13.684210526315789"/>
    <x v="1"/>
    <s v="theater/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6.709677419354839"/>
    <x v="1"/>
    <s v="theater/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0.16129032258064516"/>
    <x v="1"/>
    <s v="theater/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5.4666666666666668"/>
    <x v="1"/>
    <s v="theater/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2.4390243902439025E-2"/>
    <x v="1"/>
    <s v="theater/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11.068965517241379"/>
    <x v="1"/>
    <s v="theater/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15.275862068965518"/>
    <x v="1"/>
    <s v="theater/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.4943820224719104"/>
    <x v="1"/>
    <s v="theater/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8.144000000000233E-2"/>
    <x v="1"/>
    <s v="theater/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3.6111111111111112"/>
    <x v="1"/>
    <s v="theater/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16"/>
    <x v="1"/>
    <s v="theater/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2.5"/>
    <x v="1"/>
    <s v="theater/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0.65789473684210531"/>
    <x v="1"/>
    <s v="theater/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2.4666666666666668"/>
    <x v="1"/>
    <s v="theater/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2.1739130434782608"/>
    <x v="1"/>
    <s v="theater/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5.2857142857142856"/>
    <x v="1"/>
    <s v="theater/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2.5"/>
    <x v="1"/>
    <s v="theater/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.3333333333333335"/>
    <x v="1"/>
    <s v="theater/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.9298245614035088"/>
    <x v="1"/>
    <s v="theater/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0.30303030303030304"/>
    <x v="1"/>
    <s v="theater/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92.777777777777771"/>
    <x v="1"/>
    <s v="theater/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6.4615384615384617"/>
    <x v="1"/>
    <s v="theater/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1.3623188405797102"/>
    <x v="1"/>
    <s v="theater/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3.476923076923077"/>
    <x v="1"/>
    <s v="theater/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0"/>
    <x v="1"/>
    <s v="theater/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1.4414414414414414"/>
    <x v="1"/>
    <s v="theater/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32.5"/>
    <x v="1"/>
    <s v="theater/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0.25396825396825395"/>
    <x v="1"/>
    <s v="theater/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0"/>
    <x v="1"/>
    <s v="theater/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7.5"/>
    <x v="1"/>
    <s v="theater/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2.9196428571428572"/>
    <x v="1"/>
    <s v="theater/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7.4042553191489358"/>
    <x v="1"/>
    <s v="theater/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30.131578947368421"/>
    <x v="1"/>
    <s v="theater/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0"/>
    <x v="1"/>
    <s v="theater/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1.2820512820512822"/>
    <x v="1"/>
    <s v="theater/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21.739130434782609"/>
    <x v="1"/>
    <s v="theater/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.625"/>
    <x v="1"/>
    <s v="theater/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11.538461538461538"/>
    <x v="1"/>
    <s v="theater/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8.3333333333333339"/>
    <x v="1"/>
    <s v="theater/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7.681818181818183"/>
    <x v="1"/>
    <s v="theater/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0.20253164556962025"/>
    <x v="1"/>
    <s v="theater/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38.142857142857146"/>
    <x v="1"/>
    <s v="theater/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3.0392156862745097"/>
    <x v="1"/>
    <s v="theater/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1.0185185185185186"/>
    <x v="1"/>
    <s v="theater/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5.371428571428571"/>
    <x v="1"/>
    <s v="theater/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24.431818181818183"/>
    <x v="1"/>
    <s v="theater/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1.0545454545454545"/>
    <x v="1"/>
    <s v="theater/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30.666666666666668"/>
    <x v="1"/>
    <s v="theater/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0.77777777777777779"/>
    <x v="1"/>
    <s v="theater/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0.95238095238095233"/>
    <x v="1"/>
    <s v="theater/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1.845679012345679"/>
    <x v="1"/>
    <s v="theater/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0.869565217391305"/>
    <x v="1"/>
    <s v="theater/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.7222222222222223"/>
    <x v="1"/>
    <s v="theater/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9.8970588235294112"/>
    <x v="1"/>
    <s v="theater/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29.5"/>
    <x v="1"/>
    <s v="theater/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4.2307692307692308"/>
    <x v="1"/>
    <s v="theater/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2.4722222222222223"/>
    <x v="1"/>
    <s v="theater/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33.333333333333336"/>
    <x v="1"/>
    <s v="theater/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33.611111111111114"/>
    <x v="1"/>
    <s v="theater/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4.666666666666667"/>
    <x v="1"/>
    <s v="theater/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2"/>
    <x v="1"/>
    <s v="theater/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3.6111111111111112"/>
    <x v="1"/>
    <s v="theater/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10.23076923076923"/>
    <x v="1"/>
    <s v="theater/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8.5555555555555554"/>
    <x v="1"/>
    <s v="theater/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1.2962962962962963"/>
    <x v="1"/>
    <s v="theater/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0.16666666666666666"/>
    <x v="1"/>
    <s v="theater/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4.4230769230769234"/>
    <x v="1"/>
    <s v="theater/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0"/>
    <x v="1"/>
    <s v="theater/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5.2631578947368418E-2"/>
    <x v="1"/>
    <s v="theater/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.0909090909090908"/>
    <x v="1"/>
    <s v="theater/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"/>
    <x v="1"/>
    <s v="theater/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1.9210526315789473"/>
    <x v="1"/>
    <s v="theater/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4.75"/>
    <x v="1"/>
    <s v="theater/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1.875"/>
    <x v="1"/>
    <s v="theater/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0.56521739130434778"/>
    <x v="1"/>
    <s v="theater/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.833333333333333"/>
    <x v="1"/>
    <s v="theater/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1.0312499999997726E-2"/>
    <x v="1"/>
    <s v="theater/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0"/>
    <x v="1"/>
    <s v="theater/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2.4390243902439024"/>
    <x v="1"/>
    <s v="theater/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4.457142857142857"/>
    <x v="1"/>
    <s v="theater/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1.2666666666666666"/>
    <x v="1"/>
    <s v="theater/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23.387096774193548"/>
    <x v="1"/>
    <s v="theater/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1.6363636363636365"/>
    <x v="1"/>
    <s v="theater/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34.166666666666664"/>
    <x v="1"/>
    <s v="theater/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0"/>
    <x v="1"/>
    <s v="theater/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1.9772727272727273"/>
    <x v="1"/>
    <s v="theater/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8.6296296296296298"/>
    <x v="1"/>
    <s v="theater/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11.052631578947368"/>
    <x v="1"/>
    <s v="theater/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2.3214285714285716"/>
    <x v="1"/>
    <s v="theater/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.25"/>
    <x v="1"/>
    <s v="theater/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.8153846153846152"/>
    <x v="1"/>
    <s v="theater/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0.97826086956521741"/>
    <x v="1"/>
    <s v="theater/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0.4823529411764706"/>
    <x v="1"/>
    <s v="theater/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0.81818181818181823"/>
    <x v="1"/>
    <s v="theater/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8.8787878787878789"/>
    <x v="1"/>
    <s v="theater/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0"/>
    <x v="1"/>
    <s v="theater/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36.666666666666664"/>
    <x v="1"/>
    <s v="theater/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7.7352941176470589"/>
    <x v="1"/>
    <s v="theater/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0.34065934065934067"/>
    <x v="1"/>
    <s v="theater/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2.1194029850746268"/>
    <x v="1"/>
    <s v="theater/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30.833333333333332"/>
    <x v="1"/>
    <s v="theater/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5.6190476190476186"/>
    <x v="1"/>
    <s v="theater/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6.375"/>
    <x v="1"/>
    <s v="theater/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6.8589743589743586"/>
    <x v="1"/>
    <s v="theater/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0"/>
    <x v="1"/>
    <s v="theater/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10.714285714285714"/>
    <x v="1"/>
    <s v="theater/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2.3863636363636362"/>
    <x v="1"/>
    <s v="theater/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0"/>
    <x v="1"/>
    <s v="theater/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26.133333333333333"/>
    <x v="1"/>
    <s v="theater/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2.2222222222202011E-4"/>
    <x v="1"/>
    <s v="theater/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0.625"/>
    <x v="1"/>
    <s v="theater/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3.9130434782608696"/>
    <x v="1"/>
    <s v="theater/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7.8235294117647056"/>
    <x v="1"/>
    <s v="theater/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.1734693877551021"/>
    <x v="1"/>
    <s v="theater/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5.9347826086956523"/>
    <x v="1"/>
    <s v="theater/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10"/>
    <x v="1"/>
    <s v="theater/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2.8289473684210527"/>
    <x v="1"/>
    <s v="theater/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8.5682692307692161"/>
    <x v="1"/>
    <s v="theater/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3.5057471264367814"/>
    <x v="1"/>
    <s v="theater/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0"/>
    <x v="1"/>
    <s v="theater/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1.0784313725490196"/>
    <x v="1"/>
    <s v="theater/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3.75"/>
    <x v="1"/>
    <s v="theater/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2.374861111111108"/>
    <x v="1"/>
    <s v="theater/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0"/>
    <x v="1"/>
    <s v="theater/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4.5952380952380949"/>
    <x v="1"/>
    <s v="theater/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0.352112676056338"/>
    <x v="1"/>
    <s v="theater/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3.3035714285714284"/>
    <x v="1"/>
    <s v="theater/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6.3157894736842106"/>
    <x v="1"/>
    <s v="theater/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7.9729729729729728"/>
    <x v="1"/>
    <s v="theater/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0.83333333333333337"/>
    <x v="1"/>
    <s v="theater/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7.5"/>
    <x v="1"/>
    <s v="theater/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23.118888888888893"/>
    <x v="1"/>
    <s v="theater/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3.1819512195121962"/>
    <x v="1"/>
    <s v="theater/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1.5116279069767442"/>
    <x v="1"/>
    <s v="theater/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0"/>
    <x v="1"/>
    <s v="theater/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19"/>
    <x v="1"/>
    <s v="theater/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28.35"/>
    <x v="1"/>
    <s v="theater/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0"/>
    <x v="1"/>
    <s v="theater/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3.28"/>
    <x v="1"/>
    <s v="theater/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5.5714285714285712"/>
    <x v="1"/>
    <s v="theater/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4.5555555555555554"/>
    <x v="1"/>
    <s v="theater/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28.25"/>
    <x v="1"/>
    <s v="theater/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6.666666666666667"/>
    <x v="1"/>
    <s v="theater/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0.5"/>
    <x v="1"/>
    <s v="theater/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14.378378378378379"/>
    <x v="1"/>
    <s v="theater/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6.0714285714285712"/>
    <x v="1"/>
    <s v="theater/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0.23809523809523808"/>
    <x v="1"/>
    <s v="theater/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0.94202898550724634"/>
    <x v="1"/>
    <s v="theater/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171.1875"/>
    <x v="1"/>
    <s v="theater/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14.618181818181819"/>
    <x v="1"/>
    <s v="theater/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8.8148148148148149"/>
    <x v="1"/>
    <s v="theater/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3.6388888888888888"/>
    <x v="1"/>
    <s v="theater/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23.684210526315791"/>
    <x v="1"/>
    <s v="theater/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16.25"/>
    <x v="1"/>
    <s v="theater/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15"/>
    <x v="1"/>
    <s v="theater/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2.9649122807017543"/>
    <x v="1"/>
    <s v="theater/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1.2492473118279601"/>
    <x v="1"/>
    <s v="theater/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1.6666666666666667"/>
    <x v="1"/>
    <s v="theater/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15.573770491803279"/>
    <x v="1"/>
    <s v="theater/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0.63829787234042556"/>
    <x v="1"/>
    <s v="theater/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128.11764705882354"/>
    <x v="1"/>
    <s v="theater/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.9523809523809526"/>
    <x v="1"/>
    <s v="theater/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13.888888888888889"/>
    <x v="1"/>
    <s v="theater/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19.100000000000001"/>
    <x v="1"/>
    <s v="theater/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1.7826086956521738"/>
    <x v="1"/>
    <s v="theater/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0"/>
    <x v="1"/>
    <s v="theater/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0.51282051282051277"/>
    <x v="1"/>
    <s v="theater/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.3529411764705883"/>
    <x v="1"/>
    <s v="theater/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2"/>
    <x v="1"/>
    <s v="theater/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7.0769230769230766"/>
    <x v="1"/>
    <s v="theater/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4.5087719298245617"/>
    <x v="1"/>
    <s v="theater/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7.4642857142857144"/>
    <x v="1"/>
    <s v="theater/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49.230769230769234"/>
    <x v="1"/>
    <s v="theater/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9.789473684210527"/>
    <x v="1"/>
    <s v="theater/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14.375"/>
    <x v="1"/>
    <s v="theater/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15.097744360902256"/>
    <x v="1"/>
    <s v="theater/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8.0909090909090917"/>
    <x v="1"/>
    <s v="theater/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0.33333333333333331"/>
    <x v="1"/>
    <s v="theater/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29.571428571428573"/>
    <x v="1"/>
    <s v="theater/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8.4090909090909083"/>
    <x v="1"/>
    <s v="theater/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21.931034482758619"/>
    <x v="1"/>
    <s v="theater/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8.8194444444444446"/>
    <x v="1"/>
    <s v="theater/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10.185185185185185"/>
    <x v="1"/>
    <s v="theater/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29.1"/>
    <x v="1"/>
    <s v="theater/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5.7205714285714224"/>
    <x v="1"/>
    <s v="theater/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0"/>
    <x v="1"/>
    <s v="theater/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0"/>
    <x v="1"/>
    <s v="theater/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4.7638888888888893"/>
    <x v="1"/>
    <s v="theater/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9.384615384615385"/>
    <x v="1"/>
    <s v="theater/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2.7551020408163267"/>
    <x v="1"/>
    <s v="theater/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0.95238095238095233"/>
    <x v="1"/>
    <s v="theater/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3.1428571428571428"/>
    <x v="1"/>
    <s v="theater/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1.5"/>
    <x v="1"/>
    <s v="theater/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0.23809523809523808"/>
    <x v="1"/>
    <s v="theater/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6.967741935483871"/>
    <x v="1"/>
    <s v="theater/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4.9736842105263159"/>
    <x v="1"/>
    <s v="theater/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0"/>
    <x v="1"/>
    <s v="theater/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2.4102564102564101"/>
    <x v="1"/>
    <s v="theater/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.5517241379310345"/>
    <x v="1"/>
    <s v="theater/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6.1111111111111107"/>
    <x v="1"/>
    <s v="theater/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5.333333333333333"/>
    <x v="1"/>
    <s v="theater/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5.7575757575757578"/>
    <x v="1"/>
    <s v="theater/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0.33333333333333331"/>
    <x v="1"/>
    <s v="theater/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0.94736842105263153"/>
    <x v="1"/>
    <s v="theater/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0"/>
    <x v="1"/>
    <s v="theater/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11.704545454545455"/>
    <x v="1"/>
    <s v="theater/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"/>
    <x v="1"/>
    <s v="theater/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1.7391304347826086"/>
    <x v="1"/>
    <s v="theater/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0"/>
    <x v="1"/>
    <s v="theater/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0"/>
    <x v="1"/>
    <s v="theater/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4.5663636363636382"/>
    <x v="1"/>
    <s v="theater/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0.9642857142857143"/>
    <x v="1"/>
    <s v="theater/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0.7142857142857143"/>
    <x v="1"/>
    <s v="theater/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18.692307692307693"/>
    <x v="1"/>
    <s v="theater/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0"/>
    <x v="1"/>
    <s v="theater/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6.8250000000000002"/>
    <x v="1"/>
    <s v="theater/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2.1081081081081079"/>
    <x v="1"/>
    <s v="theater/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4.2857142857142856"/>
    <x v="1"/>
    <s v="theater/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1.9411764705882353"/>
    <x v="1"/>
    <s v="theater/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11.802325581395349"/>
    <x v="1"/>
    <s v="theater/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0.51351351351351349"/>
    <x v="1"/>
    <s v="theater/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8.8888888888888893"/>
    <x v="1"/>
    <s v="theater/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0"/>
    <x v="1"/>
    <s v="theater/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10.76923076923077"/>
    <x v="1"/>
    <s v="theater/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6.7407407407407405"/>
    <x v="1"/>
    <s v="theater/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16.375"/>
    <x v="1"/>
    <s v="theater/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13.774509803921569"/>
    <x v="1"/>
    <s v="theater/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1.3695652173913044"/>
    <x v="1"/>
    <s v="theater/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4.7058823529411766"/>
    <x v="1"/>
    <s v="theater/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19.392857142857142"/>
    <x v="1"/>
    <s v="theater/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6.8554216867469879"/>
    <x v="1"/>
    <s v="theater/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9.0769230769230766"/>
    <x v="1"/>
    <s v="theater/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8.625"/>
    <x v="1"/>
    <s v="theater/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1.875"/>
    <x v="1"/>
    <s v="theater/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1.4470588235294117"/>
    <x v="1"/>
    <s v="theater/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2.4137931034482758"/>
    <x v="1"/>
    <s v="theater/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0"/>
    <x v="1"/>
    <s v="theater/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0.125"/>
    <x v="1"/>
    <s v="theater/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1.3157894736842106"/>
    <x v="1"/>
    <s v="theater/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5.009672619047619"/>
    <x v="1"/>
    <s v="theater/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3.0769230769230771"/>
    <x v="1"/>
    <s v="theater/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0.47619047619047616"/>
    <x v="1"/>
    <s v="theater/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1.875"/>
    <x v="1"/>
    <s v="theater/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1.1000000000000001"/>
    <x v="1"/>
    <s v="theater/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0"/>
    <x v="1"/>
    <s v="theater/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3.3173076923076925"/>
    <x v="1"/>
    <s v="theater/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2.662452830188673"/>
    <x v="1"/>
    <s v="theater/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0"/>
    <x v="1"/>
    <s v="theater/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0.5"/>
    <x v="1"/>
    <s v="theater/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6.4516129032258063E-2"/>
    <x v="1"/>
    <s v="theater/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7"/>
    <x v="1"/>
    <s v="theater/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1.4583333333333333"/>
    <x v="1"/>
    <s v="theater/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3.6486486486486487"/>
    <x v="1"/>
    <s v="theater/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1.1111111111111112"/>
    <x v="1"/>
    <s v="theater/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4.967741935483871"/>
    <x v="1"/>
    <s v="theater/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1.0980000000000019"/>
    <x v="1"/>
    <s v="theater/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0.29411764705882354"/>
    <x v="1"/>
    <s v="theater/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22.916666666666668"/>
    <x v="1"/>
    <s v="theater/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2.5"/>
    <x v="1"/>
    <s v="theater/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.1463414634146343"/>
    <x v="1"/>
    <s v="theater/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.7894736842105265"/>
    <x v="1"/>
    <s v="theater/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0.58536585365853655"/>
    <x v="1"/>
    <s v="theater/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11.038461538461538"/>
    <x v="1"/>
    <s v="theater/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13.24"/>
    <x v="1"/>
    <s v="theater/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0"/>
    <x v="1"/>
    <s v="theater/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1.0769230769230769"/>
    <x v="1"/>
    <s v="theater/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7.8888888888888893"/>
    <x v="1"/>
    <s v="theater/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1.303921568627451"/>
    <x v="1"/>
    <s v="theater/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0"/>
    <x v="1"/>
    <s v="theater/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6.666666666666667"/>
    <x v="1"/>
    <s v="theater/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5.4054054054066348E-3"/>
    <x v="1"/>
    <s v="theater/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0"/>
    <x v="1"/>
    <s v="theater/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4.6296296296296298"/>
    <x v="1"/>
    <s v="theater/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0"/>
    <x v="1"/>
    <s v="theater/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38.163265306122447"/>
    <x v="1"/>
    <s v="theater/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0.625"/>
    <x v="1"/>
    <s v="theater/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4.1517857142857144"/>
    <x v="1"/>
    <s v="theater/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28.260869565217391"/>
    <x v="1"/>
    <s v="theater/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3.092592592592593"/>
    <x v="1"/>
    <s v="theater/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4.75"/>
    <x v="1"/>
    <s v="theater/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9.0909090909090912E-2"/>
    <x v="1"/>
    <s v="theater/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17.741935483870968"/>
    <x v="1"/>
    <s v="theater/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4.1095890410958902E-2"/>
    <x v="1"/>
    <s v="theater/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29.166666666666668"/>
    <x v="1"/>
    <s v="theater/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15.571428571428571"/>
    <x v="1"/>
    <s v="theater/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.4186046511627906"/>
    <x v="1"/>
    <s v="theater/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11.527777777777779"/>
    <x v="1"/>
    <s v="theater/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7.758064516129032"/>
    <x v="1"/>
    <s v="theater/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5.666666666666667"/>
    <x v="1"/>
    <s v="theater/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1.9696969696969697"/>
    <x v="1"/>
    <s v="theater/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3.7407407407407409"/>
    <x v="1"/>
    <s v="theater/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30"/>
    <x v="1"/>
    <s v="theater/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0.75"/>
    <x v="1"/>
    <s v="theater/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1.6415094339622642"/>
    <x v="1"/>
    <s v="theater/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4.0816326530612242E-2"/>
    <x v="1"/>
    <s v="theater/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18.596491228070175"/>
    <x v="1"/>
    <s v="theater/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5.5797101449275361"/>
    <x v="1"/>
    <s v="theater/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14"/>
    <x v="1"/>
    <s v="theater/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14.1875"/>
    <x v="1"/>
    <s v="theater/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1.5"/>
    <x v="1"/>
    <s v="theater/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0"/>
    <x v="1"/>
    <s v="theater/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49.761904761904759"/>
    <x v="1"/>
    <s v="theater/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20.096774193548388"/>
    <x v="1"/>
    <s v="theater/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17.647058823529413"/>
    <x v="1"/>
    <s v="theater/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38.94736842105263"/>
    <x v="1"/>
    <s v="theater/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0"/>
    <x v="1"/>
    <s v="theater/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0.28169014084507044"/>
    <x v="1"/>
    <s v="theater/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2.3611111111111112"/>
    <x v="1"/>
    <s v="theater/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13.777777777777779"/>
    <x v="1"/>
    <s v="theater/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2.7450980392156863"/>
    <x v="1"/>
    <s v="theater/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0.35714285714285715"/>
    <x v="1"/>
    <s v="theater/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7.6470588235294121"/>
    <x v="1"/>
    <s v="theater/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2.766497461928934"/>
    <x v="1"/>
    <s v="theater/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.1714285714285717"/>
    <x v="1"/>
    <s v="theater/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.7142857142857576E-2"/>
    <x v="1"/>
    <s v="theater/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14.705882352941176"/>
    <x v="1"/>
    <s v="theater/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3.7948717948717947"/>
    <x v="1"/>
    <s v="theater/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1.0256410256410255"/>
    <x v="1"/>
    <s v="theater/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1.5208333333333333"/>
    <x v="1"/>
    <s v="theater/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0"/>
    <x v="1"/>
    <s v="theater/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35"/>
    <s v="theater/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-499999"/>
    <x v="35"/>
    <s v="theater/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-2999"/>
    <x v="35"/>
    <s v="theater/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-141.94915254237287"/>
    <x v="35"/>
    <s v="theater/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-400"/>
    <x v="35"/>
    <s v="theater/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-104.45161290322581"/>
    <x v="35"/>
    <s v="theater/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-3989.7222222222222"/>
    <x v="35"/>
    <s v="theater/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-222.4"/>
    <x v="35"/>
    <s v="theater/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35"/>
    <s v="theater/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-148.14285714285714"/>
    <x v="35"/>
    <s v="theater/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-1542"/>
    <x v="35"/>
    <s v="theater/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-24999"/>
    <x v="35"/>
    <s v="theater/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-315"/>
    <x v="35"/>
    <s v="theater/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35"/>
    <s v="theater/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-342.5"/>
    <x v="35"/>
    <s v="theater/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35"/>
    <s v="theater/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-348.25"/>
    <x v="35"/>
    <s v="theater/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-999"/>
    <x v="35"/>
    <s v="theater/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-1189.875"/>
    <x v="35"/>
    <s v="theater/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-235"/>
    <x v="35"/>
    <s v="theater/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2.095890410958904"/>
    <x v="1"/>
    <s v="theater/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3.75"/>
    <x v="1"/>
    <s v="theater/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0"/>
    <x v="1"/>
    <s v="theater/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2.2222222222222223"/>
    <x v="1"/>
    <s v="theater/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26.588235294117649"/>
    <x v="1"/>
    <s v="theater/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0.30303030303030304"/>
    <x v="1"/>
    <s v="theater/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29.368421052631579"/>
    <x v="1"/>
    <s v="theater/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10.291139240506329"/>
    <x v="1"/>
    <s v="theater/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6.3260869565217392"/>
    <x v="1"/>
    <s v="theater/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0.75"/>
    <x v="1"/>
    <s v="theater/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0.5"/>
    <x v="1"/>
    <s v="theater/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4.6923076923076925"/>
    <x v="1"/>
    <s v="theater/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0"/>
    <x v="1"/>
    <s v="theater/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.1666666666666661"/>
    <x v="1"/>
    <s v="theater/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.85"/>
    <x v="1"/>
    <s v="theater/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1"/>
    <x v="1"/>
    <s v="theater/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3.9473684210526314"/>
    <x v="1"/>
    <s v="theater/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6.7142857142857144"/>
    <x v="1"/>
    <s v="theater/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0"/>
    <x v="1"/>
    <s v="theater/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1.6398275862068987"/>
    <x v="1"/>
    <s v="theater/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1.25"/>
    <x v="1"/>
    <s v="theater/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22.470588235294116"/>
    <x v="1"/>
    <s v="theater/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1.75"/>
    <x v="1"/>
    <s v="theater/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0.75"/>
    <x v="1"/>
    <s v="theater/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0.80701754385964908"/>
    <x v="1"/>
    <s v="theater/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4.7807017543859649"/>
    <x v="1"/>
    <s v="theater/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0"/>
    <x v="1"/>
    <s v="theater/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6.666666666666667"/>
    <x v="1"/>
    <s v="theater/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14.375"/>
    <x v="1"/>
    <s v="theater/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1.7512562814070352"/>
    <x v="1"/>
    <s v="theater/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1.6129032258064515"/>
    <x v="1"/>
    <s v="theater/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6.7333333333333334"/>
    <x v="1"/>
    <s v="theater/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11.264705882352942"/>
    <x v="1"/>
    <s v="theater/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.6111111111111107"/>
    <x v="1"/>
    <s v="theater/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17.552238805970148"/>
    <x v="1"/>
    <s v="theater/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.7575757575757578"/>
    <x v="1"/>
    <s v="theater/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12.739130434782609"/>
    <x v="1"/>
    <s v="theater/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2.2619047619047619"/>
    <x v="1"/>
    <s v="theater/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0.83333333333333337"/>
    <x v="1"/>
    <s v="theater/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0.49"/>
    <x v="1"/>
    <s v="theater/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7.0512820512820511"/>
    <x v="1"/>
    <s v="theater/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8.870967741935484"/>
    <x v="1"/>
    <s v="theater/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9.67741935483871"/>
    <x v="1"/>
    <s v="theater/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40.817518248175183"/>
    <x v="1"/>
    <s v="theater/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15.294117647058824"/>
    <x v="1"/>
    <s v="theater/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6.9285714285714288"/>
    <x v="1"/>
    <s v="theater/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4.333333333333333"/>
    <x v="1"/>
    <s v="theater/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0.15151515151515152"/>
    <x v="1"/>
    <s v="theater/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14.102564102564102"/>
    <x v="1"/>
    <s v="theater/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5.333333333333333"/>
    <x v="1"/>
    <s v="theater/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3.8676470588235294"/>
    <x v="1"/>
    <s v="theater/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0.5"/>
    <x v="1"/>
    <s v="theater/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5.8888888888888893"/>
    <x v="1"/>
    <s v="theater/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0.12820512820512819"/>
    <x v="1"/>
    <s v="theater/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3.095238095238095"/>
    <x v="1"/>
    <s v="theater/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8.1999999999999993"/>
    <x v="1"/>
    <s v="theater/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4.0374074074074073"/>
    <x v="1"/>
    <s v="theater/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2.8"/>
    <x v="1"/>
    <s v="theater/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24.615384615384617"/>
    <x v="1"/>
    <s v="theater/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37.391304347826086"/>
    <x v="1"/>
    <s v="theater/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35.897435897435898"/>
    <x v="1"/>
    <s v="theater/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2.3571428571428572"/>
    <x v="1"/>
    <s v="theater/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19.814814814814813"/>
    <x v="1"/>
    <s v="theater/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3.3333333333333335"/>
    <x v="1"/>
    <s v="theater/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38.75"/>
    <x v="1"/>
    <s v="theater/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.5789473684210527"/>
    <x v="1"/>
    <s v="theater/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2.4226804123711339"/>
    <x v="1"/>
    <s v="theater/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3.3333333333333335"/>
    <x v="1"/>
    <s v="theater/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18.583333333333332"/>
    <x v="1"/>
    <s v="theater/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2.3076923076923075"/>
    <x v="1"/>
    <s v="theater/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15.152173913043478"/>
    <x v="1"/>
    <s v="theater/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55"/>
    <x v="1"/>
    <s v="theater/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3.7250000000000001"/>
    <x v="1"/>
    <s v="theater/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0.90909090909090906"/>
    <x v="1"/>
    <s v="theater/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.8"/>
    <x v="1"/>
    <s v="theater/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1.4603174603174602"/>
    <x v="1"/>
    <s v="theater/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1.2308988764044964"/>
    <x v="1"/>
    <s v="theater/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5.4"/>
    <x v="1"/>
    <s v="theater/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44.108695652173914"/>
    <x v="1"/>
    <s v="theater/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0.45454545454545453"/>
    <x v="1"/>
    <s v="theater/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-585.09677419354841"/>
    <x v="1"/>
    <s v="theater/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-927.6"/>
    <x v="1"/>
    <s v="theater/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-900"/>
    <x v="1"/>
    <s v="theater/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-406.66666666666669"/>
    <x v="1"/>
    <s v="theater/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-179.75"/>
    <x v="1"/>
    <s v="theater/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theater/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-153.28571428571428"/>
    <x v="1"/>
    <s v="theater/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-65"/>
    <x v="1"/>
    <s v="theater/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-1490"/>
    <x v="1"/>
    <s v="theater/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-137.5"/>
    <x v="1"/>
    <s v="theater/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-205"/>
    <x v="1"/>
    <s v="theater/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-399.375"/>
    <x v="1"/>
    <s v="theater/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-117.28571428571429"/>
    <x v="1"/>
    <s v="theater/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theater/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-1225"/>
    <x v="1"/>
    <s v="theater/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theater/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theater/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-90"/>
    <x v="1"/>
    <s v="theater/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-8298"/>
    <x v="1"/>
    <s v="theater/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-2475"/>
    <x v="1"/>
    <s v="theater/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3.3846153846153846"/>
    <x v="35"/>
    <s v="theater/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3.5714285714285716"/>
    <x v="35"/>
    <s v="theater/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0.9642857142857143"/>
    <x v="35"/>
    <s v="theater/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29.636363636363637"/>
    <x v="35"/>
    <s v="theater/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4.333333333333333"/>
    <x v="35"/>
    <s v="theater/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5.5666666666666664"/>
    <x v="35"/>
    <s v="theater/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8.518518518518519"/>
    <x v="35"/>
    <s v="theater/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5.8214285714285712"/>
    <x v="35"/>
    <s v="theater/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.9411764705882355"/>
    <x v="35"/>
    <s v="theater/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5.96"/>
    <x v="35"/>
    <s v="theater/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1.3461538461538463"/>
    <x v="35"/>
    <s v="theater/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4.6564772727272778"/>
    <x v="35"/>
    <s v="theater/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0.55791208791209268"/>
    <x v="35"/>
    <s v="theater/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0"/>
    <x v="35"/>
    <s v="theater/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2.7857142857142856"/>
    <x v="35"/>
    <s v="theater/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0"/>
    <x v="35"/>
    <s v="theater/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0"/>
    <x v="35"/>
    <s v="theater/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8.8037383177570092"/>
    <x v="35"/>
    <s v="theater/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2.7605208333333358"/>
    <x v="35"/>
    <s v="theater/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5.9821428571428568"/>
    <x v="35"/>
    <s v="theater/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5.2777586206896494"/>
    <x v="35"/>
    <s v="theater/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0"/>
    <x v="35"/>
    <s v="theater/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0"/>
    <x v="35"/>
    <s v="theater/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12.105263157894736"/>
    <x v="35"/>
    <s v="theater/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5.454545454545455"/>
    <x v="35"/>
    <s v="theater/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7.192982456140351"/>
    <x v="35"/>
    <s v="theater/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0"/>
    <x v="35"/>
    <s v="theater/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0.35714285714285715"/>
    <x v="35"/>
    <s v="theater/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5.7127659574468082"/>
    <x v="35"/>
    <s v="theater/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14.64406779661017"/>
    <x v="35"/>
    <s v="theater/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3.3611111111111112"/>
    <x v="35"/>
    <s v="theater/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5.1913043478260867"/>
    <x v="35"/>
    <s v="theater/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6.666666666666668"/>
    <x v="35"/>
    <s v="theater/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8.365384615384615"/>
    <x v="35"/>
    <s v="theater/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1.2962962962962963"/>
    <x v="35"/>
    <s v="theater/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14.458333333333334"/>
    <x v="35"/>
    <s v="theater/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5"/>
    <x v="35"/>
    <s v="theater/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33.833333333333336"/>
    <x v="35"/>
    <s v="theater/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.2676056338028161"/>
    <x v="35"/>
    <s v="theater/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0.1"/>
    <x v="35"/>
    <s v="theater/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-74500"/>
    <x v="35"/>
    <s v="theater/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-858.5"/>
    <x v="35"/>
    <s v="theater/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35"/>
    <s v="theater/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35"/>
    <s v="theater/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-6232.5"/>
    <x v="35"/>
    <s v="theater/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-117.66666666666667"/>
    <x v="35"/>
    <s v="theater/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-4950"/>
    <x v="35"/>
    <s v="theater/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-295"/>
    <x v="35"/>
    <s v="theater/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-22499"/>
    <x v="35"/>
    <s v="theater/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-16.756756756756758"/>
    <x v="35"/>
    <s v="theater/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-13795"/>
    <x v="35"/>
    <s v="theater/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-2399.5"/>
    <x v="35"/>
    <s v="theater/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-1319.9375"/>
    <x v="35"/>
    <s v="theater/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-508.22222222222223"/>
    <x v="35"/>
    <s v="theater/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35"/>
    <s v="theater/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-241.05"/>
    <x v="35"/>
    <s v="theater/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35"/>
    <s v="theater/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-74998.5"/>
    <x v="35"/>
    <s v="theater/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-7495"/>
    <x v="35"/>
    <s v="theater/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-116.11111111111111"/>
    <x v="35"/>
    <s v="theater/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0"/>
    <x v="1"/>
    <s v="theater/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0.65789473684210531"/>
    <x v="1"/>
    <s v="theater/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12.538461538461538"/>
    <x v="1"/>
    <s v="theater/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30.263157894736842"/>
    <x v="1"/>
    <s v="theater/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7.363636363636363"/>
    <x v="1"/>
    <s v="theater/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0.74037037037036224"/>
    <x v="1"/>
    <s v="theater/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17.705882352941178"/>
    <x v="1"/>
    <s v="theater/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4.999999999995453E-4"/>
    <x v="1"/>
    <s v="theater/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7.7991891891891871"/>
    <x v="1"/>
    <s v="theater/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7.25"/>
    <x v="1"/>
    <s v="theater/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32"/>
    <x v="1"/>
    <s v="theater/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2.4615384615384617"/>
    <x v="1"/>
    <s v="theater/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6.5"/>
    <x v="1"/>
    <s v="theater/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3.4565217391304346"/>
    <x v="1"/>
    <s v="theater/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6.5921052631578947"/>
    <x v="1"/>
    <s v="theater/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3.6585365853658538"/>
    <x v="1"/>
    <s v="theater/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2.8571428571428572"/>
    <x v="1"/>
    <s v="theater/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5.5306122448979593"/>
    <x v="1"/>
    <s v="theater/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4.4230769230769234"/>
    <x v="1"/>
    <s v="theater/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24.307692307692307"/>
    <x v="1"/>
    <s v="theater/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0"/>
    <x v="1"/>
    <s v="theater/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0.125"/>
    <x v="1"/>
    <s v="theater/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41.666666666666664"/>
    <x v="1"/>
    <s v="theater/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3.3455555555555572"/>
    <x v="1"/>
    <s v="theater/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6.2222222222222223"/>
    <x v="1"/>
    <s v="theater/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10"/>
    <x v="1"/>
    <s v="theater/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4.7543859649122808"/>
    <x v="1"/>
    <s v="theater/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15"/>
    <x v="1"/>
    <s v="theater/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7.1428571428571432"/>
    <x v="1"/>
    <s v="theater/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2.4705882352941178"/>
    <x v="1"/>
    <s v="theater/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8.24"/>
    <x v="1"/>
    <s v="theater/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0.78125"/>
    <x v="1"/>
    <s v="theater/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333333333333332"/>
    <x v="1"/>
    <s v="theater/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-268.47058823529414"/>
    <x v="1"/>
    <s v="theater/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-169.69565217391303"/>
    <x v="1"/>
    <s v="theater/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-207.10526315789474"/>
    <x v="1"/>
    <s v="theater/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-114.68"/>
    <x v="1"/>
    <s v="theater/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-3263.1666666666665"/>
    <x v="1"/>
    <s v="theater/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-851.375"/>
    <x v="1"/>
    <s v="theater/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-978.11111111111109"/>
    <x v="1"/>
    <s v="theater/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-252.81395348837211"/>
    <x v="1"/>
    <s v="theater/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-995.96428571428567"/>
    <x v="1"/>
    <s v="theater/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-240.5"/>
    <x v="1"/>
    <s v="theater/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-68.666666666666671"/>
    <x v="1"/>
    <s v="theater/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-4990"/>
    <x v="1"/>
    <s v="theater/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-49987"/>
    <x v="1"/>
    <s v="theater/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-460.6"/>
    <x v="1"/>
    <s v="theater/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-975"/>
    <x v="1"/>
    <s v="theater/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-4999"/>
    <x v="1"/>
    <s v="theater/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-1185"/>
    <x v="1"/>
    <s v="theater/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-490"/>
    <x v="1"/>
    <s v="theater/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-2499"/>
    <x v="1"/>
    <s v="theater/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-380"/>
    <x v="1"/>
    <s v="theater/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-1900"/>
    <x v="1"/>
    <s v="theater/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-7499"/>
    <x v="1"/>
    <s v="theater/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theater/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-1646.6666666666667"/>
    <x v="1"/>
    <s v="theater/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-125.92857142857143"/>
    <x v="1"/>
    <s v="theater/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-994.5"/>
    <x v="1"/>
    <s v="theater/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-349.8"/>
    <x v="1"/>
    <s v="theater/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-4990"/>
    <x v="35"/>
    <s v="theater/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-843.93333333333328"/>
    <x v="35"/>
    <s v="theater/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-850"/>
    <x v="35"/>
    <s v="theater/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-486.66666666666669"/>
    <x v="35"/>
    <s v="theater/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35"/>
    <s v="theater/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35"/>
    <s v="theater/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35"/>
    <s v="theater/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35"/>
    <s v="theater/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-40.021739130434781"/>
    <x v="35"/>
    <s v="theater/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-1697.0714285714287"/>
    <x v="35"/>
    <s v="theater/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-17990"/>
    <x v="35"/>
    <s v="theater/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35"/>
    <s v="theater/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-383.52941176470586"/>
    <x v="35"/>
    <s v="theater/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-475"/>
    <x v="35"/>
    <s v="theater/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35"/>
    <s v="theater/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35"/>
    <s v="theater/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35"/>
    <s v="theater/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35"/>
    <s v="theater/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35"/>
    <s v="theater/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-982.5"/>
    <x v="35"/>
    <s v="theater/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-104.14285714285714"/>
    <x v="1"/>
    <s v="theater/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-875.77777777777783"/>
    <x v="1"/>
    <s v="theater/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-1559.5"/>
    <x v="1"/>
    <s v="theater/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-77.142857142857139"/>
    <x v="1"/>
    <s v="theater/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theater/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-466.96428571428572"/>
    <x v="1"/>
    <s v="theater/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-1316.3636363636363"/>
    <x v="1"/>
    <s v="theater/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-950"/>
    <x v="1"/>
    <s v="theater/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-357.5"/>
    <x v="1"/>
    <s v="theater/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-206"/>
    <x v="1"/>
    <s v="theater/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-105.375"/>
    <x v="1"/>
    <s v="theater/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-4937.5"/>
    <x v="1"/>
    <s v="theater/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-473"/>
    <x v="1"/>
    <s v="theater/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-2975"/>
    <x v="1"/>
    <s v="theater/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-49.516129032258064"/>
    <x v="1"/>
    <s v="theater/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theater/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-4998.5"/>
    <x v="1"/>
    <s v="theater/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-189.57142857142858"/>
    <x v="1"/>
    <s v="theater/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-30.625"/>
    <x v="1"/>
    <s v="theater/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-211.75"/>
    <x v="1"/>
    <s v="theater/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-171.25"/>
    <x v="1"/>
    <s v="theater/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-14966.25"/>
    <x v="1"/>
    <s v="theater/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-1938.3333333333333"/>
    <x v="1"/>
    <s v="theater/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-139.08333333333334"/>
    <x v="1"/>
    <s v="theater/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-14999"/>
    <x v="1"/>
    <s v="theater/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-1285.7142857142858"/>
    <x v="1"/>
    <s v="theater/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-58.925925925925924"/>
    <x v="1"/>
    <s v="theater/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-1495"/>
    <x v="1"/>
    <s v="theater/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theater/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-3490"/>
    <x v="1"/>
    <s v="theater/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-19960"/>
    <x v="1"/>
    <s v="theater/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-1636.6666666666667"/>
    <x v="1"/>
    <s v="theater/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-788.33333333333337"/>
    <x v="1"/>
    <s v="theater/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theater/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-114.83333333333333"/>
    <x v="1"/>
    <s v="theater/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-595.05882352941171"/>
    <x v="1"/>
    <s v="theater/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-317.75"/>
    <x v="1"/>
    <s v="theater/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-45"/>
    <x v="1"/>
    <s v="theater/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-4985"/>
    <x v="1"/>
    <s v="theater/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-1237.5"/>
    <x v="1"/>
    <s v="theater/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-621.28571428571433"/>
    <x v="1"/>
    <s v="theater/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-1396.2142857142858"/>
    <x v="1"/>
    <s v="theater/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theater/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theater/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-11999"/>
    <x v="1"/>
    <s v="theater/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-491.5"/>
    <x v="1"/>
    <s v="theater/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-370.83333333333331"/>
    <x v="1"/>
    <s v="theater/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-73.260869565217391"/>
    <x v="1"/>
    <s v="theater/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theater/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-40"/>
    <x v="1"/>
    <s v="theater/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-571.6"/>
    <x v="1"/>
    <s v="theater/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-4995"/>
    <x v="1"/>
    <s v="theater/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-2494.5"/>
    <x v="1"/>
    <s v="theater/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-2725"/>
    <x v="1"/>
    <s v="theater/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theater/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-247.53846153846155"/>
    <x v="1"/>
    <s v="theater/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theater/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-1995"/>
    <x v="1"/>
    <s v="theater/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-1161"/>
    <x v="1"/>
    <s v="theater/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-1449.5"/>
    <x v="1"/>
    <s v="theater/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theater/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-263.21875"/>
    <x v="1"/>
    <s v="theater/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-3975"/>
    <x v="1"/>
    <s v="theater/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-199999"/>
    <x v="1"/>
    <s v="theater/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-25975"/>
    <x v="1"/>
    <s v="theater/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theater/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theater/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-165.625"/>
    <x v="1"/>
    <s v="theater/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theater/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-27993"/>
    <x v="1"/>
    <s v="theater/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-84.9375"/>
    <x v="1"/>
    <s v="theater/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-75.666666666666671"/>
    <x v="1"/>
    <s v="theater/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-738.75"/>
    <x v="1"/>
    <s v="theater/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-2489.5"/>
    <x v="1"/>
    <s v="theater/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-451.66666666666669"/>
    <x v="1"/>
    <s v="theater/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theater/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-624.66666666666663"/>
    <x v="1"/>
    <s v="theater/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-428.75"/>
    <x v="1"/>
    <s v="theater/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-3727.5"/>
    <x v="1"/>
    <s v="theater/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-129"/>
    <x v="1"/>
    <s v="theater/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-406.63636363636363"/>
    <x v="1"/>
    <s v="theater/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-435.66666666666669"/>
    <x v="1"/>
    <s v="theater/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-7494.5"/>
    <x v="1"/>
    <s v="theater/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-2310.6666666666665"/>
    <x v="1"/>
    <s v="theater/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-98.625"/>
    <x v="1"/>
    <s v="theater/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-29.594594594594593"/>
    <x v="1"/>
    <s v="theater/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-61.81818181818182"/>
    <x v="1"/>
    <s v="theater/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theater/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-68"/>
    <x v="1"/>
    <s v="theater/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-14782.5"/>
    <x v="1"/>
    <s v="theater/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-223.25"/>
    <x v="1"/>
    <s v="theater/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-981.66666666666663"/>
    <x v="1"/>
    <s v="theater/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-292.85714285714283"/>
    <x v="1"/>
    <s v="theater/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-4110.7142857142853"/>
    <x v="1"/>
    <s v="theater/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-136"/>
    <x v="1"/>
    <s v="theater/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-157.89130434782609"/>
    <x v="1"/>
    <s v="theater/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-140.5"/>
    <x v="1"/>
    <s v="theater/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-71.526315789473685"/>
    <x v="1"/>
    <s v="theater/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-347.07692307692309"/>
    <x v="1"/>
    <s v="theater/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-19.153846153846153"/>
    <x v="1"/>
    <s v="theater/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-367"/>
    <x v="1"/>
    <s v="theater/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theater/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-527"/>
    <x v="1"/>
    <s v="theater/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-400"/>
    <x v="1"/>
    <s v="theater/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-1051"/>
    <x v="1"/>
    <s v="theater/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-49997"/>
    <x v="1"/>
    <s v="theater/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-1995"/>
    <x v="1"/>
    <s v="theater/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-32.5"/>
    <x v="1"/>
    <s v="theater/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-147.23529411764707"/>
    <x v="1"/>
    <s v="theater/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theater/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-44.583333333333336"/>
    <x v="1"/>
    <s v="theater/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-417.42857142857144"/>
    <x v="1"/>
    <s v="theater/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-7990"/>
    <x v="1"/>
    <s v="theater/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-53.357142857142854"/>
    <x v="1"/>
    <s v="theater/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-306.75"/>
    <x v="1"/>
    <s v="theater/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-899.5"/>
    <x v="1"/>
    <s v="theater/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-499"/>
    <x v="1"/>
    <s v="theater/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-1480"/>
    <x v="1"/>
    <s v="theater/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-29998"/>
    <x v="1"/>
    <s v="theater/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-1995"/>
    <x v="1"/>
    <s v="theater/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-235"/>
    <x v="1"/>
    <s v="theater/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-618.33333333333337"/>
    <x v="1"/>
    <s v="theater/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-143.63157894736841"/>
    <x v="1"/>
    <s v="theater/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-57.75"/>
    <x v="1"/>
    <s v="theater/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theater/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-987"/>
    <x v="1"/>
    <s v="theater/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theater/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-6999"/>
    <x v="1"/>
    <s v="theater/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-61.428571428571431"/>
    <x v="1"/>
    <s v="theater/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-4947.5"/>
    <x v="1"/>
    <s v="theater/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-342.5"/>
    <x v="1"/>
    <s v="theater/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-867.75"/>
    <x v="1"/>
    <s v="theater/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-166.66666666666666"/>
    <x v="1"/>
    <s v="theater/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-7437.5"/>
    <x v="1"/>
    <s v="theater/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-27.81218274111675"/>
    <x v="1"/>
    <s v="theater/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theater/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-790"/>
    <x v="1"/>
    <s v="theater/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-1187.5"/>
    <x v="1"/>
    <s v="theater/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theater/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-397.85714285714283"/>
    <x v="1"/>
    <s v="theater/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-130.81818181818181"/>
    <x v="1"/>
    <s v="theater/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theater/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-350"/>
    <x v="1"/>
    <s v="theater/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theater/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-805"/>
    <x v="1"/>
    <s v="theater/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-188.91500000000002"/>
    <x v="1"/>
    <s v="theater/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-6650"/>
    <x v="1"/>
    <s v="theater/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-252.6"/>
    <x v="1"/>
    <s v="theater/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-186.88235294117646"/>
    <x v="1"/>
    <s v="theater/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-310"/>
    <x v="1"/>
    <s v="theater/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-549.75"/>
    <x v="1"/>
    <s v="theater/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-40"/>
    <x v="1"/>
    <s v="theater/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-2750"/>
    <x v="1"/>
    <s v="theater/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-2489.5"/>
    <x v="1"/>
    <s v="theater/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-3326.3333333333335"/>
    <x v="1"/>
    <s v="theater/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theater/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-93.75"/>
    <x v="1"/>
    <s v="theater/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-4999"/>
    <x v="1"/>
    <s v="theater/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-428.33333333333331"/>
    <x v="1"/>
    <s v="theater/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-1222.5"/>
    <x v="1"/>
    <s v="theater/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-153.83516483516485"/>
    <x v="1"/>
    <s v="theater/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-19984"/>
    <x v="1"/>
    <s v="theater/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-1499"/>
    <x v="1"/>
    <s v="theater/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theater/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-144.15384615384616"/>
    <x v="1"/>
    <s v="theater/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-195"/>
    <x v="1"/>
    <s v="theater/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theater/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-196.14285714285714"/>
    <x v="1"/>
    <s v="theater/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-78.333333333333329"/>
    <x v="1"/>
    <s v="theater/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-454.16666666666669"/>
    <x v="1"/>
    <s v="theater/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-913.75"/>
    <x v="1"/>
    <s v="theater/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-1392.8571428571429"/>
    <x v="1"/>
    <s v="theater/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-1943"/>
    <x v="1"/>
    <s v="theater/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theater/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-6503.333333333333"/>
    <x v="1"/>
    <s v="theater/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-1040.5555555555557"/>
    <x v="1"/>
    <s v="theater/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-269.16666666666669"/>
    <x v="1"/>
    <s v="theater/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-993.25"/>
    <x v="1"/>
    <s v="theater/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-14975"/>
    <x v="1"/>
    <s v="theater/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-115"/>
    <x v="1"/>
    <s v="theater/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-3460.05"/>
    <x v="1"/>
    <s v="theater/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-63.07692307692308"/>
    <x v="1"/>
    <s v="theater/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-139.16666666666666"/>
    <x v="1"/>
    <s v="theater/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theater/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-498"/>
    <x v="1"/>
    <s v="theater/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-1731.5"/>
    <x v="1"/>
    <s v="theater/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-95.952380952380949"/>
    <x v="1"/>
    <s v="theater/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-109.53846153846153"/>
    <x v="1"/>
    <s v="theater/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theater/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-2277.5"/>
    <x v="1"/>
    <s v="theater/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theater/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-2995"/>
    <x v="1"/>
    <s v="theater/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theater/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-156.16666666666666"/>
    <x v="1"/>
    <s v="theater/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-73.5"/>
    <x v="1"/>
    <s v="theater/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-456.83333333333331"/>
    <x v="1"/>
    <s v="theater/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-2990"/>
    <x v="1"/>
    <s v="theater/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-3490"/>
    <x v="1"/>
    <s v="theater/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-190.6"/>
    <x v="1"/>
    <s v="theater/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theater/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-594.66666666666663"/>
    <x v="1"/>
    <s v="theater/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-595"/>
    <x v="1"/>
    <s v="theater/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-322.66666666666669"/>
    <x v="1"/>
    <s v="theater/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-174.5"/>
    <x v="1"/>
    <s v="theater/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-109980"/>
    <x v="1"/>
    <s v="theater/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-610"/>
    <x v="1"/>
    <s v="theater/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-158.75"/>
    <x v="1"/>
    <s v="theater/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-29200"/>
    <x v="1"/>
    <s v="theater/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-620"/>
    <x v="1"/>
    <s v="theater/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theater/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theater/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-4450"/>
    <x v="1"/>
    <s v="theater/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theater/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theater/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-60.5"/>
    <x v="1"/>
    <s v="theater/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-150"/>
    <x v="1"/>
    <s v="theater/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-168.5"/>
    <x v="1"/>
    <s v="theater/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-5116.666666666667"/>
    <x v="1"/>
    <s v="theater/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-44.545454545454547"/>
    <x v="1"/>
    <s v="theater/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-489.75"/>
    <x v="1"/>
    <s v="theater/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-2941"/>
    <x v="1"/>
    <s v="theater/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theater/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-35.666666666666664"/>
    <x v="1"/>
    <s v="theater/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-484.33333333333331"/>
    <x v="1"/>
    <s v="theater/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-2499"/>
    <x v="1"/>
    <s v="theater/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-499"/>
    <x v="1"/>
    <s v="theater/plays"/>
    <x v="4113"/>
    <d v="2016-01-08T06:34:00"/>
  </r>
  <r>
    <m/>
    <m/>
    <m/>
    <m/>
    <m/>
    <x v="4"/>
    <m/>
    <m/>
    <m/>
    <m/>
    <m/>
    <m/>
    <m/>
    <m/>
    <m/>
    <m/>
    <x v="36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E85F3-DCCE-4BE3-B3DC-3B750F5A81F6}" name="PivotTable1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U28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Page" showAll="0">
      <items count="5">
        <item x="1"/>
        <item x="2"/>
        <item x="3"/>
        <item x="0"/>
        <item t="default"/>
      </items>
    </pivotField>
    <pivotField axis="axisCol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7">
        <item x="0"/>
        <item x="14"/>
        <item x="29"/>
        <item x="28"/>
        <item x="13"/>
        <item x="27"/>
        <item x="12"/>
        <item x="11"/>
        <item x="30"/>
        <item x="10"/>
        <item x="23"/>
        <item x="9"/>
        <item x="8"/>
        <item x="7"/>
        <item x="22"/>
        <item x="6"/>
        <item x="16"/>
        <item x="19"/>
        <item x="26"/>
        <item x="15"/>
        <item x="21"/>
        <item x="20"/>
        <item x="34"/>
        <item x="5"/>
        <item x="4"/>
        <item x="18"/>
        <item x="17"/>
        <item x="24"/>
        <item x="25"/>
        <item x="32"/>
        <item x="31"/>
        <item x="3"/>
        <item x="2"/>
        <item x="35"/>
        <item x="1"/>
        <item x="33"/>
        <item t="default"/>
      </items>
    </pivotField>
    <pivotField axis="axisRow"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</pivotFields>
  <rowFields count="1">
    <field x="17"/>
  </rowFields>
  <rowItems count="22">
    <i>
      <x v="1"/>
    </i>
    <i>
      <x v="4"/>
    </i>
    <i>
      <x v="5"/>
    </i>
    <i>
      <x v="8"/>
    </i>
    <i>
      <x v="10"/>
    </i>
    <i>
      <x v="13"/>
    </i>
    <i>
      <x v="14"/>
    </i>
    <i>
      <x v="16"/>
    </i>
    <i>
      <x v="18"/>
    </i>
    <i>
      <x v="19"/>
    </i>
    <i>
      <x v="20"/>
    </i>
    <i>
      <x v="24"/>
    </i>
    <i>
      <x v="29"/>
    </i>
    <i>
      <x v="30"/>
    </i>
    <i>
      <x v="33"/>
    </i>
    <i>
      <x v="34"/>
    </i>
    <i>
      <x v="35"/>
    </i>
    <i>
      <x v="36"/>
    </i>
    <i>
      <x v="38"/>
    </i>
    <i>
      <x v="39"/>
    </i>
    <i>
      <x v="40"/>
    </i>
    <i t="grand">
      <x/>
    </i>
  </rowItems>
  <colFields count="1">
    <field x="6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 t="grand">
      <x/>
    </i>
  </colItems>
  <pageFields count="1">
    <pageField fld="5" item="3" hier="-1"/>
  </pageFields>
  <chartFormats count="21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6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6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6" count="1" selected="0">
            <x v="11"/>
          </reference>
        </references>
      </pivotArea>
    </chartFormat>
    <chartFormat chart="0" format="11" series="1">
      <pivotArea type="data" outline="0" fieldPosition="0">
        <references count="1">
          <reference field="6" count="1" selected="0">
            <x v="12"/>
          </reference>
        </references>
      </pivotArea>
    </chartFormat>
    <chartFormat chart="0" format="12" series="1">
      <pivotArea type="data" outline="0" fieldPosition="0">
        <references count="1">
          <reference field="6" count="1" selected="0">
            <x v="13"/>
          </reference>
        </references>
      </pivotArea>
    </chartFormat>
    <chartFormat chart="0" format="13" series="1">
      <pivotArea type="data" outline="0" fieldPosition="0">
        <references count="1">
          <reference field="6" count="1" selected="0">
            <x v="15"/>
          </reference>
        </references>
      </pivotArea>
    </chartFormat>
    <chartFormat chart="0" format="14" series="1">
      <pivotArea type="data" outline="0" fieldPosition="0">
        <references count="1">
          <reference field="6" count="1" selected="0">
            <x v="16"/>
          </reference>
        </references>
      </pivotArea>
    </chartFormat>
    <chartFormat chart="0" format="15" series="1">
      <pivotArea type="data" outline="0" fieldPosition="0">
        <references count="1">
          <reference field="6" count="1" selected="0">
            <x v="17"/>
          </reference>
        </references>
      </pivotArea>
    </chartFormat>
    <chartFormat chart="0" format="16" series="1">
      <pivotArea type="data" outline="0" fieldPosition="0">
        <references count="1">
          <reference field="6" count="1" selected="0">
            <x v="18"/>
          </reference>
        </references>
      </pivotArea>
    </chartFormat>
    <chartFormat chart="0" format="17" series="1">
      <pivotArea type="data" outline="0" fieldPosition="0">
        <references count="1">
          <reference field="6" count="1" selected="0">
            <x v="19"/>
          </reference>
        </references>
      </pivotArea>
    </chartFormat>
    <chartFormat chart="0" format="18" series="1">
      <pivotArea type="data" outline="0" fieldPosition="0">
        <references count="1">
          <reference field="6" count="1" selected="0">
            <x v="20"/>
          </reference>
        </references>
      </pivotArea>
    </chartFormat>
    <chartFormat chart="0" format="19" series="1">
      <pivotArea type="data" outline="0" fieldPosition="0">
        <references count="1">
          <reference field="6" count="1" selected="0">
            <x v="10"/>
          </reference>
        </references>
      </pivotArea>
    </chartFormat>
    <chartFormat chart="0" format="20" series="1">
      <pivotArea type="data" outline="0" fieldPosition="0">
        <references count="1">
          <reference field="6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315012-5F05-43D5-B63B-F11D46ED4E7B}" name="PivotTable2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W4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Page" showAll="0">
      <items count="5">
        <item x="1"/>
        <item x="2"/>
        <item x="3"/>
        <item x="0"/>
        <item t="default"/>
      </items>
    </pivotField>
    <pivotField axis="axisCol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6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pageFields count="1">
    <pageField fld="5" hier="-1"/>
  </pageFields>
  <chartFormats count="21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6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6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6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6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6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6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6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80C9CB-A2AE-444D-8DD0-0AFD271CFC22}" name="PivotTable3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8">
        <item x="0"/>
        <item x="14"/>
        <item x="29"/>
        <item x="28"/>
        <item x="13"/>
        <item x="27"/>
        <item x="12"/>
        <item x="11"/>
        <item x="30"/>
        <item x="10"/>
        <item x="23"/>
        <item x="9"/>
        <item x="8"/>
        <item x="7"/>
        <item x="22"/>
        <item x="6"/>
        <item x="16"/>
        <item x="19"/>
        <item x="26"/>
        <item x="15"/>
        <item x="21"/>
        <item x="20"/>
        <item x="34"/>
        <item x="5"/>
        <item x="4"/>
        <item x="18"/>
        <item x="17"/>
        <item x="24"/>
        <item x="25"/>
        <item x="32"/>
        <item x="31"/>
        <item x="3"/>
        <item x="2"/>
        <item x="35"/>
        <item x="1"/>
        <item x="33"/>
        <item x="36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item="2" hier="-1"/>
  </pageFields>
  <chartFormats count="6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/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Normal="100" workbookViewId="0">
      <selection activeCell="C13" sqref="C13"/>
    </sheetView>
  </sheetViews>
  <sheetFormatPr defaultColWidth="38.140625" defaultRowHeight="15" x14ac:dyDescent="0.2"/>
  <cols>
    <col min="1" max="1" width="6.42578125" style="3" bestFit="1" customWidth="1"/>
    <col min="2" max="2" width="70.28515625" style="4" bestFit="1" customWidth="1"/>
    <col min="3" max="3" width="70.42578125" style="4" bestFit="1" customWidth="1"/>
    <col min="4" max="4" width="12.85546875" style="3" bestFit="1" customWidth="1"/>
    <col min="5" max="5" width="14.28515625" style="3" bestFit="1" customWidth="1"/>
    <col min="6" max="6" width="11.5703125" style="3" bestFit="1" customWidth="1"/>
    <col min="7" max="7" width="9.7109375" style="3" bestFit="1" customWidth="1"/>
    <col min="8" max="8" width="11" style="3" bestFit="1" customWidth="1"/>
    <col min="9" max="9" width="14.28515625" style="3" bestFit="1" customWidth="1"/>
    <col min="10" max="10" width="14.85546875" style="3" bestFit="1" customWidth="1"/>
    <col min="11" max="11" width="11.85546875" style="3" bestFit="1" customWidth="1"/>
    <col min="12" max="12" width="17.85546875" style="3" bestFit="1" customWidth="1"/>
    <col min="13" max="13" width="10.85546875" style="3" bestFit="1" customWidth="1"/>
    <col min="14" max="14" width="32.42578125" style="3" bestFit="1" customWidth="1"/>
    <col min="15" max="15" width="19" style="3" bestFit="1" customWidth="1"/>
    <col min="16" max="16" width="21.140625" style="3" bestFit="1" customWidth="1"/>
    <col min="17" max="18" width="30.7109375" style="3" bestFit="1" customWidth="1"/>
    <col min="19" max="19" width="29.28515625" style="14" bestFit="1" customWidth="1"/>
    <col min="20" max="20" width="27.85546875" style="14" bestFit="1" customWidth="1"/>
    <col min="21" max="16384" width="38.140625" style="3"/>
  </cols>
  <sheetData>
    <row r="1" spans="1:20" s="6" customFormat="1" ht="15.75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8265</v>
      </c>
      <c r="P1" s="6" t="s">
        <v>8307</v>
      </c>
      <c r="Q1" s="6" t="s">
        <v>8308</v>
      </c>
      <c r="R1" s="6" t="s">
        <v>8309</v>
      </c>
      <c r="S1" s="13" t="s">
        <v>8322</v>
      </c>
      <c r="T1" s="13" t="s">
        <v>8323</v>
      </c>
    </row>
    <row r="2" spans="1:20" ht="45.75" x14ac:dyDescent="0.25">
      <c r="A2" s="3">
        <v>0</v>
      </c>
      <c r="B2" s="4" t="s">
        <v>2</v>
      </c>
      <c r="C2" s="4" t="s">
        <v>4111</v>
      </c>
      <c r="D2" s="3">
        <v>8500</v>
      </c>
      <c r="E2" s="3">
        <v>11633</v>
      </c>
      <c r="F2" s="8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8266</v>
      </c>
      <c r="O2" s="8">
        <v>136.85882352941178</v>
      </c>
      <c r="P2" s="3">
        <v>17.214285714285715</v>
      </c>
      <c r="Q2" s="3" t="s">
        <v>8310</v>
      </c>
      <c r="R2" s="3" t="s">
        <v>8312</v>
      </c>
      <c r="S2" s="15">
        <f>(((J2/60)/60)/24)+DATE(1970,1,1)</f>
        <v>42177.007071759261</v>
      </c>
      <c r="T2" s="14">
        <f>(((I2/60)/60)/24)+DATE(1970,1,1)</f>
        <v>42208.125</v>
      </c>
    </row>
    <row r="3" spans="1:20" ht="15.75" x14ac:dyDescent="0.25">
      <c r="A3" s="3">
        <v>1</v>
      </c>
      <c r="B3" s="4" t="s">
        <v>3</v>
      </c>
      <c r="C3" s="4" t="s">
        <v>4112</v>
      </c>
      <c r="D3" s="3">
        <v>10275</v>
      </c>
      <c r="E3" s="3">
        <v>14653</v>
      </c>
      <c r="F3" s="8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8266</v>
      </c>
      <c r="O3" s="8">
        <v>142.60827250608273</v>
      </c>
      <c r="P3" s="3">
        <v>55.417721518987342</v>
      </c>
      <c r="Q3" s="3" t="s">
        <v>8310</v>
      </c>
      <c r="R3" s="3" t="s">
        <v>8312</v>
      </c>
      <c r="S3" s="15">
        <f t="shared" ref="S3:S66" si="0">(((J3/60)/60)/24)+DATE(1970,1,1)</f>
        <v>42766.600497685184</v>
      </c>
      <c r="T3" s="14">
        <f t="shared" ref="T3:T66" si="1">(((I3/60)/60)/24)+DATE(1970,1,1)</f>
        <v>42796.600497685184</v>
      </c>
    </row>
    <row r="4" spans="1:20" ht="30.75" x14ac:dyDescent="0.25">
      <c r="A4" s="3">
        <v>2</v>
      </c>
      <c r="B4" s="4" t="s">
        <v>4</v>
      </c>
      <c r="C4" s="4" t="s">
        <v>4113</v>
      </c>
      <c r="D4" s="3">
        <v>500</v>
      </c>
      <c r="E4" s="3">
        <v>525</v>
      </c>
      <c r="F4" s="8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8266</v>
      </c>
      <c r="O4" s="8">
        <v>105</v>
      </c>
      <c r="P4" s="3">
        <v>0.7142857142857143</v>
      </c>
      <c r="Q4" s="3" t="s">
        <v>8310</v>
      </c>
      <c r="R4" s="3" t="s">
        <v>8312</v>
      </c>
      <c r="S4" s="15">
        <f t="shared" si="0"/>
        <v>42405.702349537038</v>
      </c>
      <c r="T4" s="14">
        <f t="shared" si="1"/>
        <v>42415.702349537038</v>
      </c>
    </row>
    <row r="5" spans="1:20" ht="30.75" x14ac:dyDescent="0.25">
      <c r="A5" s="3">
        <v>3</v>
      </c>
      <c r="B5" s="4" t="s">
        <v>5</v>
      </c>
      <c r="C5" s="4" t="s">
        <v>4114</v>
      </c>
      <c r="D5" s="3">
        <v>10000</v>
      </c>
      <c r="E5" s="3">
        <v>10390</v>
      </c>
      <c r="F5" s="8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8266</v>
      </c>
      <c r="O5" s="8">
        <v>103.89999999999999</v>
      </c>
      <c r="P5" s="3">
        <v>2.6</v>
      </c>
      <c r="Q5" s="3" t="s">
        <v>8310</v>
      </c>
      <c r="R5" s="3" t="s">
        <v>8312</v>
      </c>
      <c r="S5" s="15">
        <f t="shared" si="0"/>
        <v>41828.515127314815</v>
      </c>
      <c r="T5" s="14">
        <f t="shared" si="1"/>
        <v>41858.515127314815</v>
      </c>
    </row>
    <row r="6" spans="1:20" ht="45.75" x14ac:dyDescent="0.25">
      <c r="A6" s="3">
        <v>4</v>
      </c>
      <c r="B6" s="4" t="s">
        <v>6</v>
      </c>
      <c r="C6" s="4" t="s">
        <v>4115</v>
      </c>
      <c r="D6" s="3">
        <v>44000</v>
      </c>
      <c r="E6" s="3">
        <v>54116.28</v>
      </c>
      <c r="F6" s="8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8266</v>
      </c>
      <c r="O6" s="8">
        <v>122.99154545454545</v>
      </c>
      <c r="P6" s="3">
        <v>35.620704225352107</v>
      </c>
      <c r="Q6" s="3" t="s">
        <v>8310</v>
      </c>
      <c r="R6" s="3" t="s">
        <v>8312</v>
      </c>
      <c r="S6" s="15">
        <f t="shared" si="0"/>
        <v>42327.834247685183</v>
      </c>
      <c r="T6" s="14">
        <f t="shared" si="1"/>
        <v>42357.834247685183</v>
      </c>
    </row>
    <row r="7" spans="1:20" ht="30.75" x14ac:dyDescent="0.25">
      <c r="A7" s="3">
        <v>5</v>
      </c>
      <c r="B7" s="4" t="s">
        <v>7</v>
      </c>
      <c r="C7" s="4" t="s">
        <v>4116</v>
      </c>
      <c r="D7" s="3">
        <v>3999</v>
      </c>
      <c r="E7" s="3">
        <v>4390</v>
      </c>
      <c r="F7" s="8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8266</v>
      </c>
      <c r="O7" s="8">
        <v>109.77744436109028</v>
      </c>
      <c r="P7" s="3">
        <v>8.3191489361702136</v>
      </c>
      <c r="Q7" s="3" t="s">
        <v>8310</v>
      </c>
      <c r="R7" s="3" t="s">
        <v>8312</v>
      </c>
      <c r="S7" s="15">
        <f t="shared" si="0"/>
        <v>42563.932951388888</v>
      </c>
      <c r="T7" s="14">
        <f t="shared" si="1"/>
        <v>42580.232638888891</v>
      </c>
    </row>
    <row r="8" spans="1:20" ht="30.75" x14ac:dyDescent="0.25">
      <c r="A8" s="3">
        <v>6</v>
      </c>
      <c r="B8" s="4" t="s">
        <v>8</v>
      </c>
      <c r="C8" s="4" t="s">
        <v>4117</v>
      </c>
      <c r="D8" s="3">
        <v>8000</v>
      </c>
      <c r="E8" s="3">
        <v>8519</v>
      </c>
      <c r="F8" s="8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8266</v>
      </c>
      <c r="O8" s="8">
        <v>106.4875</v>
      </c>
      <c r="P8" s="3">
        <v>8.9482758620689662</v>
      </c>
      <c r="Q8" s="3" t="s">
        <v>8310</v>
      </c>
      <c r="R8" s="3" t="s">
        <v>8312</v>
      </c>
      <c r="S8" s="15">
        <f t="shared" si="0"/>
        <v>41794.072337962964</v>
      </c>
      <c r="T8" s="14">
        <f t="shared" si="1"/>
        <v>41804.072337962964</v>
      </c>
    </row>
    <row r="9" spans="1:20" ht="45.75" x14ac:dyDescent="0.25">
      <c r="A9" s="3">
        <v>7</v>
      </c>
      <c r="B9" s="4" t="s">
        <v>9</v>
      </c>
      <c r="C9" s="4" t="s">
        <v>4118</v>
      </c>
      <c r="D9" s="3">
        <v>9000</v>
      </c>
      <c r="E9" s="3">
        <v>9110</v>
      </c>
      <c r="F9" s="8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8266</v>
      </c>
      <c r="O9" s="8">
        <v>101.22222222222221</v>
      </c>
      <c r="P9" s="3">
        <v>1.9298245614035088</v>
      </c>
      <c r="Q9" s="3" t="s">
        <v>8310</v>
      </c>
      <c r="R9" s="3" t="s">
        <v>8312</v>
      </c>
      <c r="S9" s="15">
        <f t="shared" si="0"/>
        <v>42516.047071759262</v>
      </c>
      <c r="T9" s="14">
        <f t="shared" si="1"/>
        <v>42556.047071759262</v>
      </c>
    </row>
    <row r="10" spans="1:20" ht="15.75" x14ac:dyDescent="0.25">
      <c r="A10" s="3">
        <v>8</v>
      </c>
      <c r="B10" s="4" t="s">
        <v>10</v>
      </c>
      <c r="C10" s="4" t="s">
        <v>4119</v>
      </c>
      <c r="D10" s="3">
        <v>3500</v>
      </c>
      <c r="E10" s="3">
        <v>3501.52</v>
      </c>
      <c r="F10" s="8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8266</v>
      </c>
      <c r="O10" s="8">
        <v>100.04342857142856</v>
      </c>
      <c r="P10" s="3">
        <v>0.12666666666666515</v>
      </c>
      <c r="Q10" s="3" t="s">
        <v>8310</v>
      </c>
      <c r="R10" s="3" t="s">
        <v>8312</v>
      </c>
      <c r="S10" s="15">
        <f t="shared" si="0"/>
        <v>42468.94458333333</v>
      </c>
      <c r="T10" s="14">
        <f t="shared" si="1"/>
        <v>42475.875</v>
      </c>
    </row>
    <row r="11" spans="1:20" ht="30.75" x14ac:dyDescent="0.25">
      <c r="A11" s="3">
        <v>9</v>
      </c>
      <c r="B11" s="4" t="s">
        <v>11</v>
      </c>
      <c r="C11" s="4" t="s">
        <v>4120</v>
      </c>
      <c r="D11" s="3">
        <v>500</v>
      </c>
      <c r="E11" s="3">
        <v>629.99</v>
      </c>
      <c r="F11" s="8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8266</v>
      </c>
      <c r="O11" s="8">
        <v>125.998</v>
      </c>
      <c r="P11" s="3">
        <v>6.4995000000000003</v>
      </c>
      <c r="Q11" s="3" t="s">
        <v>8310</v>
      </c>
      <c r="R11" s="3" t="s">
        <v>8312</v>
      </c>
      <c r="S11" s="15">
        <f t="shared" si="0"/>
        <v>42447.103518518517</v>
      </c>
      <c r="T11" s="14">
        <f t="shared" si="1"/>
        <v>42477.103518518517</v>
      </c>
    </row>
    <row r="12" spans="1:20" ht="30.75" x14ac:dyDescent="0.25">
      <c r="A12" s="3">
        <v>10</v>
      </c>
      <c r="B12" s="4" t="s">
        <v>12</v>
      </c>
      <c r="C12" s="4" t="s">
        <v>4121</v>
      </c>
      <c r="D12" s="3">
        <v>3000</v>
      </c>
      <c r="E12" s="3">
        <v>3015</v>
      </c>
      <c r="F12" s="8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8266</v>
      </c>
      <c r="O12" s="8">
        <v>100.49999999999999</v>
      </c>
      <c r="P12" s="3">
        <v>0.78947368421052633</v>
      </c>
      <c r="Q12" s="3" t="s">
        <v>8310</v>
      </c>
      <c r="R12" s="3" t="s">
        <v>8312</v>
      </c>
      <c r="S12" s="15">
        <f t="shared" si="0"/>
        <v>41780.068043981482</v>
      </c>
      <c r="T12" s="14">
        <f t="shared" si="1"/>
        <v>41815.068043981482</v>
      </c>
    </row>
    <row r="13" spans="1:20" ht="45.75" x14ac:dyDescent="0.25">
      <c r="A13" s="3">
        <v>11</v>
      </c>
      <c r="B13" s="4" t="s">
        <v>13</v>
      </c>
      <c r="C13" s="4" t="s">
        <v>4122</v>
      </c>
      <c r="D13" s="3">
        <v>5000</v>
      </c>
      <c r="E13" s="3">
        <v>6025</v>
      </c>
      <c r="F13" s="8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8266</v>
      </c>
      <c r="O13" s="8">
        <v>120.5</v>
      </c>
      <c r="P13" s="3">
        <v>13.666666666666666</v>
      </c>
      <c r="Q13" s="3" t="s">
        <v>8310</v>
      </c>
      <c r="R13" s="3" t="s">
        <v>8312</v>
      </c>
      <c r="S13" s="15">
        <f t="shared" si="0"/>
        <v>42572.778495370367</v>
      </c>
      <c r="T13" s="14">
        <f t="shared" si="1"/>
        <v>42604.125</v>
      </c>
    </row>
    <row r="14" spans="1:20" ht="45.75" x14ac:dyDescent="0.25">
      <c r="A14" s="3">
        <v>12</v>
      </c>
      <c r="B14" s="4" t="s">
        <v>14</v>
      </c>
      <c r="C14" s="4" t="s">
        <v>4123</v>
      </c>
      <c r="D14" s="3">
        <v>30000</v>
      </c>
      <c r="E14" s="3">
        <v>49588</v>
      </c>
      <c r="F14" s="8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8266</v>
      </c>
      <c r="O14" s="8">
        <v>165.29333333333335</v>
      </c>
      <c r="P14" s="3">
        <v>23.685610640870618</v>
      </c>
      <c r="Q14" s="3" t="s">
        <v>8310</v>
      </c>
      <c r="R14" s="3" t="s">
        <v>8312</v>
      </c>
      <c r="S14" s="15">
        <f t="shared" si="0"/>
        <v>41791.713252314818</v>
      </c>
      <c r="T14" s="14">
        <f t="shared" si="1"/>
        <v>41836.125</v>
      </c>
    </row>
    <row r="15" spans="1:20" ht="30.75" x14ac:dyDescent="0.25">
      <c r="A15" s="3">
        <v>13</v>
      </c>
      <c r="B15" s="4" t="s">
        <v>15</v>
      </c>
      <c r="C15" s="4" t="s">
        <v>4124</v>
      </c>
      <c r="D15" s="3">
        <v>3500</v>
      </c>
      <c r="E15" s="3">
        <v>5599</v>
      </c>
      <c r="F15" s="8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8266</v>
      </c>
      <c r="O15" s="8">
        <v>159.97142857142856</v>
      </c>
      <c r="P15" s="3">
        <v>41.156862745098039</v>
      </c>
      <c r="Q15" s="3" t="s">
        <v>8310</v>
      </c>
      <c r="R15" s="3" t="s">
        <v>8312</v>
      </c>
      <c r="S15" s="15">
        <f t="shared" si="0"/>
        <v>42508.677187499998</v>
      </c>
      <c r="T15" s="14">
        <f t="shared" si="1"/>
        <v>42544.852083333331</v>
      </c>
    </row>
    <row r="16" spans="1:20" ht="15.75" x14ac:dyDescent="0.25">
      <c r="A16" s="3">
        <v>14</v>
      </c>
      <c r="B16" s="4" t="s">
        <v>16</v>
      </c>
      <c r="C16" s="4" t="s">
        <v>4125</v>
      </c>
      <c r="D16" s="3">
        <v>6000</v>
      </c>
      <c r="E16" s="3">
        <v>6056</v>
      </c>
      <c r="F16" s="8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8266</v>
      </c>
      <c r="O16" s="8">
        <v>100.93333333333334</v>
      </c>
      <c r="P16" s="3">
        <v>1.3658536585365855</v>
      </c>
      <c r="Q16" s="3" t="s">
        <v>8310</v>
      </c>
      <c r="R16" s="3" t="s">
        <v>8312</v>
      </c>
      <c r="S16" s="15">
        <f t="shared" si="0"/>
        <v>41808.02648148148</v>
      </c>
      <c r="T16" s="14">
        <f t="shared" si="1"/>
        <v>41833.582638888889</v>
      </c>
    </row>
    <row r="17" spans="1:20" ht="30.75" x14ac:dyDescent="0.25">
      <c r="A17" s="3">
        <v>15</v>
      </c>
      <c r="B17" s="4" t="s">
        <v>17</v>
      </c>
      <c r="C17" s="4" t="s">
        <v>4126</v>
      </c>
      <c r="D17" s="3">
        <v>2000</v>
      </c>
      <c r="E17" s="3">
        <v>2132</v>
      </c>
      <c r="F17" s="8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8266</v>
      </c>
      <c r="O17" s="8">
        <v>106.60000000000001</v>
      </c>
      <c r="P17" s="3">
        <v>1.346938775510204</v>
      </c>
      <c r="Q17" s="3" t="s">
        <v>8310</v>
      </c>
      <c r="R17" s="3" t="s">
        <v>8312</v>
      </c>
      <c r="S17" s="15">
        <f t="shared" si="0"/>
        <v>42256.391875000001</v>
      </c>
      <c r="T17" s="14">
        <f t="shared" si="1"/>
        <v>42274.843055555553</v>
      </c>
    </row>
    <row r="18" spans="1:20" ht="30.75" x14ac:dyDescent="0.25">
      <c r="A18" s="3">
        <v>16</v>
      </c>
      <c r="B18" s="4" t="s">
        <v>18</v>
      </c>
      <c r="C18" s="4" t="s">
        <v>4127</v>
      </c>
      <c r="D18" s="3">
        <v>12000</v>
      </c>
      <c r="E18" s="3">
        <v>12029</v>
      </c>
      <c r="F18" s="8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8266</v>
      </c>
      <c r="O18" s="8">
        <v>100.24166666666667</v>
      </c>
      <c r="P18" s="3">
        <v>0.41428571428571431</v>
      </c>
      <c r="Q18" s="3" t="s">
        <v>8310</v>
      </c>
      <c r="R18" s="3" t="s">
        <v>8312</v>
      </c>
      <c r="S18" s="15">
        <f t="shared" si="0"/>
        <v>41760.796423611115</v>
      </c>
      <c r="T18" s="14">
        <f t="shared" si="1"/>
        <v>41806.229166666664</v>
      </c>
    </row>
    <row r="19" spans="1:20" ht="30.75" x14ac:dyDescent="0.25">
      <c r="A19" s="3">
        <v>17</v>
      </c>
      <c r="B19" s="4" t="s">
        <v>19</v>
      </c>
      <c r="C19" s="4" t="s">
        <v>4128</v>
      </c>
      <c r="D19" s="3">
        <v>1500</v>
      </c>
      <c r="E19" s="3">
        <v>1510</v>
      </c>
      <c r="F19" s="8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8266</v>
      </c>
      <c r="O19" s="8">
        <v>100.66666666666666</v>
      </c>
      <c r="P19" s="3">
        <v>0.27777777777777779</v>
      </c>
      <c r="Q19" s="3" t="s">
        <v>8310</v>
      </c>
      <c r="R19" s="3" t="s">
        <v>8312</v>
      </c>
      <c r="S19" s="15">
        <f t="shared" si="0"/>
        <v>41917.731736111113</v>
      </c>
      <c r="T19" s="14">
        <f t="shared" si="1"/>
        <v>41947.773402777777</v>
      </c>
    </row>
    <row r="20" spans="1:20" ht="30.75" x14ac:dyDescent="0.25">
      <c r="A20" s="3">
        <v>18</v>
      </c>
      <c r="B20" s="4" t="s">
        <v>20</v>
      </c>
      <c r="C20" s="4" t="s">
        <v>4129</v>
      </c>
      <c r="D20" s="3">
        <v>30000</v>
      </c>
      <c r="E20" s="3">
        <v>31896.33</v>
      </c>
      <c r="F20" s="8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8266</v>
      </c>
      <c r="O20" s="8">
        <v>106.32110000000002</v>
      </c>
      <c r="P20" s="3">
        <v>5.5448245614035141</v>
      </c>
      <c r="Q20" s="3" t="s">
        <v>8310</v>
      </c>
      <c r="R20" s="3" t="s">
        <v>8312</v>
      </c>
      <c r="S20" s="15">
        <f t="shared" si="0"/>
        <v>41869.542314814818</v>
      </c>
      <c r="T20" s="14">
        <f t="shared" si="1"/>
        <v>41899.542314814818</v>
      </c>
    </row>
    <row r="21" spans="1:20" ht="45.75" x14ac:dyDescent="0.25">
      <c r="A21" s="3">
        <v>19</v>
      </c>
      <c r="B21" s="4" t="s">
        <v>21</v>
      </c>
      <c r="C21" s="4" t="s">
        <v>4130</v>
      </c>
      <c r="D21" s="3">
        <v>850</v>
      </c>
      <c r="E21" s="3">
        <v>1235</v>
      </c>
      <c r="F21" s="8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8266</v>
      </c>
      <c r="O21" s="8">
        <v>145.29411764705881</v>
      </c>
      <c r="P21" s="3">
        <v>17.5</v>
      </c>
      <c r="Q21" s="3" t="s">
        <v>8310</v>
      </c>
      <c r="R21" s="3" t="s">
        <v>8312</v>
      </c>
      <c r="S21" s="15">
        <f t="shared" si="0"/>
        <v>42175.816365740742</v>
      </c>
      <c r="T21" s="14">
        <f t="shared" si="1"/>
        <v>42205.816365740742</v>
      </c>
    </row>
    <row r="22" spans="1:20" ht="30.75" x14ac:dyDescent="0.25">
      <c r="A22" s="3">
        <v>20</v>
      </c>
      <c r="B22" s="4" t="s">
        <v>22</v>
      </c>
      <c r="C22" s="4" t="s">
        <v>4131</v>
      </c>
      <c r="D22" s="3">
        <v>2000</v>
      </c>
      <c r="E22" s="3">
        <v>2004</v>
      </c>
      <c r="F22" s="8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8266</v>
      </c>
      <c r="O22" s="8">
        <v>100.2</v>
      </c>
      <c r="P22" s="3">
        <v>0.16</v>
      </c>
      <c r="Q22" s="3" t="s">
        <v>8310</v>
      </c>
      <c r="R22" s="3" t="s">
        <v>8312</v>
      </c>
      <c r="S22" s="15">
        <f t="shared" si="0"/>
        <v>42200.758240740746</v>
      </c>
      <c r="T22" s="14">
        <f t="shared" si="1"/>
        <v>42260.758240740746</v>
      </c>
    </row>
    <row r="23" spans="1:20" ht="30.75" x14ac:dyDescent="0.25">
      <c r="A23" s="3">
        <v>21</v>
      </c>
      <c r="B23" s="4" t="s">
        <v>23</v>
      </c>
      <c r="C23" s="4" t="s">
        <v>4132</v>
      </c>
      <c r="D23" s="3">
        <v>18500</v>
      </c>
      <c r="E23" s="3">
        <v>20190</v>
      </c>
      <c r="F23" s="8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8266</v>
      </c>
      <c r="O23" s="8">
        <v>109.13513513513513</v>
      </c>
      <c r="P23" s="3">
        <v>16.732673267326732</v>
      </c>
      <c r="Q23" s="3" t="s">
        <v>8310</v>
      </c>
      <c r="R23" s="3" t="s">
        <v>8312</v>
      </c>
      <c r="S23" s="15">
        <f t="shared" si="0"/>
        <v>41878.627187500002</v>
      </c>
      <c r="T23" s="14">
        <f t="shared" si="1"/>
        <v>41908.627187500002</v>
      </c>
    </row>
    <row r="24" spans="1:20" ht="30.75" x14ac:dyDescent="0.25">
      <c r="A24" s="3">
        <v>22</v>
      </c>
      <c r="B24" s="4" t="s">
        <v>24</v>
      </c>
      <c r="C24" s="4" t="s">
        <v>4133</v>
      </c>
      <c r="D24" s="3">
        <v>350</v>
      </c>
      <c r="E24" s="3">
        <v>410</v>
      </c>
      <c r="F24" s="8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8266</v>
      </c>
      <c r="O24" s="8">
        <v>117.14285714285715</v>
      </c>
      <c r="P24" s="3">
        <v>7.5</v>
      </c>
      <c r="Q24" s="3" t="s">
        <v>8310</v>
      </c>
      <c r="R24" s="3" t="s">
        <v>8312</v>
      </c>
      <c r="S24" s="15">
        <f t="shared" si="0"/>
        <v>41989.91134259259</v>
      </c>
      <c r="T24" s="14">
        <f t="shared" si="1"/>
        <v>42005.332638888889</v>
      </c>
    </row>
    <row r="25" spans="1:20" ht="30.75" x14ac:dyDescent="0.25">
      <c r="A25" s="3">
        <v>23</v>
      </c>
      <c r="B25" s="4" t="s">
        <v>25</v>
      </c>
      <c r="C25" s="4" t="s">
        <v>4134</v>
      </c>
      <c r="D25" s="3">
        <v>2000</v>
      </c>
      <c r="E25" s="3">
        <v>2370</v>
      </c>
      <c r="F25" s="8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8266</v>
      </c>
      <c r="O25" s="8">
        <v>118.5</v>
      </c>
      <c r="P25" s="3">
        <v>16.086956521739129</v>
      </c>
      <c r="Q25" s="3" t="s">
        <v>8310</v>
      </c>
      <c r="R25" s="3" t="s">
        <v>8312</v>
      </c>
      <c r="S25" s="15">
        <f t="shared" si="0"/>
        <v>42097.778946759259</v>
      </c>
      <c r="T25" s="14">
        <f t="shared" si="1"/>
        <v>42124.638888888891</v>
      </c>
    </row>
    <row r="26" spans="1:20" ht="30.75" x14ac:dyDescent="0.25">
      <c r="A26" s="3">
        <v>24</v>
      </c>
      <c r="B26" s="4" t="s">
        <v>26</v>
      </c>
      <c r="C26" s="4" t="s">
        <v>4135</v>
      </c>
      <c r="D26" s="3">
        <v>35000</v>
      </c>
      <c r="E26" s="3">
        <v>38082.69</v>
      </c>
      <c r="F26" s="8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8266</v>
      </c>
      <c r="O26" s="8">
        <v>108.80768571428572</v>
      </c>
      <c r="P26" s="3">
        <v>5.370540069686415</v>
      </c>
      <c r="Q26" s="3" t="s">
        <v>8310</v>
      </c>
      <c r="R26" s="3" t="s">
        <v>8312</v>
      </c>
      <c r="S26" s="15">
        <f t="shared" si="0"/>
        <v>42229.820173611108</v>
      </c>
      <c r="T26" s="14">
        <f t="shared" si="1"/>
        <v>42262.818750000006</v>
      </c>
    </row>
    <row r="27" spans="1:20" ht="30.75" x14ac:dyDescent="0.25">
      <c r="A27" s="3">
        <v>25</v>
      </c>
      <c r="B27" s="4" t="s">
        <v>27</v>
      </c>
      <c r="C27" s="4" t="s">
        <v>4136</v>
      </c>
      <c r="D27" s="3">
        <v>600</v>
      </c>
      <c r="E27" s="3">
        <v>800</v>
      </c>
      <c r="F27" s="8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8266</v>
      </c>
      <c r="O27" s="8">
        <v>133.33333333333331</v>
      </c>
      <c r="P27" s="3">
        <v>14.285714285714286</v>
      </c>
      <c r="Q27" s="3" t="s">
        <v>8310</v>
      </c>
      <c r="R27" s="3" t="s">
        <v>8312</v>
      </c>
      <c r="S27" s="15">
        <f t="shared" si="0"/>
        <v>42318.025011574078</v>
      </c>
      <c r="T27" s="14">
        <f t="shared" si="1"/>
        <v>42378.025011574078</v>
      </c>
    </row>
    <row r="28" spans="1:20" ht="30.75" x14ac:dyDescent="0.25">
      <c r="A28" s="3">
        <v>26</v>
      </c>
      <c r="B28" s="4" t="s">
        <v>28</v>
      </c>
      <c r="C28" s="4" t="s">
        <v>4137</v>
      </c>
      <c r="D28" s="3">
        <v>1250</v>
      </c>
      <c r="E28" s="3">
        <v>1940</v>
      </c>
      <c r="F28" s="8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8266</v>
      </c>
      <c r="O28" s="8">
        <v>155.20000000000002</v>
      </c>
      <c r="P28" s="3">
        <v>36.315789473684212</v>
      </c>
      <c r="Q28" s="3" t="s">
        <v>8310</v>
      </c>
      <c r="R28" s="3" t="s">
        <v>8312</v>
      </c>
      <c r="S28" s="15">
        <f t="shared" si="0"/>
        <v>41828.515555555554</v>
      </c>
      <c r="T28" s="14">
        <f t="shared" si="1"/>
        <v>41868.515555555554</v>
      </c>
    </row>
    <row r="29" spans="1:20" ht="30.75" x14ac:dyDescent="0.25">
      <c r="A29" s="3">
        <v>27</v>
      </c>
      <c r="B29" s="4" t="s">
        <v>29</v>
      </c>
      <c r="C29" s="4" t="s">
        <v>4138</v>
      </c>
      <c r="D29" s="3">
        <v>20000</v>
      </c>
      <c r="E29" s="3">
        <v>22345</v>
      </c>
      <c r="F29" s="8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8266</v>
      </c>
      <c r="O29" s="8">
        <v>111.72500000000001</v>
      </c>
      <c r="P29" s="3">
        <v>15.633333333333333</v>
      </c>
      <c r="Q29" s="3" t="s">
        <v>8310</v>
      </c>
      <c r="R29" s="3" t="s">
        <v>8312</v>
      </c>
      <c r="S29" s="15">
        <f t="shared" si="0"/>
        <v>41929.164733796293</v>
      </c>
      <c r="T29" s="14">
        <f t="shared" si="1"/>
        <v>41959.206400462965</v>
      </c>
    </row>
    <row r="30" spans="1:20" ht="30.75" x14ac:dyDescent="0.25">
      <c r="A30" s="3">
        <v>28</v>
      </c>
      <c r="B30" s="4" t="s">
        <v>30</v>
      </c>
      <c r="C30" s="4" t="s">
        <v>4139</v>
      </c>
      <c r="D30" s="3">
        <v>12000</v>
      </c>
      <c r="E30" s="3">
        <v>12042</v>
      </c>
      <c r="F30" s="8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8266</v>
      </c>
      <c r="O30" s="8">
        <v>100.35000000000001</v>
      </c>
      <c r="P30" s="3">
        <v>0.59154929577464788</v>
      </c>
      <c r="Q30" s="3" t="s">
        <v>8310</v>
      </c>
      <c r="R30" s="3" t="s">
        <v>8312</v>
      </c>
      <c r="S30" s="15">
        <f t="shared" si="0"/>
        <v>42324.96393518518</v>
      </c>
      <c r="T30" s="14">
        <f t="shared" si="1"/>
        <v>42354.96393518518</v>
      </c>
    </row>
    <row r="31" spans="1:20" ht="45.75" x14ac:dyDescent="0.25">
      <c r="A31" s="3">
        <v>29</v>
      </c>
      <c r="B31" s="4" t="s">
        <v>31</v>
      </c>
      <c r="C31" s="4" t="s">
        <v>4140</v>
      </c>
      <c r="D31" s="3">
        <v>3000</v>
      </c>
      <c r="E31" s="3">
        <v>3700</v>
      </c>
      <c r="F31" s="8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8266</v>
      </c>
      <c r="O31" s="8">
        <v>123.33333333333334</v>
      </c>
      <c r="P31" s="3">
        <v>5.982905982905983</v>
      </c>
      <c r="Q31" s="3" t="s">
        <v>8310</v>
      </c>
      <c r="R31" s="3" t="s">
        <v>8312</v>
      </c>
      <c r="S31" s="15">
        <f t="shared" si="0"/>
        <v>41812.67324074074</v>
      </c>
      <c r="T31" s="14">
        <f t="shared" si="1"/>
        <v>41842.67324074074</v>
      </c>
    </row>
    <row r="32" spans="1:20" ht="30.75" x14ac:dyDescent="0.25">
      <c r="A32" s="3">
        <v>30</v>
      </c>
      <c r="B32" s="4" t="s">
        <v>32</v>
      </c>
      <c r="C32" s="4" t="s">
        <v>4141</v>
      </c>
      <c r="D32" s="3">
        <v>4000</v>
      </c>
      <c r="E32" s="3">
        <v>4051.99</v>
      </c>
      <c r="F32" s="8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8266</v>
      </c>
      <c r="O32" s="8">
        <v>101.29975</v>
      </c>
      <c r="P32" s="3">
        <v>0.98094339622641102</v>
      </c>
      <c r="Q32" s="3" t="s">
        <v>8310</v>
      </c>
      <c r="R32" s="3" t="s">
        <v>8312</v>
      </c>
      <c r="S32" s="15">
        <f t="shared" si="0"/>
        <v>41842.292997685188</v>
      </c>
      <c r="T32" s="14">
        <f t="shared" si="1"/>
        <v>41872.292997685188</v>
      </c>
    </row>
    <row r="33" spans="1:20" ht="30.75" x14ac:dyDescent="0.25">
      <c r="A33" s="3">
        <v>31</v>
      </c>
      <c r="B33" s="4" t="s">
        <v>33</v>
      </c>
      <c r="C33" s="4" t="s">
        <v>4142</v>
      </c>
      <c r="D33" s="3">
        <v>13</v>
      </c>
      <c r="E33" s="3">
        <v>13</v>
      </c>
      <c r="F33" s="8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8266</v>
      </c>
      <c r="O33" s="8">
        <v>100</v>
      </c>
      <c r="P33" s="3">
        <v>0</v>
      </c>
      <c r="Q33" s="3" t="s">
        <v>8310</v>
      </c>
      <c r="R33" s="3" t="s">
        <v>8312</v>
      </c>
      <c r="S33" s="15">
        <f t="shared" si="0"/>
        <v>42376.79206018518</v>
      </c>
      <c r="T33" s="14">
        <f t="shared" si="1"/>
        <v>42394.79206018518</v>
      </c>
    </row>
    <row r="34" spans="1:20" ht="45.75" x14ac:dyDescent="0.25">
      <c r="A34" s="3">
        <v>32</v>
      </c>
      <c r="B34" s="4" t="s">
        <v>34</v>
      </c>
      <c r="C34" s="4" t="s">
        <v>4143</v>
      </c>
      <c r="D34" s="3">
        <v>28450</v>
      </c>
      <c r="E34" s="3">
        <v>28520</v>
      </c>
      <c r="F34" s="8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8266</v>
      </c>
      <c r="O34" s="8">
        <v>100.24604569420035</v>
      </c>
      <c r="P34" s="3">
        <v>0.7865168539325843</v>
      </c>
      <c r="Q34" s="3" t="s">
        <v>8310</v>
      </c>
      <c r="R34" s="3" t="s">
        <v>8312</v>
      </c>
      <c r="S34" s="15">
        <f t="shared" si="0"/>
        <v>42461.627511574072</v>
      </c>
      <c r="T34" s="14">
        <f t="shared" si="1"/>
        <v>42503.165972222225</v>
      </c>
    </row>
    <row r="35" spans="1:20" ht="30.75" x14ac:dyDescent="0.25">
      <c r="A35" s="3">
        <v>33</v>
      </c>
      <c r="B35" s="4" t="s">
        <v>35</v>
      </c>
      <c r="C35" s="4" t="s">
        <v>4144</v>
      </c>
      <c r="D35" s="3">
        <v>5250</v>
      </c>
      <c r="E35" s="3">
        <v>5360</v>
      </c>
      <c r="F35" s="8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8266</v>
      </c>
      <c r="O35" s="8">
        <v>102.0952380952381</v>
      </c>
      <c r="P35" s="3">
        <v>1.71875</v>
      </c>
      <c r="Q35" s="3" t="s">
        <v>8310</v>
      </c>
      <c r="R35" s="3" t="s">
        <v>8312</v>
      </c>
      <c r="S35" s="15">
        <f t="shared" si="0"/>
        <v>42286.660891203705</v>
      </c>
      <c r="T35" s="14">
        <f t="shared" si="1"/>
        <v>42316.702557870376</v>
      </c>
    </row>
    <row r="36" spans="1:20" ht="30.75" x14ac:dyDescent="0.25">
      <c r="A36" s="3">
        <v>34</v>
      </c>
      <c r="B36" s="4" t="s">
        <v>36</v>
      </c>
      <c r="C36" s="4" t="s">
        <v>4145</v>
      </c>
      <c r="D36" s="3">
        <v>2600</v>
      </c>
      <c r="E36" s="3">
        <v>3392</v>
      </c>
      <c r="F36" s="8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8266</v>
      </c>
      <c r="O36" s="8">
        <v>130.46153846153845</v>
      </c>
      <c r="P36" s="3">
        <v>11.647058823529411</v>
      </c>
      <c r="Q36" s="3" t="s">
        <v>8310</v>
      </c>
      <c r="R36" s="3" t="s">
        <v>8312</v>
      </c>
      <c r="S36" s="15">
        <f t="shared" si="0"/>
        <v>41841.321770833332</v>
      </c>
      <c r="T36" s="14">
        <f t="shared" si="1"/>
        <v>41856.321770833332</v>
      </c>
    </row>
    <row r="37" spans="1:20" ht="30.75" x14ac:dyDescent="0.25">
      <c r="A37" s="3">
        <v>35</v>
      </c>
      <c r="B37" s="4" t="s">
        <v>37</v>
      </c>
      <c r="C37" s="4" t="s">
        <v>4146</v>
      </c>
      <c r="D37" s="3">
        <v>1000</v>
      </c>
      <c r="E37" s="3">
        <v>1665</v>
      </c>
      <c r="F37" s="8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8266</v>
      </c>
      <c r="O37" s="8">
        <v>166.5</v>
      </c>
      <c r="P37" s="3">
        <v>23.75</v>
      </c>
      <c r="Q37" s="3" t="s">
        <v>8310</v>
      </c>
      <c r="R37" s="3" t="s">
        <v>8312</v>
      </c>
      <c r="S37" s="15">
        <f t="shared" si="0"/>
        <v>42098.291828703703</v>
      </c>
      <c r="T37" s="14">
        <f t="shared" si="1"/>
        <v>42122</v>
      </c>
    </row>
    <row r="38" spans="1:20" ht="30.75" x14ac:dyDescent="0.25">
      <c r="A38" s="3">
        <v>36</v>
      </c>
      <c r="B38" s="4" t="s">
        <v>38</v>
      </c>
      <c r="C38" s="4" t="s">
        <v>4147</v>
      </c>
      <c r="D38" s="3">
        <v>6000</v>
      </c>
      <c r="E38" s="3">
        <v>8529</v>
      </c>
      <c r="F38" s="8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8266</v>
      </c>
      <c r="O38" s="8">
        <v>142.15</v>
      </c>
      <c r="P38" s="3">
        <v>57.477272727272727</v>
      </c>
      <c r="Q38" s="3" t="s">
        <v>8310</v>
      </c>
      <c r="R38" s="3" t="s">
        <v>8312</v>
      </c>
      <c r="S38" s="15">
        <f t="shared" si="0"/>
        <v>42068.307002314818</v>
      </c>
      <c r="T38" s="14">
        <f t="shared" si="1"/>
        <v>42098.265335648146</v>
      </c>
    </row>
    <row r="39" spans="1:20" ht="30.75" x14ac:dyDescent="0.25">
      <c r="A39" s="3">
        <v>37</v>
      </c>
      <c r="B39" s="4" t="s">
        <v>39</v>
      </c>
      <c r="C39" s="4" t="s">
        <v>4148</v>
      </c>
      <c r="D39" s="3">
        <v>22000</v>
      </c>
      <c r="E39" s="3">
        <v>40357</v>
      </c>
      <c r="F39" s="8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8266</v>
      </c>
      <c r="O39" s="8">
        <v>183.44090909090909</v>
      </c>
      <c r="P39" s="3">
        <v>72.557312252964422</v>
      </c>
      <c r="Q39" s="3" t="s">
        <v>8310</v>
      </c>
      <c r="R39" s="3" t="s">
        <v>8312</v>
      </c>
      <c r="S39" s="15">
        <f t="shared" si="0"/>
        <v>42032.693043981482</v>
      </c>
      <c r="T39" s="14">
        <f t="shared" si="1"/>
        <v>42062.693043981482</v>
      </c>
    </row>
    <row r="40" spans="1:20" ht="30.75" x14ac:dyDescent="0.25">
      <c r="A40" s="3">
        <v>38</v>
      </c>
      <c r="B40" s="4" t="s">
        <v>40</v>
      </c>
      <c r="C40" s="4" t="s">
        <v>4149</v>
      </c>
      <c r="D40" s="3">
        <v>2500</v>
      </c>
      <c r="E40" s="3">
        <v>2751</v>
      </c>
      <c r="F40" s="8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8266</v>
      </c>
      <c r="O40" s="8">
        <v>110.04</v>
      </c>
      <c r="P40" s="3">
        <v>3.8030303030303032</v>
      </c>
      <c r="Q40" s="3" t="s">
        <v>8310</v>
      </c>
      <c r="R40" s="3" t="s">
        <v>8312</v>
      </c>
      <c r="S40" s="15">
        <f t="shared" si="0"/>
        <v>41375.057222222218</v>
      </c>
      <c r="T40" s="14">
        <f t="shared" si="1"/>
        <v>41405.057222222218</v>
      </c>
    </row>
    <row r="41" spans="1:20" ht="30.75" x14ac:dyDescent="0.25">
      <c r="A41" s="3">
        <v>39</v>
      </c>
      <c r="B41" s="4" t="s">
        <v>41</v>
      </c>
      <c r="C41" s="4" t="s">
        <v>4150</v>
      </c>
      <c r="D41" s="3">
        <v>25000</v>
      </c>
      <c r="E41" s="3">
        <v>32745</v>
      </c>
      <c r="F41" s="8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8266</v>
      </c>
      <c r="O41" s="8">
        <v>130.98000000000002</v>
      </c>
      <c r="P41" s="3">
        <v>35.691244239631338</v>
      </c>
      <c r="Q41" s="3" t="s">
        <v>8310</v>
      </c>
      <c r="R41" s="3" t="s">
        <v>8312</v>
      </c>
      <c r="S41" s="15">
        <f t="shared" si="0"/>
        <v>41754.047083333331</v>
      </c>
      <c r="T41" s="14">
        <f t="shared" si="1"/>
        <v>41784.957638888889</v>
      </c>
    </row>
    <row r="42" spans="1:20" ht="30.75" x14ac:dyDescent="0.25">
      <c r="A42" s="3">
        <v>40</v>
      </c>
      <c r="B42" s="4" t="s">
        <v>42</v>
      </c>
      <c r="C42" s="4" t="s">
        <v>4151</v>
      </c>
      <c r="D42" s="3">
        <v>2000</v>
      </c>
      <c r="E42" s="3">
        <v>2027</v>
      </c>
      <c r="F42" s="8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8266</v>
      </c>
      <c r="O42" s="8">
        <v>101.35000000000001</v>
      </c>
      <c r="P42" s="3">
        <v>1.6875</v>
      </c>
      <c r="Q42" s="3" t="s">
        <v>8310</v>
      </c>
      <c r="R42" s="3" t="s">
        <v>8312</v>
      </c>
      <c r="S42" s="15">
        <f t="shared" si="0"/>
        <v>41789.21398148148</v>
      </c>
      <c r="T42" s="14">
        <f t="shared" si="1"/>
        <v>41809.166666666664</v>
      </c>
    </row>
    <row r="43" spans="1:20" ht="45.75" x14ac:dyDescent="0.25">
      <c r="A43" s="3">
        <v>41</v>
      </c>
      <c r="B43" s="4" t="s">
        <v>43</v>
      </c>
      <c r="C43" s="4" t="s">
        <v>4152</v>
      </c>
      <c r="D43" s="3">
        <v>2000</v>
      </c>
      <c r="E43" s="3">
        <v>2000</v>
      </c>
      <c r="F43" s="8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8266</v>
      </c>
      <c r="O43" s="8">
        <v>100</v>
      </c>
      <c r="P43" s="3">
        <v>0</v>
      </c>
      <c r="Q43" s="3" t="s">
        <v>8310</v>
      </c>
      <c r="R43" s="3" t="s">
        <v>8312</v>
      </c>
      <c r="S43" s="15">
        <f t="shared" si="0"/>
        <v>41887.568912037037</v>
      </c>
      <c r="T43" s="14">
        <f t="shared" si="1"/>
        <v>41917.568912037037</v>
      </c>
    </row>
    <row r="44" spans="1:20" ht="30.75" x14ac:dyDescent="0.25">
      <c r="A44" s="3">
        <v>42</v>
      </c>
      <c r="B44" s="4" t="s">
        <v>44</v>
      </c>
      <c r="C44" s="4" t="s">
        <v>4153</v>
      </c>
      <c r="D44" s="3">
        <v>14000</v>
      </c>
      <c r="E44" s="3">
        <v>19860</v>
      </c>
      <c r="F44" s="8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8266</v>
      </c>
      <c r="O44" s="8">
        <v>141.85714285714286</v>
      </c>
      <c r="P44" s="3">
        <v>34.674556213017752</v>
      </c>
      <c r="Q44" s="3" t="s">
        <v>8310</v>
      </c>
      <c r="R44" s="3" t="s">
        <v>8312</v>
      </c>
      <c r="S44" s="15">
        <f t="shared" si="0"/>
        <v>41971.639189814814</v>
      </c>
      <c r="T44" s="14">
        <f t="shared" si="1"/>
        <v>42001.639189814814</v>
      </c>
    </row>
    <row r="45" spans="1:20" ht="45.75" x14ac:dyDescent="0.25">
      <c r="A45" s="3">
        <v>43</v>
      </c>
      <c r="B45" s="4" t="s">
        <v>45</v>
      </c>
      <c r="C45" s="4" t="s">
        <v>4154</v>
      </c>
      <c r="D45" s="3">
        <v>10000</v>
      </c>
      <c r="E45" s="3">
        <v>30866</v>
      </c>
      <c r="F45" s="8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8266</v>
      </c>
      <c r="O45" s="9">
        <v>308.65999999999997</v>
      </c>
      <c r="P45" s="3">
        <v>79.338403041825089</v>
      </c>
      <c r="Q45" s="3" t="s">
        <v>8310</v>
      </c>
      <c r="R45" s="3" t="s">
        <v>8312</v>
      </c>
      <c r="S45" s="15">
        <f t="shared" si="0"/>
        <v>41802.790347222224</v>
      </c>
      <c r="T45" s="14">
        <f t="shared" si="1"/>
        <v>41833</v>
      </c>
    </row>
    <row r="46" spans="1:20" ht="45.75" x14ac:dyDescent="0.25">
      <c r="A46" s="3">
        <v>44</v>
      </c>
      <c r="B46" s="4" t="s">
        <v>46</v>
      </c>
      <c r="C46" s="4" t="s">
        <v>4155</v>
      </c>
      <c r="D46" s="3">
        <v>2000</v>
      </c>
      <c r="E46" s="3">
        <v>2000</v>
      </c>
      <c r="F46" s="8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8266</v>
      </c>
      <c r="O46" s="8">
        <v>100</v>
      </c>
      <c r="P46" s="3">
        <v>0</v>
      </c>
      <c r="Q46" s="3" t="s">
        <v>8310</v>
      </c>
      <c r="R46" s="3" t="s">
        <v>8312</v>
      </c>
      <c r="S46" s="15">
        <f t="shared" si="0"/>
        <v>41874.098807870374</v>
      </c>
      <c r="T46" s="14">
        <f t="shared" si="1"/>
        <v>41919.098807870374</v>
      </c>
    </row>
    <row r="47" spans="1:20" ht="30.75" x14ac:dyDescent="0.25">
      <c r="A47" s="3">
        <v>45</v>
      </c>
      <c r="B47" s="4" t="s">
        <v>47</v>
      </c>
      <c r="C47" s="4" t="s">
        <v>4156</v>
      </c>
      <c r="D47" s="3">
        <v>5000</v>
      </c>
      <c r="E47" s="3">
        <v>6000</v>
      </c>
      <c r="F47" s="8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8266</v>
      </c>
      <c r="O47" s="8">
        <v>120</v>
      </c>
      <c r="P47" s="3">
        <v>16.393442622950818</v>
      </c>
      <c r="Q47" s="3" t="s">
        <v>8310</v>
      </c>
      <c r="R47" s="3" t="s">
        <v>8312</v>
      </c>
      <c r="S47" s="15">
        <f t="shared" si="0"/>
        <v>42457.623923611114</v>
      </c>
      <c r="T47" s="14">
        <f t="shared" si="1"/>
        <v>42487.623923611114</v>
      </c>
    </row>
    <row r="48" spans="1:20" ht="30.75" x14ac:dyDescent="0.25">
      <c r="A48" s="3">
        <v>46</v>
      </c>
      <c r="B48" s="4" t="s">
        <v>48</v>
      </c>
      <c r="C48" s="4" t="s">
        <v>4157</v>
      </c>
      <c r="D48" s="3">
        <v>8400</v>
      </c>
      <c r="E48" s="3">
        <v>8750</v>
      </c>
      <c r="F48" s="8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8266</v>
      </c>
      <c r="O48" s="8">
        <v>104.16666666666667</v>
      </c>
      <c r="P48" s="3">
        <v>7.7777777777777777</v>
      </c>
      <c r="Q48" s="3" t="s">
        <v>8310</v>
      </c>
      <c r="R48" s="3" t="s">
        <v>8312</v>
      </c>
      <c r="S48" s="15">
        <f t="shared" si="0"/>
        <v>42323.964976851858</v>
      </c>
      <c r="T48" s="14">
        <f t="shared" si="1"/>
        <v>42353.964976851858</v>
      </c>
    </row>
    <row r="49" spans="1:20" ht="30.75" x14ac:dyDescent="0.25">
      <c r="A49" s="3">
        <v>47</v>
      </c>
      <c r="B49" s="4" t="s">
        <v>49</v>
      </c>
      <c r="C49" s="4" t="s">
        <v>4158</v>
      </c>
      <c r="D49" s="3">
        <v>5000</v>
      </c>
      <c r="E49" s="3">
        <v>5380.55</v>
      </c>
      <c r="F49" s="8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8266</v>
      </c>
      <c r="O49" s="8">
        <v>107.61100000000002</v>
      </c>
      <c r="P49" s="3">
        <v>5.4364285714285741</v>
      </c>
      <c r="Q49" s="3" t="s">
        <v>8310</v>
      </c>
      <c r="R49" s="3" t="s">
        <v>8312</v>
      </c>
      <c r="S49" s="15">
        <f t="shared" si="0"/>
        <v>41932.819525462961</v>
      </c>
      <c r="T49" s="14">
        <f t="shared" si="1"/>
        <v>41992.861192129625</v>
      </c>
    </row>
    <row r="50" spans="1:20" ht="30.75" x14ac:dyDescent="0.25">
      <c r="A50" s="3">
        <v>48</v>
      </c>
      <c r="B50" s="4" t="s">
        <v>50</v>
      </c>
      <c r="C50" s="4" t="s">
        <v>4159</v>
      </c>
      <c r="D50" s="3">
        <v>2000</v>
      </c>
      <c r="E50" s="3">
        <v>2159</v>
      </c>
      <c r="F50" s="8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8266</v>
      </c>
      <c r="O50" s="8">
        <v>107.94999999999999</v>
      </c>
      <c r="P50" s="3">
        <v>4.1842105263157894</v>
      </c>
      <c r="Q50" s="3" t="s">
        <v>8310</v>
      </c>
      <c r="R50" s="3" t="s">
        <v>8312</v>
      </c>
      <c r="S50" s="15">
        <f t="shared" si="0"/>
        <v>42033.516898148147</v>
      </c>
      <c r="T50" s="14">
        <f t="shared" si="1"/>
        <v>42064.5</v>
      </c>
    </row>
    <row r="51" spans="1:20" ht="15.75" x14ac:dyDescent="0.25">
      <c r="A51" s="3">
        <v>49</v>
      </c>
      <c r="B51" s="4" t="s">
        <v>51</v>
      </c>
      <c r="C51" s="4" t="s">
        <v>4160</v>
      </c>
      <c r="D51" s="3">
        <v>12000</v>
      </c>
      <c r="E51" s="3">
        <v>12000</v>
      </c>
      <c r="F51" s="8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8266</v>
      </c>
      <c r="O51" s="8">
        <v>100</v>
      </c>
      <c r="P51" s="3">
        <v>0</v>
      </c>
      <c r="Q51" s="3" t="s">
        <v>8310</v>
      </c>
      <c r="R51" s="3" t="s">
        <v>8312</v>
      </c>
      <c r="S51" s="15">
        <f t="shared" si="0"/>
        <v>42271.176446759258</v>
      </c>
      <c r="T51" s="14">
        <f t="shared" si="1"/>
        <v>42301.176446759258</v>
      </c>
    </row>
    <row r="52" spans="1:20" ht="30.75" x14ac:dyDescent="0.25">
      <c r="A52" s="3">
        <v>50</v>
      </c>
      <c r="B52" s="4" t="s">
        <v>52</v>
      </c>
      <c r="C52" s="4" t="s">
        <v>4161</v>
      </c>
      <c r="D52" s="3">
        <v>600</v>
      </c>
      <c r="E52" s="3">
        <v>600</v>
      </c>
      <c r="F52" s="8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8266</v>
      </c>
      <c r="O52" s="8">
        <v>100</v>
      </c>
      <c r="P52" s="3">
        <v>0</v>
      </c>
      <c r="Q52" s="3" t="s">
        <v>8310</v>
      </c>
      <c r="R52" s="3" t="s">
        <v>8312</v>
      </c>
      <c r="S52" s="15">
        <f t="shared" si="0"/>
        <v>41995.752986111111</v>
      </c>
      <c r="T52" s="14">
        <f t="shared" si="1"/>
        <v>42034.708333333328</v>
      </c>
    </row>
    <row r="53" spans="1:20" ht="45.75" x14ac:dyDescent="0.25">
      <c r="A53" s="3">
        <v>51</v>
      </c>
      <c r="B53" s="4" t="s">
        <v>53</v>
      </c>
      <c r="C53" s="4" t="s">
        <v>4162</v>
      </c>
      <c r="D53" s="3">
        <v>11000</v>
      </c>
      <c r="E53" s="3">
        <v>14082</v>
      </c>
      <c r="F53" s="8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8266</v>
      </c>
      <c r="O53" s="8">
        <v>128.0181818181818</v>
      </c>
      <c r="P53" s="3">
        <v>25.899159663865547</v>
      </c>
      <c r="Q53" s="3" t="s">
        <v>8310</v>
      </c>
      <c r="R53" s="3" t="s">
        <v>8312</v>
      </c>
      <c r="S53" s="15">
        <f t="shared" si="0"/>
        <v>42196.928668981483</v>
      </c>
      <c r="T53" s="14">
        <f t="shared" si="1"/>
        <v>42226.928668981483</v>
      </c>
    </row>
    <row r="54" spans="1:20" ht="30.75" x14ac:dyDescent="0.25">
      <c r="A54" s="3">
        <v>52</v>
      </c>
      <c r="B54" s="4" t="s">
        <v>54</v>
      </c>
      <c r="C54" s="4" t="s">
        <v>4163</v>
      </c>
      <c r="D54" s="3">
        <v>10000</v>
      </c>
      <c r="E54" s="3">
        <v>11621</v>
      </c>
      <c r="F54" s="8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8266</v>
      </c>
      <c r="O54" s="8">
        <v>116.21</v>
      </c>
      <c r="P54" s="3">
        <v>31.173076923076923</v>
      </c>
      <c r="Q54" s="3" t="s">
        <v>8310</v>
      </c>
      <c r="R54" s="3" t="s">
        <v>8312</v>
      </c>
      <c r="S54" s="15">
        <f t="shared" si="0"/>
        <v>41807.701921296299</v>
      </c>
      <c r="T54" s="14">
        <f t="shared" si="1"/>
        <v>41837.701921296299</v>
      </c>
    </row>
    <row r="55" spans="1:20" ht="30.75" x14ac:dyDescent="0.25">
      <c r="A55" s="3">
        <v>53</v>
      </c>
      <c r="B55" s="4" t="s">
        <v>55</v>
      </c>
      <c r="C55" s="4" t="s">
        <v>4164</v>
      </c>
      <c r="D55" s="3">
        <v>3000</v>
      </c>
      <c r="E55" s="3">
        <v>3289</v>
      </c>
      <c r="F55" s="8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8266</v>
      </c>
      <c r="O55" s="8">
        <v>109.63333333333334</v>
      </c>
      <c r="P55" s="3">
        <v>2.4700854700854702</v>
      </c>
      <c r="Q55" s="3" t="s">
        <v>8310</v>
      </c>
      <c r="R55" s="3" t="s">
        <v>8312</v>
      </c>
      <c r="S55" s="15">
        <f t="shared" si="0"/>
        <v>41719.549131944441</v>
      </c>
      <c r="T55" s="14">
        <f t="shared" si="1"/>
        <v>41733.916666666664</v>
      </c>
    </row>
    <row r="56" spans="1:20" ht="45.75" x14ac:dyDescent="0.25">
      <c r="A56" s="3">
        <v>54</v>
      </c>
      <c r="B56" s="4" t="s">
        <v>56</v>
      </c>
      <c r="C56" s="4" t="s">
        <v>4165</v>
      </c>
      <c r="D56" s="3">
        <v>10000</v>
      </c>
      <c r="E56" s="3">
        <v>10100</v>
      </c>
      <c r="F56" s="8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8266</v>
      </c>
      <c r="O56" s="8">
        <v>101</v>
      </c>
      <c r="P56" s="3">
        <v>1.9230769230769231</v>
      </c>
      <c r="Q56" s="3" t="s">
        <v>8310</v>
      </c>
      <c r="R56" s="3" t="s">
        <v>8312</v>
      </c>
      <c r="S56" s="15">
        <f t="shared" si="0"/>
        <v>42333.713206018518</v>
      </c>
      <c r="T56" s="14">
        <f t="shared" si="1"/>
        <v>42363.713206018518</v>
      </c>
    </row>
    <row r="57" spans="1:20" ht="30.75" x14ac:dyDescent="0.25">
      <c r="A57" s="3">
        <v>55</v>
      </c>
      <c r="B57" s="4" t="s">
        <v>57</v>
      </c>
      <c r="C57" s="4" t="s">
        <v>4166</v>
      </c>
      <c r="D57" s="3">
        <v>8600</v>
      </c>
      <c r="E57" s="3">
        <v>11090</v>
      </c>
      <c r="F57" s="8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8266</v>
      </c>
      <c r="O57" s="8">
        <v>128.95348837209301</v>
      </c>
      <c r="P57" s="3">
        <v>28.953488372093023</v>
      </c>
      <c r="Q57" s="3" t="s">
        <v>8310</v>
      </c>
      <c r="R57" s="3" t="s">
        <v>8312</v>
      </c>
      <c r="S57" s="15">
        <f t="shared" si="0"/>
        <v>42496.968935185185</v>
      </c>
      <c r="T57" s="14">
        <f t="shared" si="1"/>
        <v>42517.968935185185</v>
      </c>
    </row>
    <row r="58" spans="1:20" ht="30.75" x14ac:dyDescent="0.25">
      <c r="A58" s="3">
        <v>56</v>
      </c>
      <c r="B58" s="4" t="s">
        <v>58</v>
      </c>
      <c r="C58" s="4" t="s">
        <v>4167</v>
      </c>
      <c r="D58" s="3">
        <v>8000</v>
      </c>
      <c r="E58" s="3">
        <v>8581</v>
      </c>
      <c r="F58" s="8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8266</v>
      </c>
      <c r="O58" s="8">
        <v>107.26249999999999</v>
      </c>
      <c r="P58" s="3">
        <v>3.3390804597701149</v>
      </c>
      <c r="Q58" s="3" t="s">
        <v>8310</v>
      </c>
      <c r="R58" s="3" t="s">
        <v>8312</v>
      </c>
      <c r="S58" s="15">
        <f t="shared" si="0"/>
        <v>42149.548888888887</v>
      </c>
      <c r="T58" s="14">
        <f t="shared" si="1"/>
        <v>42163.666666666672</v>
      </c>
    </row>
    <row r="59" spans="1:20" ht="30.75" x14ac:dyDescent="0.25">
      <c r="A59" s="3">
        <v>57</v>
      </c>
      <c r="B59" s="4" t="s">
        <v>59</v>
      </c>
      <c r="C59" s="4" t="s">
        <v>4168</v>
      </c>
      <c r="D59" s="3">
        <v>15000</v>
      </c>
      <c r="E59" s="3">
        <v>15285</v>
      </c>
      <c r="F59" s="8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8266</v>
      </c>
      <c r="O59" s="8">
        <v>101.89999999999999</v>
      </c>
      <c r="P59" s="3">
        <v>4.1304347826086953</v>
      </c>
      <c r="Q59" s="3" t="s">
        <v>8310</v>
      </c>
      <c r="R59" s="3" t="s">
        <v>8312</v>
      </c>
      <c r="S59" s="15">
        <f t="shared" si="0"/>
        <v>42089.83289351852</v>
      </c>
      <c r="T59" s="14">
        <f t="shared" si="1"/>
        <v>42119.83289351852</v>
      </c>
    </row>
    <row r="60" spans="1:20" ht="30.75" x14ac:dyDescent="0.25">
      <c r="A60" s="3">
        <v>58</v>
      </c>
      <c r="B60" s="4" t="s">
        <v>60</v>
      </c>
      <c r="C60" s="4" t="s">
        <v>4169</v>
      </c>
      <c r="D60" s="3">
        <v>10000</v>
      </c>
      <c r="E60" s="3">
        <v>10291</v>
      </c>
      <c r="F60" s="8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8266</v>
      </c>
      <c r="O60" s="8">
        <v>102.91</v>
      </c>
      <c r="P60" s="3">
        <v>3.88</v>
      </c>
      <c r="Q60" s="3" t="s">
        <v>8310</v>
      </c>
      <c r="R60" s="3" t="s">
        <v>8312</v>
      </c>
      <c r="S60" s="15">
        <f t="shared" si="0"/>
        <v>41932.745046296295</v>
      </c>
      <c r="T60" s="14">
        <f t="shared" si="1"/>
        <v>41962.786712962959</v>
      </c>
    </row>
    <row r="61" spans="1:20" ht="45.75" x14ac:dyDescent="0.25">
      <c r="A61" s="3">
        <v>59</v>
      </c>
      <c r="B61" s="4" t="s">
        <v>61</v>
      </c>
      <c r="C61" s="4" t="s">
        <v>4170</v>
      </c>
      <c r="D61" s="3">
        <v>20000</v>
      </c>
      <c r="E61" s="3">
        <v>20025.14</v>
      </c>
      <c r="F61" s="8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8266</v>
      </c>
      <c r="O61" s="8">
        <v>100.12570000000001</v>
      </c>
      <c r="P61" s="3">
        <v>0.76181818181816419</v>
      </c>
      <c r="Q61" s="3" t="s">
        <v>8310</v>
      </c>
      <c r="R61" s="3" t="s">
        <v>8312</v>
      </c>
      <c r="S61" s="15">
        <f t="shared" si="0"/>
        <v>42230.23583333334</v>
      </c>
      <c r="T61" s="14">
        <f t="shared" si="1"/>
        <v>42261.875</v>
      </c>
    </row>
    <row r="62" spans="1:20" ht="30.75" x14ac:dyDescent="0.25">
      <c r="A62" s="3">
        <v>60</v>
      </c>
      <c r="B62" s="4" t="s">
        <v>62</v>
      </c>
      <c r="C62" s="4" t="s">
        <v>4171</v>
      </c>
      <c r="D62" s="3">
        <v>4500</v>
      </c>
      <c r="E62" s="3">
        <v>4648.33</v>
      </c>
      <c r="F62" s="8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8267</v>
      </c>
      <c r="O62" s="8">
        <v>103.29622222222221</v>
      </c>
      <c r="P62" s="3">
        <v>1.3734259259259252</v>
      </c>
      <c r="Q62" s="3" t="s">
        <v>8310</v>
      </c>
      <c r="R62" s="3" t="s">
        <v>8313</v>
      </c>
      <c r="S62" s="15">
        <f t="shared" si="0"/>
        <v>41701.901817129627</v>
      </c>
      <c r="T62" s="14">
        <f t="shared" si="1"/>
        <v>41721</v>
      </c>
    </row>
    <row r="63" spans="1:20" ht="30.75" x14ac:dyDescent="0.25">
      <c r="A63" s="3">
        <v>61</v>
      </c>
      <c r="B63" s="4" t="s">
        <v>63</v>
      </c>
      <c r="C63" s="4" t="s">
        <v>4172</v>
      </c>
      <c r="D63" s="3">
        <v>5000</v>
      </c>
      <c r="E63" s="3">
        <v>7415</v>
      </c>
      <c r="F63" s="8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8267</v>
      </c>
      <c r="O63" s="8">
        <v>148.30000000000001</v>
      </c>
      <c r="P63" s="3">
        <v>105</v>
      </c>
      <c r="Q63" s="3" t="s">
        <v>8310</v>
      </c>
      <c r="R63" s="3" t="s">
        <v>8313</v>
      </c>
      <c r="S63" s="15">
        <f t="shared" si="0"/>
        <v>41409.814317129632</v>
      </c>
      <c r="T63" s="14">
        <f t="shared" si="1"/>
        <v>41431.814317129632</v>
      </c>
    </row>
    <row r="64" spans="1:20" ht="30.75" x14ac:dyDescent="0.25">
      <c r="A64" s="3">
        <v>62</v>
      </c>
      <c r="B64" s="4" t="s">
        <v>64</v>
      </c>
      <c r="C64" s="4" t="s">
        <v>4173</v>
      </c>
      <c r="D64" s="3">
        <v>3000</v>
      </c>
      <c r="E64" s="3">
        <v>4642</v>
      </c>
      <c r="F64" s="8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8267</v>
      </c>
      <c r="O64" s="8">
        <v>154.73333333333332</v>
      </c>
      <c r="P64" s="3">
        <v>34.208333333333336</v>
      </c>
      <c r="Q64" s="3" t="s">
        <v>8310</v>
      </c>
      <c r="R64" s="3" t="s">
        <v>8313</v>
      </c>
      <c r="S64" s="15">
        <f t="shared" si="0"/>
        <v>41311.799513888887</v>
      </c>
      <c r="T64" s="14">
        <f t="shared" si="1"/>
        <v>41336.799513888887</v>
      </c>
    </row>
    <row r="65" spans="1:20" ht="30.75" x14ac:dyDescent="0.25">
      <c r="A65" s="3">
        <v>63</v>
      </c>
      <c r="B65" s="4" t="s">
        <v>65</v>
      </c>
      <c r="C65" s="4" t="s">
        <v>4174</v>
      </c>
      <c r="D65" s="3">
        <v>2000</v>
      </c>
      <c r="E65" s="3">
        <v>2270.37</v>
      </c>
      <c r="F65" s="8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8267</v>
      </c>
      <c r="O65" s="8">
        <v>113.51849999999999</v>
      </c>
      <c r="P65" s="3">
        <v>4.2245312499999983</v>
      </c>
      <c r="Q65" s="3" t="s">
        <v>8310</v>
      </c>
      <c r="R65" s="3" t="s">
        <v>8313</v>
      </c>
      <c r="S65" s="15">
        <f t="shared" si="0"/>
        <v>41612.912187499998</v>
      </c>
      <c r="T65" s="14">
        <f t="shared" si="1"/>
        <v>41636.207638888889</v>
      </c>
    </row>
    <row r="66" spans="1:20" ht="30.75" x14ac:dyDescent="0.25">
      <c r="A66" s="3">
        <v>64</v>
      </c>
      <c r="B66" s="4" t="s">
        <v>66</v>
      </c>
      <c r="C66" s="4" t="s">
        <v>4175</v>
      </c>
      <c r="D66" s="3">
        <v>1200</v>
      </c>
      <c r="E66" s="3">
        <v>2080</v>
      </c>
      <c r="F66" s="8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8267</v>
      </c>
      <c r="O66" s="8">
        <v>173.33333333333334</v>
      </c>
      <c r="P66" s="3">
        <v>36.666666666666664</v>
      </c>
      <c r="Q66" s="3" t="s">
        <v>8310</v>
      </c>
      <c r="R66" s="3" t="s">
        <v>8313</v>
      </c>
      <c r="S66" s="15">
        <f t="shared" si="0"/>
        <v>41433.01829861111</v>
      </c>
      <c r="T66" s="14">
        <f t="shared" si="1"/>
        <v>41463.01829861111</v>
      </c>
    </row>
    <row r="67" spans="1:20" ht="30.75" x14ac:dyDescent="0.25">
      <c r="A67" s="3">
        <v>65</v>
      </c>
      <c r="B67" s="4" t="s">
        <v>67</v>
      </c>
      <c r="C67" s="4" t="s">
        <v>4176</v>
      </c>
      <c r="D67" s="3">
        <v>7000</v>
      </c>
      <c r="E67" s="3">
        <v>7527</v>
      </c>
      <c r="F67" s="8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8267</v>
      </c>
      <c r="O67" s="8">
        <v>107.52857142857141</v>
      </c>
      <c r="P67" s="3">
        <v>9.2456140350877192</v>
      </c>
      <c r="Q67" s="3" t="s">
        <v>8310</v>
      </c>
      <c r="R67" s="3" t="s">
        <v>8313</v>
      </c>
      <c r="S67" s="15">
        <f t="shared" ref="S67:S130" si="2">(((J67/60)/60)/24)+DATE(1970,1,1)</f>
        <v>41835.821226851855</v>
      </c>
      <c r="T67" s="14">
        <f t="shared" ref="T67:T130" si="3">(((I67/60)/60)/24)+DATE(1970,1,1)</f>
        <v>41862.249305555553</v>
      </c>
    </row>
    <row r="68" spans="1:20" ht="30.75" x14ac:dyDescent="0.25">
      <c r="A68" s="3">
        <v>66</v>
      </c>
      <c r="B68" s="4" t="s">
        <v>68</v>
      </c>
      <c r="C68" s="4" t="s">
        <v>4177</v>
      </c>
      <c r="D68" s="3">
        <v>2000</v>
      </c>
      <c r="E68" s="3">
        <v>2372</v>
      </c>
      <c r="F68" s="8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8267</v>
      </c>
      <c r="O68" s="8">
        <v>118.6</v>
      </c>
      <c r="P68" s="3">
        <v>14.307692307692308</v>
      </c>
      <c r="Q68" s="3" t="s">
        <v>8310</v>
      </c>
      <c r="R68" s="3" t="s">
        <v>8313</v>
      </c>
      <c r="S68" s="15">
        <f t="shared" si="2"/>
        <v>42539.849768518514</v>
      </c>
      <c r="T68" s="14">
        <f t="shared" si="3"/>
        <v>42569.849768518514</v>
      </c>
    </row>
    <row r="69" spans="1:20" ht="30.75" x14ac:dyDescent="0.25">
      <c r="A69" s="3">
        <v>67</v>
      </c>
      <c r="B69" s="4" t="s">
        <v>69</v>
      </c>
      <c r="C69" s="4" t="s">
        <v>4178</v>
      </c>
      <c r="D69" s="3">
        <v>2000</v>
      </c>
      <c r="E69" s="3">
        <v>2325</v>
      </c>
      <c r="F69" s="8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8267</v>
      </c>
      <c r="O69" s="8">
        <v>116.25000000000001</v>
      </c>
      <c r="P69" s="3">
        <v>16.25</v>
      </c>
      <c r="Q69" s="3" t="s">
        <v>8310</v>
      </c>
      <c r="R69" s="3" t="s">
        <v>8313</v>
      </c>
      <c r="S69" s="15">
        <f t="shared" si="2"/>
        <v>41075.583379629628</v>
      </c>
      <c r="T69" s="14">
        <f t="shared" si="3"/>
        <v>41105.583379629628</v>
      </c>
    </row>
    <row r="70" spans="1:20" ht="45.75" x14ac:dyDescent="0.25">
      <c r="A70" s="3">
        <v>68</v>
      </c>
      <c r="B70" s="4" t="s">
        <v>70</v>
      </c>
      <c r="C70" s="4" t="s">
        <v>4179</v>
      </c>
      <c r="D70" s="3">
        <v>600</v>
      </c>
      <c r="E70" s="3">
        <v>763</v>
      </c>
      <c r="F70" s="8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8267</v>
      </c>
      <c r="O70" s="8">
        <v>127.16666666666667</v>
      </c>
      <c r="P70" s="3">
        <v>4.5277777777777777</v>
      </c>
      <c r="Q70" s="3" t="s">
        <v>8310</v>
      </c>
      <c r="R70" s="3" t="s">
        <v>8313</v>
      </c>
      <c r="S70" s="15">
        <f t="shared" si="2"/>
        <v>41663.569340277776</v>
      </c>
      <c r="T70" s="14">
        <f t="shared" si="3"/>
        <v>41693.569340277776</v>
      </c>
    </row>
    <row r="71" spans="1:20" ht="45.75" x14ac:dyDescent="0.25">
      <c r="A71" s="3">
        <v>69</v>
      </c>
      <c r="B71" s="4" t="s">
        <v>71</v>
      </c>
      <c r="C71" s="4" t="s">
        <v>4180</v>
      </c>
      <c r="D71" s="3">
        <v>10000</v>
      </c>
      <c r="E71" s="3">
        <v>11094.23</v>
      </c>
      <c r="F71" s="8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8267</v>
      </c>
      <c r="O71" s="8">
        <v>110.9423</v>
      </c>
      <c r="P71" s="3">
        <v>6.1473595505617951</v>
      </c>
      <c r="Q71" s="3" t="s">
        <v>8310</v>
      </c>
      <c r="R71" s="3" t="s">
        <v>8313</v>
      </c>
      <c r="S71" s="15">
        <f t="shared" si="2"/>
        <v>40786.187789351854</v>
      </c>
      <c r="T71" s="14">
        <f t="shared" si="3"/>
        <v>40818.290972222225</v>
      </c>
    </row>
    <row r="72" spans="1:20" ht="45.75" x14ac:dyDescent="0.25">
      <c r="A72" s="3">
        <v>70</v>
      </c>
      <c r="B72" s="4" t="s">
        <v>72</v>
      </c>
      <c r="C72" s="4" t="s">
        <v>4181</v>
      </c>
      <c r="D72" s="3">
        <v>500</v>
      </c>
      <c r="E72" s="3">
        <v>636</v>
      </c>
      <c r="F72" s="8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8267</v>
      </c>
      <c r="O72" s="8">
        <v>127.2</v>
      </c>
      <c r="P72" s="3">
        <v>8</v>
      </c>
      <c r="Q72" s="3" t="s">
        <v>8310</v>
      </c>
      <c r="R72" s="3" t="s">
        <v>8313</v>
      </c>
      <c r="S72" s="15">
        <f t="shared" si="2"/>
        <v>40730.896354166667</v>
      </c>
      <c r="T72" s="14">
        <f t="shared" si="3"/>
        <v>40790.896354166667</v>
      </c>
    </row>
    <row r="73" spans="1:20" ht="30.75" x14ac:dyDescent="0.25">
      <c r="A73" s="3">
        <v>71</v>
      </c>
      <c r="B73" s="4" t="s">
        <v>73</v>
      </c>
      <c r="C73" s="4" t="s">
        <v>4182</v>
      </c>
      <c r="D73" s="3">
        <v>1800</v>
      </c>
      <c r="E73" s="3">
        <v>2231</v>
      </c>
      <c r="F73" s="8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8267</v>
      </c>
      <c r="O73" s="8">
        <v>123.94444444444443</v>
      </c>
      <c r="P73" s="3">
        <v>13.46875</v>
      </c>
      <c r="Q73" s="3" t="s">
        <v>8310</v>
      </c>
      <c r="R73" s="3" t="s">
        <v>8313</v>
      </c>
      <c r="S73" s="15">
        <f t="shared" si="2"/>
        <v>40997.271493055552</v>
      </c>
      <c r="T73" s="14">
        <f t="shared" si="3"/>
        <v>41057.271493055552</v>
      </c>
    </row>
    <row r="74" spans="1:20" ht="30.75" x14ac:dyDescent="0.25">
      <c r="A74" s="3">
        <v>72</v>
      </c>
      <c r="B74" s="4" t="s">
        <v>74</v>
      </c>
      <c r="C74" s="4" t="s">
        <v>4183</v>
      </c>
      <c r="D74" s="3">
        <v>2200</v>
      </c>
      <c r="E74" s="3">
        <v>2385</v>
      </c>
      <c r="F74" s="8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8267</v>
      </c>
      <c r="O74" s="8">
        <v>108.40909090909091</v>
      </c>
      <c r="P74" s="3">
        <v>4.5121951219512191</v>
      </c>
      <c r="Q74" s="3" t="s">
        <v>8310</v>
      </c>
      <c r="R74" s="3" t="s">
        <v>8313</v>
      </c>
      <c r="S74" s="15">
        <f t="shared" si="2"/>
        <v>41208.010196759256</v>
      </c>
      <c r="T74" s="14">
        <f t="shared" si="3"/>
        <v>41228</v>
      </c>
    </row>
    <row r="75" spans="1:20" ht="30.75" x14ac:dyDescent="0.25">
      <c r="A75" s="3">
        <v>73</v>
      </c>
      <c r="B75" s="4" t="s">
        <v>75</v>
      </c>
      <c r="C75" s="4" t="s">
        <v>4184</v>
      </c>
      <c r="D75" s="3">
        <v>900</v>
      </c>
      <c r="E75" s="3">
        <v>900</v>
      </c>
      <c r="F75" s="8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8267</v>
      </c>
      <c r="O75" s="8">
        <v>100</v>
      </c>
      <c r="P75" s="3">
        <v>0</v>
      </c>
      <c r="Q75" s="3" t="s">
        <v>8310</v>
      </c>
      <c r="R75" s="3" t="s">
        <v>8313</v>
      </c>
      <c r="S75" s="15">
        <f t="shared" si="2"/>
        <v>40587.75675925926</v>
      </c>
      <c r="T75" s="14">
        <f t="shared" si="3"/>
        <v>40666.165972222225</v>
      </c>
    </row>
    <row r="76" spans="1:20" ht="30.75" x14ac:dyDescent="0.25">
      <c r="A76" s="3">
        <v>74</v>
      </c>
      <c r="B76" s="4" t="s">
        <v>76</v>
      </c>
      <c r="C76" s="4" t="s">
        <v>4185</v>
      </c>
      <c r="D76" s="3">
        <v>500</v>
      </c>
      <c r="E76" s="3">
        <v>564.66</v>
      </c>
      <c r="F76" s="8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8267</v>
      </c>
      <c r="O76" s="8">
        <v>112.93199999999999</v>
      </c>
      <c r="P76" s="3">
        <v>2.2296551724137919</v>
      </c>
      <c r="Q76" s="3" t="s">
        <v>8310</v>
      </c>
      <c r="R76" s="3" t="s">
        <v>8313</v>
      </c>
      <c r="S76" s="15">
        <f t="shared" si="2"/>
        <v>42360.487210648149</v>
      </c>
      <c r="T76" s="14">
        <f t="shared" si="3"/>
        <v>42390.487210648149</v>
      </c>
    </row>
    <row r="77" spans="1:20" ht="30.75" x14ac:dyDescent="0.25">
      <c r="A77" s="3">
        <v>75</v>
      </c>
      <c r="B77" s="4" t="s">
        <v>77</v>
      </c>
      <c r="C77" s="4" t="s">
        <v>4186</v>
      </c>
      <c r="D77" s="3">
        <v>3500</v>
      </c>
      <c r="E77" s="3">
        <v>4040</v>
      </c>
      <c r="F77" s="8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8267</v>
      </c>
      <c r="O77" s="8">
        <v>115.42857142857143</v>
      </c>
      <c r="P77" s="3">
        <v>11.48936170212766</v>
      </c>
      <c r="Q77" s="3" t="s">
        <v>8310</v>
      </c>
      <c r="R77" s="3" t="s">
        <v>8313</v>
      </c>
      <c r="S77" s="15">
        <f t="shared" si="2"/>
        <v>41357.209166666667</v>
      </c>
      <c r="T77" s="14">
        <f t="shared" si="3"/>
        <v>41387.209166666667</v>
      </c>
    </row>
    <row r="78" spans="1:20" ht="30.75" x14ac:dyDescent="0.25">
      <c r="A78" s="3">
        <v>76</v>
      </c>
      <c r="B78" s="4" t="s">
        <v>78</v>
      </c>
      <c r="C78" s="4" t="s">
        <v>4187</v>
      </c>
      <c r="D78" s="3">
        <v>300</v>
      </c>
      <c r="E78" s="3">
        <v>460</v>
      </c>
      <c r="F78" s="8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8267</v>
      </c>
      <c r="O78" s="8">
        <v>153.33333333333334</v>
      </c>
      <c r="P78" s="3">
        <v>10.666666666666666</v>
      </c>
      <c r="Q78" s="3" t="s">
        <v>8310</v>
      </c>
      <c r="R78" s="3" t="s">
        <v>8313</v>
      </c>
      <c r="S78" s="15">
        <f t="shared" si="2"/>
        <v>40844.691643518519</v>
      </c>
      <c r="T78" s="14">
        <f t="shared" si="3"/>
        <v>40904.733310185184</v>
      </c>
    </row>
    <row r="79" spans="1:20" ht="30.75" x14ac:dyDescent="0.25">
      <c r="A79" s="3">
        <v>77</v>
      </c>
      <c r="B79" s="4" t="s">
        <v>79</v>
      </c>
      <c r="C79" s="4" t="s">
        <v>4188</v>
      </c>
      <c r="D79" s="3">
        <v>400</v>
      </c>
      <c r="E79" s="3">
        <v>1570</v>
      </c>
      <c r="F79" s="8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8267</v>
      </c>
      <c r="O79" s="9">
        <v>392.5</v>
      </c>
      <c r="P79" s="3">
        <v>45</v>
      </c>
      <c r="Q79" s="3" t="s">
        <v>8310</v>
      </c>
      <c r="R79" s="3" t="s">
        <v>8313</v>
      </c>
      <c r="S79" s="15">
        <f t="shared" si="2"/>
        <v>40997.144872685189</v>
      </c>
      <c r="T79" s="14">
        <f t="shared" si="3"/>
        <v>41050.124305555553</v>
      </c>
    </row>
    <row r="80" spans="1:20" ht="90.75" x14ac:dyDescent="0.25">
      <c r="A80" s="3">
        <v>78</v>
      </c>
      <c r="B80" s="4" t="s">
        <v>80</v>
      </c>
      <c r="C80" s="4" t="s">
        <v>4189</v>
      </c>
      <c r="D80" s="3">
        <v>50</v>
      </c>
      <c r="E80" s="3">
        <v>1351</v>
      </c>
      <c r="F80" s="8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8267</v>
      </c>
      <c r="O80" s="9">
        <v>2702</v>
      </c>
      <c r="P80" s="3">
        <v>37.171428571428571</v>
      </c>
      <c r="Q80" s="3" t="s">
        <v>8310</v>
      </c>
      <c r="R80" s="3" t="s">
        <v>8313</v>
      </c>
      <c r="S80" s="15">
        <f t="shared" si="2"/>
        <v>42604.730567129634</v>
      </c>
      <c r="T80" s="14">
        <f t="shared" si="3"/>
        <v>42614.730567129634</v>
      </c>
    </row>
    <row r="81" spans="1:20" ht="30.75" x14ac:dyDescent="0.25">
      <c r="A81" s="3">
        <v>79</v>
      </c>
      <c r="B81" s="4" t="s">
        <v>81</v>
      </c>
      <c r="C81" s="4" t="s">
        <v>4190</v>
      </c>
      <c r="D81" s="3">
        <v>1300</v>
      </c>
      <c r="E81" s="3">
        <v>1651</v>
      </c>
      <c r="F81" s="8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8267</v>
      </c>
      <c r="O81" s="8">
        <v>127</v>
      </c>
      <c r="P81" s="3">
        <v>8.5609756097560972</v>
      </c>
      <c r="Q81" s="3" t="s">
        <v>8310</v>
      </c>
      <c r="R81" s="3" t="s">
        <v>8313</v>
      </c>
      <c r="S81" s="15">
        <f t="shared" si="2"/>
        <v>41724.776539351849</v>
      </c>
      <c r="T81" s="14">
        <f t="shared" si="3"/>
        <v>41754.776539351849</v>
      </c>
    </row>
    <row r="82" spans="1:20" ht="30.75" x14ac:dyDescent="0.25">
      <c r="A82" s="3">
        <v>80</v>
      </c>
      <c r="B82" s="4" t="s">
        <v>82</v>
      </c>
      <c r="C82" s="4" t="s">
        <v>4191</v>
      </c>
      <c r="D82" s="3">
        <v>12000</v>
      </c>
      <c r="E82" s="3">
        <v>12870</v>
      </c>
      <c r="F82" s="8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8267</v>
      </c>
      <c r="O82" s="8">
        <v>107.25</v>
      </c>
      <c r="P82" s="3">
        <v>18.51063829787234</v>
      </c>
      <c r="Q82" s="3" t="s">
        <v>8310</v>
      </c>
      <c r="R82" s="3" t="s">
        <v>8313</v>
      </c>
      <c r="S82" s="15">
        <f t="shared" si="2"/>
        <v>41583.083981481483</v>
      </c>
      <c r="T82" s="14">
        <f t="shared" si="3"/>
        <v>41618.083981481483</v>
      </c>
    </row>
    <row r="83" spans="1:20" ht="30.75" x14ac:dyDescent="0.25">
      <c r="A83" s="3">
        <v>81</v>
      </c>
      <c r="B83" s="4" t="s">
        <v>83</v>
      </c>
      <c r="C83" s="4" t="s">
        <v>4192</v>
      </c>
      <c r="D83" s="3">
        <v>750</v>
      </c>
      <c r="E83" s="3">
        <v>1485</v>
      </c>
      <c r="F83" s="8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8267</v>
      </c>
      <c r="O83" s="8">
        <v>198</v>
      </c>
      <c r="P83" s="3">
        <v>26.25</v>
      </c>
      <c r="Q83" s="3" t="s">
        <v>8310</v>
      </c>
      <c r="R83" s="3" t="s">
        <v>8313</v>
      </c>
      <c r="S83" s="15">
        <f t="shared" si="2"/>
        <v>41100.158877314818</v>
      </c>
      <c r="T83" s="14">
        <f t="shared" si="3"/>
        <v>41104.126388888886</v>
      </c>
    </row>
    <row r="84" spans="1:20" ht="30.75" x14ac:dyDescent="0.25">
      <c r="A84" s="3">
        <v>82</v>
      </c>
      <c r="B84" s="4" t="s">
        <v>84</v>
      </c>
      <c r="C84" s="4" t="s">
        <v>4193</v>
      </c>
      <c r="D84" s="3">
        <v>4000</v>
      </c>
      <c r="E84" s="3">
        <v>4000.5</v>
      </c>
      <c r="F84" s="8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8267</v>
      </c>
      <c r="O84" s="8">
        <v>100.01249999999999</v>
      </c>
      <c r="P84" s="3">
        <v>5.0000000000000001E-3</v>
      </c>
      <c r="Q84" s="3" t="s">
        <v>8310</v>
      </c>
      <c r="R84" s="3" t="s">
        <v>8313</v>
      </c>
      <c r="S84" s="15">
        <f t="shared" si="2"/>
        <v>40795.820150462961</v>
      </c>
      <c r="T84" s="14">
        <f t="shared" si="3"/>
        <v>40825.820150462961</v>
      </c>
    </row>
    <row r="85" spans="1:20" ht="30.75" x14ac:dyDescent="0.25">
      <c r="A85" s="3">
        <v>83</v>
      </c>
      <c r="B85" s="4" t="s">
        <v>85</v>
      </c>
      <c r="C85" s="4" t="s">
        <v>4194</v>
      </c>
      <c r="D85" s="3">
        <v>200</v>
      </c>
      <c r="E85" s="3">
        <v>205</v>
      </c>
      <c r="F85" s="8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8267</v>
      </c>
      <c r="O85" s="8">
        <v>102.49999999999999</v>
      </c>
      <c r="P85" s="3">
        <v>0.38461538461538464</v>
      </c>
      <c r="Q85" s="3" t="s">
        <v>8310</v>
      </c>
      <c r="R85" s="3" t="s">
        <v>8313</v>
      </c>
      <c r="S85" s="15">
        <f t="shared" si="2"/>
        <v>42042.615613425922</v>
      </c>
      <c r="T85" s="14">
        <f t="shared" si="3"/>
        <v>42057.479166666672</v>
      </c>
    </row>
    <row r="86" spans="1:20" ht="30.75" x14ac:dyDescent="0.25">
      <c r="A86" s="3">
        <v>84</v>
      </c>
      <c r="B86" s="4" t="s">
        <v>86</v>
      </c>
      <c r="C86" s="4" t="s">
        <v>4195</v>
      </c>
      <c r="D86" s="3">
        <v>500</v>
      </c>
      <c r="E86" s="3">
        <v>500</v>
      </c>
      <c r="F86" s="8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8267</v>
      </c>
      <c r="O86" s="8">
        <v>100</v>
      </c>
      <c r="P86" s="3">
        <v>0</v>
      </c>
      <c r="Q86" s="3" t="s">
        <v>8310</v>
      </c>
      <c r="R86" s="3" t="s">
        <v>8313</v>
      </c>
      <c r="S86" s="15">
        <f t="shared" si="2"/>
        <v>40648.757939814815</v>
      </c>
      <c r="T86" s="14">
        <f t="shared" si="3"/>
        <v>40678.757939814815</v>
      </c>
    </row>
    <row r="87" spans="1:20" ht="30.75" x14ac:dyDescent="0.25">
      <c r="A87" s="3">
        <v>85</v>
      </c>
      <c r="B87" s="4" t="s">
        <v>87</v>
      </c>
      <c r="C87" s="4" t="s">
        <v>4196</v>
      </c>
      <c r="D87" s="3">
        <v>1200</v>
      </c>
      <c r="E87" s="3">
        <v>1506</v>
      </c>
      <c r="F87" s="8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8267</v>
      </c>
      <c r="O87" s="8">
        <v>125.49999999999999</v>
      </c>
      <c r="P87" s="3">
        <v>14.571428571428571</v>
      </c>
      <c r="Q87" s="3" t="s">
        <v>8310</v>
      </c>
      <c r="R87" s="3" t="s">
        <v>8313</v>
      </c>
      <c r="S87" s="15">
        <f t="shared" si="2"/>
        <v>40779.125428240739</v>
      </c>
      <c r="T87" s="14">
        <f t="shared" si="3"/>
        <v>40809.125428240739</v>
      </c>
    </row>
    <row r="88" spans="1:20" ht="45.75" x14ac:dyDescent="0.25">
      <c r="A88" s="3">
        <v>86</v>
      </c>
      <c r="B88" s="4" t="s">
        <v>88</v>
      </c>
      <c r="C88" s="4" t="s">
        <v>4197</v>
      </c>
      <c r="D88" s="3">
        <v>6000</v>
      </c>
      <c r="E88" s="3">
        <v>6388</v>
      </c>
      <c r="F88" s="8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8267</v>
      </c>
      <c r="O88" s="8">
        <v>106.46666666666667</v>
      </c>
      <c r="P88" s="3">
        <v>22.823529411764707</v>
      </c>
      <c r="Q88" s="3" t="s">
        <v>8310</v>
      </c>
      <c r="R88" s="3" t="s">
        <v>8313</v>
      </c>
      <c r="S88" s="15">
        <f t="shared" si="2"/>
        <v>42291.556076388893</v>
      </c>
      <c r="T88" s="14">
        <f t="shared" si="3"/>
        <v>42365.59774305555</v>
      </c>
    </row>
    <row r="89" spans="1:20" ht="30.75" x14ac:dyDescent="0.25">
      <c r="A89" s="3">
        <v>87</v>
      </c>
      <c r="B89" s="4" t="s">
        <v>89</v>
      </c>
      <c r="C89" s="4" t="s">
        <v>4198</v>
      </c>
      <c r="D89" s="3">
        <v>2500</v>
      </c>
      <c r="E89" s="3">
        <v>2615</v>
      </c>
      <c r="F89" s="8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8267</v>
      </c>
      <c r="O89" s="8">
        <v>104.60000000000001</v>
      </c>
      <c r="P89" s="3">
        <v>4.5999999999999996</v>
      </c>
      <c r="Q89" s="3" t="s">
        <v>8310</v>
      </c>
      <c r="R89" s="3" t="s">
        <v>8313</v>
      </c>
      <c r="S89" s="15">
        <f t="shared" si="2"/>
        <v>40322.53938657407</v>
      </c>
      <c r="T89" s="14">
        <f t="shared" si="3"/>
        <v>40332.070138888892</v>
      </c>
    </row>
    <row r="90" spans="1:20" ht="30.75" x14ac:dyDescent="0.25">
      <c r="A90" s="3">
        <v>88</v>
      </c>
      <c r="B90" s="4" t="s">
        <v>90</v>
      </c>
      <c r="C90" s="4" t="s">
        <v>4199</v>
      </c>
      <c r="D90" s="3">
        <v>3500</v>
      </c>
      <c r="E90" s="3">
        <v>3600</v>
      </c>
      <c r="F90" s="8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8267</v>
      </c>
      <c r="O90" s="8">
        <v>102.85714285714285</v>
      </c>
      <c r="P90" s="3">
        <v>1.6666666666666667</v>
      </c>
      <c r="Q90" s="3" t="s">
        <v>8310</v>
      </c>
      <c r="R90" s="3" t="s">
        <v>8313</v>
      </c>
      <c r="S90" s="15">
        <f t="shared" si="2"/>
        <v>41786.65892361111</v>
      </c>
      <c r="T90" s="14">
        <f t="shared" si="3"/>
        <v>41812.65892361111</v>
      </c>
    </row>
    <row r="91" spans="1:20" ht="30.75" x14ac:dyDescent="0.25">
      <c r="A91" s="3">
        <v>89</v>
      </c>
      <c r="B91" s="4" t="s">
        <v>91</v>
      </c>
      <c r="C91" s="4" t="s">
        <v>4200</v>
      </c>
      <c r="D91" s="3">
        <v>6000</v>
      </c>
      <c r="E91" s="3">
        <v>6904</v>
      </c>
      <c r="F91" s="8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8267</v>
      </c>
      <c r="O91" s="8">
        <v>115.06666666666668</v>
      </c>
      <c r="P91" s="3">
        <v>16.142857142857142</v>
      </c>
      <c r="Q91" s="3" t="s">
        <v>8310</v>
      </c>
      <c r="R91" s="3" t="s">
        <v>8313</v>
      </c>
      <c r="S91" s="15">
        <f t="shared" si="2"/>
        <v>41402.752222222225</v>
      </c>
      <c r="T91" s="14">
        <f t="shared" si="3"/>
        <v>41427.752222222225</v>
      </c>
    </row>
    <row r="92" spans="1:20" ht="15.75" x14ac:dyDescent="0.25">
      <c r="A92" s="3">
        <v>90</v>
      </c>
      <c r="B92" s="4" t="s">
        <v>92</v>
      </c>
      <c r="C92" s="4" t="s">
        <v>4201</v>
      </c>
      <c r="D92" s="3">
        <v>500</v>
      </c>
      <c r="E92" s="3">
        <v>502</v>
      </c>
      <c r="F92" s="8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8267</v>
      </c>
      <c r="O92" s="8">
        <v>100.4</v>
      </c>
      <c r="P92" s="3">
        <v>0.125</v>
      </c>
      <c r="Q92" s="3" t="s">
        <v>8310</v>
      </c>
      <c r="R92" s="3" t="s">
        <v>8313</v>
      </c>
      <c r="S92" s="15">
        <f t="shared" si="2"/>
        <v>40706.297442129631</v>
      </c>
      <c r="T92" s="14">
        <f t="shared" si="3"/>
        <v>40736.297442129631</v>
      </c>
    </row>
    <row r="93" spans="1:20" ht="30.75" x14ac:dyDescent="0.25">
      <c r="A93" s="3">
        <v>91</v>
      </c>
      <c r="B93" s="4" t="s">
        <v>93</v>
      </c>
      <c r="C93" s="4" t="s">
        <v>4202</v>
      </c>
      <c r="D93" s="3">
        <v>3000</v>
      </c>
      <c r="E93" s="3">
        <v>3600</v>
      </c>
      <c r="F93" s="8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8267</v>
      </c>
      <c r="O93" s="8">
        <v>120</v>
      </c>
      <c r="P93" s="3">
        <v>13.043478260869565</v>
      </c>
      <c r="Q93" s="3" t="s">
        <v>8310</v>
      </c>
      <c r="R93" s="3" t="s">
        <v>8313</v>
      </c>
      <c r="S93" s="15">
        <f t="shared" si="2"/>
        <v>40619.402361111112</v>
      </c>
      <c r="T93" s="14">
        <f t="shared" si="3"/>
        <v>40680.402361111112</v>
      </c>
    </row>
    <row r="94" spans="1:20" ht="30.75" x14ac:dyDescent="0.25">
      <c r="A94" s="3">
        <v>92</v>
      </c>
      <c r="B94" s="4" t="s">
        <v>94</v>
      </c>
      <c r="C94" s="4" t="s">
        <v>4203</v>
      </c>
      <c r="D94" s="3">
        <v>5000</v>
      </c>
      <c r="E94" s="3">
        <v>5260</v>
      </c>
      <c r="F94" s="8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8267</v>
      </c>
      <c r="O94" s="8">
        <v>105.2</v>
      </c>
      <c r="P94" s="3">
        <v>6.0465116279069768</v>
      </c>
      <c r="Q94" s="3" t="s">
        <v>8310</v>
      </c>
      <c r="R94" s="3" t="s">
        <v>8313</v>
      </c>
      <c r="S94" s="15">
        <f t="shared" si="2"/>
        <v>42721.198877314819</v>
      </c>
      <c r="T94" s="14">
        <f t="shared" si="3"/>
        <v>42767.333333333328</v>
      </c>
    </row>
    <row r="95" spans="1:20" ht="30.75" x14ac:dyDescent="0.25">
      <c r="A95" s="3">
        <v>93</v>
      </c>
      <c r="B95" s="4" t="s">
        <v>95</v>
      </c>
      <c r="C95" s="4" t="s">
        <v>4204</v>
      </c>
      <c r="D95" s="3">
        <v>1000</v>
      </c>
      <c r="E95" s="3">
        <v>1106</v>
      </c>
      <c r="F95" s="8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8267</v>
      </c>
      <c r="O95" s="8">
        <v>110.60000000000001</v>
      </c>
      <c r="P95" s="3">
        <v>7.0666666666666664</v>
      </c>
      <c r="Q95" s="3" t="s">
        <v>8310</v>
      </c>
      <c r="R95" s="3" t="s">
        <v>8313</v>
      </c>
      <c r="S95" s="15">
        <f t="shared" si="2"/>
        <v>41065.858067129629</v>
      </c>
      <c r="T95" s="14">
        <f t="shared" si="3"/>
        <v>41093.875</v>
      </c>
    </row>
    <row r="96" spans="1:20" ht="30.75" x14ac:dyDescent="0.25">
      <c r="A96" s="3">
        <v>94</v>
      </c>
      <c r="B96" s="4" t="s">
        <v>96</v>
      </c>
      <c r="C96" s="4" t="s">
        <v>4205</v>
      </c>
      <c r="D96" s="3">
        <v>250</v>
      </c>
      <c r="E96" s="3">
        <v>260</v>
      </c>
      <c r="F96" s="8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8267</v>
      </c>
      <c r="O96" s="8">
        <v>104</v>
      </c>
      <c r="P96" s="3">
        <v>0.83333333333333337</v>
      </c>
      <c r="Q96" s="3" t="s">
        <v>8310</v>
      </c>
      <c r="R96" s="3" t="s">
        <v>8313</v>
      </c>
      <c r="S96" s="15">
        <f t="shared" si="2"/>
        <v>41716.717847222222</v>
      </c>
      <c r="T96" s="14">
        <f t="shared" si="3"/>
        <v>41736.717847222222</v>
      </c>
    </row>
    <row r="97" spans="1:20" ht="45.75" x14ac:dyDescent="0.25">
      <c r="A97" s="3">
        <v>95</v>
      </c>
      <c r="B97" s="4" t="s">
        <v>97</v>
      </c>
      <c r="C97" s="4" t="s">
        <v>4206</v>
      </c>
      <c r="D97" s="3">
        <v>350</v>
      </c>
      <c r="E97" s="3">
        <v>460</v>
      </c>
      <c r="F97" s="8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8267</v>
      </c>
      <c r="O97" s="8">
        <v>131.42857142857142</v>
      </c>
      <c r="P97" s="3">
        <v>5.2380952380952381</v>
      </c>
      <c r="Q97" s="3" t="s">
        <v>8310</v>
      </c>
      <c r="R97" s="3" t="s">
        <v>8313</v>
      </c>
      <c r="S97" s="15">
        <f t="shared" si="2"/>
        <v>40935.005104166667</v>
      </c>
      <c r="T97" s="14">
        <f t="shared" si="3"/>
        <v>40965.005104166667</v>
      </c>
    </row>
    <row r="98" spans="1:20" ht="45.75" x14ac:dyDescent="0.25">
      <c r="A98" s="3">
        <v>96</v>
      </c>
      <c r="B98" s="4" t="s">
        <v>98</v>
      </c>
      <c r="C98" s="4" t="s">
        <v>4207</v>
      </c>
      <c r="D98" s="3">
        <v>1500</v>
      </c>
      <c r="E98" s="3">
        <v>1720</v>
      </c>
      <c r="F98" s="8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8267</v>
      </c>
      <c r="O98" s="8">
        <v>114.66666666666667</v>
      </c>
      <c r="P98" s="3">
        <v>6.4705882352941178</v>
      </c>
      <c r="Q98" s="3" t="s">
        <v>8310</v>
      </c>
      <c r="R98" s="3" t="s">
        <v>8313</v>
      </c>
      <c r="S98" s="15">
        <f t="shared" si="2"/>
        <v>40324.662511574075</v>
      </c>
      <c r="T98" s="14">
        <f t="shared" si="3"/>
        <v>40391.125</v>
      </c>
    </row>
    <row r="99" spans="1:20" ht="30.75" x14ac:dyDescent="0.25">
      <c r="A99" s="3">
        <v>97</v>
      </c>
      <c r="B99" s="4" t="s">
        <v>99</v>
      </c>
      <c r="C99" s="4" t="s">
        <v>4208</v>
      </c>
      <c r="D99" s="3">
        <v>400</v>
      </c>
      <c r="E99" s="3">
        <v>425</v>
      </c>
      <c r="F99" s="8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8267</v>
      </c>
      <c r="O99" s="8">
        <v>106.25</v>
      </c>
      <c r="P99" s="3">
        <v>3.125</v>
      </c>
      <c r="Q99" s="3" t="s">
        <v>8310</v>
      </c>
      <c r="R99" s="3" t="s">
        <v>8313</v>
      </c>
      <c r="S99" s="15">
        <f t="shared" si="2"/>
        <v>40706.135208333333</v>
      </c>
      <c r="T99" s="14">
        <f t="shared" si="3"/>
        <v>40736.135208333333</v>
      </c>
    </row>
    <row r="100" spans="1:20" ht="30.75" x14ac:dyDescent="0.25">
      <c r="A100" s="3">
        <v>98</v>
      </c>
      <c r="B100" s="4" t="s">
        <v>100</v>
      </c>
      <c r="C100" s="4" t="s">
        <v>4209</v>
      </c>
      <c r="D100" s="3">
        <v>3200</v>
      </c>
      <c r="E100" s="3">
        <v>3400</v>
      </c>
      <c r="F100" s="8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8267</v>
      </c>
      <c r="O100" s="8">
        <v>106.25</v>
      </c>
      <c r="P100" s="3">
        <v>3.3333333333333335</v>
      </c>
      <c r="Q100" s="3" t="s">
        <v>8310</v>
      </c>
      <c r="R100" s="3" t="s">
        <v>8313</v>
      </c>
      <c r="S100" s="15">
        <f t="shared" si="2"/>
        <v>41214.79483796296</v>
      </c>
      <c r="T100" s="14">
        <f t="shared" si="3"/>
        <v>41250.979166666664</v>
      </c>
    </row>
    <row r="101" spans="1:20" ht="30.75" x14ac:dyDescent="0.25">
      <c r="A101" s="3">
        <v>99</v>
      </c>
      <c r="B101" s="4" t="s">
        <v>101</v>
      </c>
      <c r="C101" s="4" t="s">
        <v>4210</v>
      </c>
      <c r="D101" s="3">
        <v>1500</v>
      </c>
      <c r="E101" s="3">
        <v>1590.29</v>
      </c>
      <c r="F101" s="8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8267</v>
      </c>
      <c r="O101" s="8">
        <v>106.01933333333334</v>
      </c>
      <c r="P101" s="3">
        <v>2.3151282051282043</v>
      </c>
      <c r="Q101" s="3" t="s">
        <v>8310</v>
      </c>
      <c r="R101" s="3" t="s">
        <v>8313</v>
      </c>
      <c r="S101" s="15">
        <f t="shared" si="2"/>
        <v>41631.902766203704</v>
      </c>
      <c r="T101" s="14">
        <f t="shared" si="3"/>
        <v>41661.902766203704</v>
      </c>
    </row>
    <row r="102" spans="1:20" ht="30.75" x14ac:dyDescent="0.25">
      <c r="A102" s="3">
        <v>100</v>
      </c>
      <c r="B102" s="4" t="s">
        <v>102</v>
      </c>
      <c r="C102" s="4" t="s">
        <v>4211</v>
      </c>
      <c r="D102" s="3">
        <v>5000</v>
      </c>
      <c r="E102" s="3">
        <v>5000</v>
      </c>
      <c r="F102" s="8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8267</v>
      </c>
      <c r="O102" s="8">
        <v>100</v>
      </c>
      <c r="P102" s="3">
        <v>0</v>
      </c>
      <c r="Q102" s="3" t="s">
        <v>8310</v>
      </c>
      <c r="R102" s="3" t="s">
        <v>8313</v>
      </c>
      <c r="S102" s="15">
        <f t="shared" si="2"/>
        <v>41197.753310185188</v>
      </c>
      <c r="T102" s="14">
        <f t="shared" si="3"/>
        <v>41217.794976851852</v>
      </c>
    </row>
    <row r="103" spans="1:20" ht="45.75" x14ac:dyDescent="0.25">
      <c r="A103" s="3">
        <v>101</v>
      </c>
      <c r="B103" s="4" t="s">
        <v>103</v>
      </c>
      <c r="C103" s="4" t="s">
        <v>4212</v>
      </c>
      <c r="D103" s="3">
        <v>3500</v>
      </c>
      <c r="E103" s="3">
        <v>3500</v>
      </c>
      <c r="F103" s="8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8267</v>
      </c>
      <c r="O103" s="8">
        <v>100</v>
      </c>
      <c r="P103" s="3">
        <v>0</v>
      </c>
      <c r="Q103" s="3" t="s">
        <v>8310</v>
      </c>
      <c r="R103" s="3" t="s">
        <v>8313</v>
      </c>
      <c r="S103" s="15">
        <f t="shared" si="2"/>
        <v>41274.776736111111</v>
      </c>
      <c r="T103" s="14">
        <f t="shared" si="3"/>
        <v>41298.776736111111</v>
      </c>
    </row>
    <row r="104" spans="1:20" ht="30.75" x14ac:dyDescent="0.25">
      <c r="A104" s="3">
        <v>102</v>
      </c>
      <c r="B104" s="4" t="s">
        <v>104</v>
      </c>
      <c r="C104" s="4" t="s">
        <v>4213</v>
      </c>
      <c r="D104" s="3">
        <v>6000</v>
      </c>
      <c r="E104" s="3">
        <v>7665</v>
      </c>
      <c r="F104" s="8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8267</v>
      </c>
      <c r="O104" s="8">
        <v>127.75000000000001</v>
      </c>
      <c r="P104" s="3">
        <v>25.615384615384617</v>
      </c>
      <c r="Q104" s="3" t="s">
        <v>8310</v>
      </c>
      <c r="R104" s="3" t="s">
        <v>8313</v>
      </c>
      <c r="S104" s="15">
        <f t="shared" si="2"/>
        <v>40505.131168981483</v>
      </c>
      <c r="T104" s="14">
        <f t="shared" si="3"/>
        <v>40535.131168981483</v>
      </c>
    </row>
    <row r="105" spans="1:20" ht="30.75" x14ac:dyDescent="0.25">
      <c r="A105" s="3">
        <v>103</v>
      </c>
      <c r="B105" s="4" t="s">
        <v>105</v>
      </c>
      <c r="C105" s="4" t="s">
        <v>4214</v>
      </c>
      <c r="D105" s="3">
        <v>1300</v>
      </c>
      <c r="E105" s="3">
        <v>1367</v>
      </c>
      <c r="F105" s="8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8267</v>
      </c>
      <c r="O105" s="8">
        <v>105.15384615384616</v>
      </c>
      <c r="P105" s="3">
        <v>1.3673469387755102</v>
      </c>
      <c r="Q105" s="3" t="s">
        <v>8310</v>
      </c>
      <c r="R105" s="3" t="s">
        <v>8313</v>
      </c>
      <c r="S105" s="15">
        <f t="shared" si="2"/>
        <v>41682.805902777778</v>
      </c>
      <c r="T105" s="14">
        <f t="shared" si="3"/>
        <v>41705.805902777778</v>
      </c>
    </row>
    <row r="106" spans="1:20" ht="30.75" x14ac:dyDescent="0.25">
      <c r="A106" s="3">
        <v>104</v>
      </c>
      <c r="B106" s="4" t="s">
        <v>106</v>
      </c>
      <c r="C106" s="4" t="s">
        <v>4215</v>
      </c>
      <c r="D106" s="3">
        <v>500</v>
      </c>
      <c r="E106" s="3">
        <v>600</v>
      </c>
      <c r="F106" s="8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8267</v>
      </c>
      <c r="O106" s="8">
        <v>120</v>
      </c>
      <c r="P106" s="3">
        <v>10</v>
      </c>
      <c r="Q106" s="3" t="s">
        <v>8310</v>
      </c>
      <c r="R106" s="3" t="s">
        <v>8313</v>
      </c>
      <c r="S106" s="15">
        <f t="shared" si="2"/>
        <v>40612.695208333331</v>
      </c>
      <c r="T106" s="14">
        <f t="shared" si="3"/>
        <v>40636.041666666664</v>
      </c>
    </row>
    <row r="107" spans="1:20" ht="30.75" x14ac:dyDescent="0.25">
      <c r="A107" s="3">
        <v>105</v>
      </c>
      <c r="B107" s="4" t="s">
        <v>107</v>
      </c>
      <c r="C107" s="4" t="s">
        <v>4216</v>
      </c>
      <c r="D107" s="3">
        <v>2200</v>
      </c>
      <c r="E107" s="3">
        <v>2363</v>
      </c>
      <c r="F107" s="8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8267</v>
      </c>
      <c r="O107" s="8">
        <v>107.40909090909089</v>
      </c>
      <c r="P107" s="3">
        <v>2.7166666666666668</v>
      </c>
      <c r="Q107" s="3" t="s">
        <v>8310</v>
      </c>
      <c r="R107" s="3" t="s">
        <v>8313</v>
      </c>
      <c r="S107" s="15">
        <f t="shared" si="2"/>
        <v>42485.724768518514</v>
      </c>
      <c r="T107" s="14">
        <f t="shared" si="3"/>
        <v>42504</v>
      </c>
    </row>
    <row r="108" spans="1:20" ht="15.75" x14ac:dyDescent="0.25">
      <c r="A108" s="3">
        <v>106</v>
      </c>
      <c r="B108" s="4" t="s">
        <v>108</v>
      </c>
      <c r="C108" s="4" t="s">
        <v>4217</v>
      </c>
      <c r="D108" s="3">
        <v>5000</v>
      </c>
      <c r="E108" s="3">
        <v>5025</v>
      </c>
      <c r="F108" s="8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8267</v>
      </c>
      <c r="O108" s="8">
        <v>100.49999999999999</v>
      </c>
      <c r="P108" s="3">
        <v>0.92592592592592593</v>
      </c>
      <c r="Q108" s="3" t="s">
        <v>8310</v>
      </c>
      <c r="R108" s="3" t="s">
        <v>8313</v>
      </c>
      <c r="S108" s="15">
        <f t="shared" si="2"/>
        <v>40987.776631944449</v>
      </c>
      <c r="T108" s="14">
        <f t="shared" si="3"/>
        <v>41001.776631944449</v>
      </c>
    </row>
    <row r="109" spans="1:20" ht="45.75" x14ac:dyDescent="0.25">
      <c r="A109" s="3">
        <v>107</v>
      </c>
      <c r="B109" s="4" t="s">
        <v>109</v>
      </c>
      <c r="C109" s="4" t="s">
        <v>4218</v>
      </c>
      <c r="D109" s="3">
        <v>7500</v>
      </c>
      <c r="E109" s="3">
        <v>7685</v>
      </c>
      <c r="F109" s="8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8267</v>
      </c>
      <c r="O109" s="8">
        <v>102.46666666666667</v>
      </c>
      <c r="P109" s="3">
        <v>2.681159420289855</v>
      </c>
      <c r="Q109" s="3" t="s">
        <v>8310</v>
      </c>
      <c r="R109" s="3" t="s">
        <v>8313</v>
      </c>
      <c r="S109" s="15">
        <f t="shared" si="2"/>
        <v>40635.982488425929</v>
      </c>
      <c r="T109" s="14">
        <f t="shared" si="3"/>
        <v>40657.982488425929</v>
      </c>
    </row>
    <row r="110" spans="1:20" ht="30.75" x14ac:dyDescent="0.25">
      <c r="A110" s="3">
        <v>108</v>
      </c>
      <c r="B110" s="4" t="s">
        <v>110</v>
      </c>
      <c r="C110" s="4" t="s">
        <v>4219</v>
      </c>
      <c r="D110" s="3">
        <v>1500</v>
      </c>
      <c r="E110" s="3">
        <v>3700</v>
      </c>
      <c r="F110" s="8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8267</v>
      </c>
      <c r="O110" s="9">
        <v>246.66666666666669</v>
      </c>
      <c r="P110" s="3">
        <v>46.808510638297875</v>
      </c>
      <c r="Q110" s="3" t="s">
        <v>8310</v>
      </c>
      <c r="R110" s="3" t="s">
        <v>8313</v>
      </c>
      <c r="S110" s="15">
        <f t="shared" si="2"/>
        <v>41365.613078703704</v>
      </c>
      <c r="T110" s="14">
        <f t="shared" si="3"/>
        <v>41425.613078703704</v>
      </c>
    </row>
    <row r="111" spans="1:20" ht="30.75" x14ac:dyDescent="0.25">
      <c r="A111" s="3">
        <v>109</v>
      </c>
      <c r="B111" s="4" t="s">
        <v>111</v>
      </c>
      <c r="C111" s="4" t="s">
        <v>4220</v>
      </c>
      <c r="D111" s="3">
        <v>1000</v>
      </c>
      <c r="E111" s="3">
        <v>2195</v>
      </c>
      <c r="F111" s="8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8267</v>
      </c>
      <c r="O111" s="9">
        <v>219.49999999999997</v>
      </c>
      <c r="P111" s="3">
        <v>25.425531914893618</v>
      </c>
      <c r="Q111" s="3" t="s">
        <v>8310</v>
      </c>
      <c r="R111" s="3" t="s">
        <v>8313</v>
      </c>
      <c r="S111" s="15">
        <f t="shared" si="2"/>
        <v>40570.025810185187</v>
      </c>
      <c r="T111" s="14">
        <f t="shared" si="3"/>
        <v>40600.025810185187</v>
      </c>
    </row>
    <row r="112" spans="1:20" ht="30.75" x14ac:dyDescent="0.25">
      <c r="A112" s="3">
        <v>110</v>
      </c>
      <c r="B112" s="4" t="s">
        <v>112</v>
      </c>
      <c r="C112" s="4" t="s">
        <v>4221</v>
      </c>
      <c r="D112" s="3">
        <v>1300</v>
      </c>
      <c r="E112" s="3">
        <v>1700</v>
      </c>
      <c r="F112" s="8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8267</v>
      </c>
      <c r="O112" s="8">
        <v>130.76923076923077</v>
      </c>
      <c r="P112" s="3">
        <v>15.384615384615385</v>
      </c>
      <c r="Q112" s="3" t="s">
        <v>8310</v>
      </c>
      <c r="R112" s="3" t="s">
        <v>8313</v>
      </c>
      <c r="S112" s="15">
        <f t="shared" si="2"/>
        <v>41557.949687500004</v>
      </c>
      <c r="T112" s="14">
        <f t="shared" si="3"/>
        <v>41592.249305555553</v>
      </c>
    </row>
    <row r="113" spans="1:20" ht="30.75" x14ac:dyDescent="0.25">
      <c r="A113" s="3">
        <v>111</v>
      </c>
      <c r="B113" s="4" t="s">
        <v>113</v>
      </c>
      <c r="C113" s="4" t="s">
        <v>4222</v>
      </c>
      <c r="D113" s="3">
        <v>3500</v>
      </c>
      <c r="E113" s="3">
        <v>5410</v>
      </c>
      <c r="F113" s="8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8267</v>
      </c>
      <c r="O113" s="8">
        <v>154.57142857142858</v>
      </c>
      <c r="P113" s="3">
        <v>36.037735849056602</v>
      </c>
      <c r="Q113" s="3" t="s">
        <v>8310</v>
      </c>
      <c r="R113" s="3" t="s">
        <v>8313</v>
      </c>
      <c r="S113" s="15">
        <f t="shared" si="2"/>
        <v>42125.333182870367</v>
      </c>
      <c r="T113" s="14">
        <f t="shared" si="3"/>
        <v>42155.333182870367</v>
      </c>
    </row>
    <row r="114" spans="1:20" ht="30.75" x14ac:dyDescent="0.25">
      <c r="A114" s="3">
        <v>112</v>
      </c>
      <c r="B114" s="4" t="s">
        <v>114</v>
      </c>
      <c r="C114" s="4" t="s">
        <v>4223</v>
      </c>
      <c r="D114" s="3">
        <v>5000</v>
      </c>
      <c r="E114" s="3">
        <v>5200</v>
      </c>
      <c r="F114" s="8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8267</v>
      </c>
      <c r="O114" s="8">
        <v>104</v>
      </c>
      <c r="P114" s="3">
        <v>2.4691358024691357</v>
      </c>
      <c r="Q114" s="3" t="s">
        <v>8310</v>
      </c>
      <c r="R114" s="3" t="s">
        <v>8313</v>
      </c>
      <c r="S114" s="15">
        <f t="shared" si="2"/>
        <v>41718.043032407404</v>
      </c>
      <c r="T114" s="14">
        <f t="shared" si="3"/>
        <v>41742.083333333336</v>
      </c>
    </row>
    <row r="115" spans="1:20" ht="15.75" x14ac:dyDescent="0.25">
      <c r="A115" s="3">
        <v>113</v>
      </c>
      <c r="B115" s="4" t="s">
        <v>115</v>
      </c>
      <c r="C115" s="4" t="s">
        <v>4224</v>
      </c>
      <c r="D115" s="3">
        <v>5000</v>
      </c>
      <c r="E115" s="3">
        <v>7050</v>
      </c>
      <c r="F115" s="8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8267</v>
      </c>
      <c r="O115" s="8">
        <v>141</v>
      </c>
      <c r="P115" s="3">
        <v>26.282051282051281</v>
      </c>
      <c r="Q115" s="3" t="s">
        <v>8310</v>
      </c>
      <c r="R115" s="3" t="s">
        <v>8313</v>
      </c>
      <c r="S115" s="15">
        <f t="shared" si="2"/>
        <v>40753.758425925924</v>
      </c>
      <c r="T115" s="14">
        <f t="shared" si="3"/>
        <v>40761.625</v>
      </c>
    </row>
    <row r="116" spans="1:20" ht="30.75" x14ac:dyDescent="0.25">
      <c r="A116" s="3">
        <v>114</v>
      </c>
      <c r="B116" s="4" t="s">
        <v>116</v>
      </c>
      <c r="C116" s="4" t="s">
        <v>4225</v>
      </c>
      <c r="D116" s="3">
        <v>3000</v>
      </c>
      <c r="E116" s="3">
        <v>3100</v>
      </c>
      <c r="F116" s="8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8267</v>
      </c>
      <c r="O116" s="8">
        <v>103.33333333333334</v>
      </c>
      <c r="P116" s="3">
        <v>2.8571428571428572</v>
      </c>
      <c r="Q116" s="3" t="s">
        <v>8310</v>
      </c>
      <c r="R116" s="3" t="s">
        <v>8313</v>
      </c>
      <c r="S116" s="15">
        <f t="shared" si="2"/>
        <v>40861.27416666667</v>
      </c>
      <c r="T116" s="14">
        <f t="shared" si="3"/>
        <v>40921.27416666667</v>
      </c>
    </row>
    <row r="117" spans="1:20" ht="15.75" x14ac:dyDescent="0.25">
      <c r="A117" s="3">
        <v>115</v>
      </c>
      <c r="B117" s="4" t="s">
        <v>117</v>
      </c>
      <c r="C117" s="4" t="s">
        <v>4226</v>
      </c>
      <c r="D117" s="3">
        <v>450</v>
      </c>
      <c r="E117" s="3">
        <v>632</v>
      </c>
      <c r="F117" s="8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8267</v>
      </c>
      <c r="O117" s="8">
        <v>140.44444444444443</v>
      </c>
      <c r="P117" s="3">
        <v>8.2727272727272734</v>
      </c>
      <c r="Q117" s="3" t="s">
        <v>8310</v>
      </c>
      <c r="R117" s="3" t="s">
        <v>8313</v>
      </c>
      <c r="S117" s="15">
        <f t="shared" si="2"/>
        <v>40918.738935185182</v>
      </c>
      <c r="T117" s="14">
        <f t="shared" si="3"/>
        <v>40943.738935185182</v>
      </c>
    </row>
    <row r="118" spans="1:20" ht="30.75" x14ac:dyDescent="0.25">
      <c r="A118" s="3">
        <v>116</v>
      </c>
      <c r="B118" s="4" t="s">
        <v>118</v>
      </c>
      <c r="C118" s="4" t="s">
        <v>4227</v>
      </c>
      <c r="D118" s="3">
        <v>3500</v>
      </c>
      <c r="E118" s="3">
        <v>3978</v>
      </c>
      <c r="F118" s="8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8267</v>
      </c>
      <c r="O118" s="8">
        <v>113.65714285714286</v>
      </c>
      <c r="P118" s="3">
        <v>8.3859649122807021</v>
      </c>
      <c r="Q118" s="3" t="s">
        <v>8310</v>
      </c>
      <c r="R118" s="3" t="s">
        <v>8313</v>
      </c>
      <c r="S118" s="15">
        <f t="shared" si="2"/>
        <v>40595.497164351851</v>
      </c>
      <c r="T118" s="14">
        <f t="shared" si="3"/>
        <v>40641.455497685187</v>
      </c>
    </row>
    <row r="119" spans="1:20" ht="45.75" x14ac:dyDescent="0.25">
      <c r="A119" s="3">
        <v>117</v>
      </c>
      <c r="B119" s="4" t="s">
        <v>119</v>
      </c>
      <c r="C119" s="4" t="s">
        <v>4228</v>
      </c>
      <c r="D119" s="3">
        <v>4500</v>
      </c>
      <c r="E119" s="3">
        <v>4522.22</v>
      </c>
      <c r="F119" s="8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8267</v>
      </c>
      <c r="O119" s="8">
        <v>100.49377777777779</v>
      </c>
      <c r="P119" s="3">
        <v>0.82296296296297244</v>
      </c>
      <c r="Q119" s="3" t="s">
        <v>8310</v>
      </c>
      <c r="R119" s="3" t="s">
        <v>8313</v>
      </c>
      <c r="S119" s="15">
        <f t="shared" si="2"/>
        <v>40248.834999999999</v>
      </c>
      <c r="T119" s="14">
        <f t="shared" si="3"/>
        <v>40338.791666666664</v>
      </c>
    </row>
    <row r="120" spans="1:20" ht="30.75" x14ac:dyDescent="0.25">
      <c r="A120" s="3">
        <v>118</v>
      </c>
      <c r="B120" s="4" t="s">
        <v>120</v>
      </c>
      <c r="C120" s="4" t="s">
        <v>4229</v>
      </c>
      <c r="D120" s="3">
        <v>5000</v>
      </c>
      <c r="E120" s="3">
        <v>5651.58</v>
      </c>
      <c r="F120" s="8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8267</v>
      </c>
      <c r="O120" s="8">
        <v>113.03159999999998</v>
      </c>
      <c r="P120" s="3">
        <v>16.707179487179484</v>
      </c>
      <c r="Q120" s="3" t="s">
        <v>8310</v>
      </c>
      <c r="R120" s="3" t="s">
        <v>8313</v>
      </c>
      <c r="S120" s="15">
        <f t="shared" si="2"/>
        <v>40723.053657407407</v>
      </c>
      <c r="T120" s="14">
        <f t="shared" si="3"/>
        <v>40753.053657407407</v>
      </c>
    </row>
    <row r="121" spans="1:20" ht="30.75" x14ac:dyDescent="0.25">
      <c r="A121" s="3">
        <v>119</v>
      </c>
      <c r="B121" s="4" t="s">
        <v>121</v>
      </c>
      <c r="C121" s="4" t="s">
        <v>4230</v>
      </c>
      <c r="D121" s="3">
        <v>3250</v>
      </c>
      <c r="E121" s="3">
        <v>3398.1</v>
      </c>
      <c r="F121" s="8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8267</v>
      </c>
      <c r="O121" s="8">
        <v>104.55692307692308</v>
      </c>
      <c r="P121" s="3">
        <v>4.0027027027027007</v>
      </c>
      <c r="Q121" s="3" t="s">
        <v>8310</v>
      </c>
      <c r="R121" s="3" t="s">
        <v>8313</v>
      </c>
      <c r="S121" s="15">
        <f t="shared" si="2"/>
        <v>40739.069282407407</v>
      </c>
      <c r="T121" s="14">
        <f t="shared" si="3"/>
        <v>40768.958333333336</v>
      </c>
    </row>
    <row r="122" spans="1:20" ht="30.75" x14ac:dyDescent="0.25">
      <c r="A122" s="3">
        <v>120</v>
      </c>
      <c r="B122" s="4" t="s">
        <v>122</v>
      </c>
      <c r="C122" s="4" t="s">
        <v>4231</v>
      </c>
      <c r="D122" s="3">
        <v>70000</v>
      </c>
      <c r="E122" s="3">
        <v>10</v>
      </c>
      <c r="F122" s="7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8268</v>
      </c>
      <c r="O122" s="7">
        <v>1.4285714285714287E-2</v>
      </c>
      <c r="P122" s="3">
        <v>-69990</v>
      </c>
      <c r="Q122" s="3" t="s">
        <v>8310</v>
      </c>
      <c r="R122" s="3" t="s">
        <v>8314</v>
      </c>
      <c r="S122" s="15">
        <f t="shared" si="2"/>
        <v>42616.049849537041</v>
      </c>
      <c r="T122" s="14">
        <f t="shared" si="3"/>
        <v>42646.049849537041</v>
      </c>
    </row>
    <row r="123" spans="1:20" ht="45.75" x14ac:dyDescent="0.25">
      <c r="A123" s="3">
        <v>121</v>
      </c>
      <c r="B123" s="4" t="s">
        <v>123</v>
      </c>
      <c r="C123" s="4" t="s">
        <v>4232</v>
      </c>
      <c r="D123" s="3">
        <v>3000</v>
      </c>
      <c r="E123" s="3">
        <v>1</v>
      </c>
      <c r="F123" s="7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8268</v>
      </c>
      <c r="O123" s="7">
        <v>3.3333333333333333E-2</v>
      </c>
      <c r="P123" s="3">
        <v>-2999</v>
      </c>
      <c r="Q123" s="3" t="s">
        <v>8310</v>
      </c>
      <c r="R123" s="3" t="s">
        <v>8314</v>
      </c>
      <c r="S123" s="15">
        <f t="shared" si="2"/>
        <v>42096.704976851848</v>
      </c>
      <c r="T123" s="14">
        <f t="shared" si="3"/>
        <v>42112.427777777775</v>
      </c>
    </row>
    <row r="124" spans="1:20" ht="30.75" x14ac:dyDescent="0.25">
      <c r="A124" s="3">
        <v>122</v>
      </c>
      <c r="B124" s="4" t="s">
        <v>124</v>
      </c>
      <c r="C124" s="4" t="s">
        <v>4233</v>
      </c>
      <c r="D124" s="3">
        <v>100000000</v>
      </c>
      <c r="E124" s="3">
        <v>0</v>
      </c>
      <c r="F124" s="7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8268</v>
      </c>
      <c r="O124" s="7">
        <v>0</v>
      </c>
      <c r="P124" s="3">
        <v>0</v>
      </c>
      <c r="Q124" s="3" t="s">
        <v>8310</v>
      </c>
      <c r="R124" s="3" t="s">
        <v>8314</v>
      </c>
      <c r="S124" s="15">
        <f t="shared" si="2"/>
        <v>42593.431793981479</v>
      </c>
      <c r="T124" s="14">
        <f t="shared" si="3"/>
        <v>42653.431793981479</v>
      </c>
    </row>
    <row r="125" spans="1:20" ht="30.75" x14ac:dyDescent="0.25">
      <c r="A125" s="3">
        <v>123</v>
      </c>
      <c r="B125" s="4" t="s">
        <v>125</v>
      </c>
      <c r="C125" s="4" t="s">
        <v>4234</v>
      </c>
      <c r="D125" s="3">
        <v>55000</v>
      </c>
      <c r="E125" s="3">
        <v>151</v>
      </c>
      <c r="F125" s="7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8268</v>
      </c>
      <c r="O125" s="7">
        <v>0.27454545454545454</v>
      </c>
      <c r="P125" s="3">
        <v>-9141.5</v>
      </c>
      <c r="Q125" s="3" t="s">
        <v>8310</v>
      </c>
      <c r="R125" s="3" t="s">
        <v>8314</v>
      </c>
      <c r="S125" s="15">
        <f t="shared" si="2"/>
        <v>41904.781990740739</v>
      </c>
      <c r="T125" s="14">
        <f t="shared" si="3"/>
        <v>41940.916666666664</v>
      </c>
    </row>
    <row r="126" spans="1:20" ht="30.75" x14ac:dyDescent="0.25">
      <c r="A126" s="3">
        <v>124</v>
      </c>
      <c r="B126" s="4" t="s">
        <v>126</v>
      </c>
      <c r="C126" s="4" t="s">
        <v>4235</v>
      </c>
      <c r="D126" s="3">
        <v>4000</v>
      </c>
      <c r="E126" s="3">
        <v>0</v>
      </c>
      <c r="F126" s="7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8268</v>
      </c>
      <c r="O126" s="7">
        <v>0</v>
      </c>
      <c r="P126" s="3">
        <v>0</v>
      </c>
      <c r="Q126" s="3" t="s">
        <v>8310</v>
      </c>
      <c r="R126" s="3" t="s">
        <v>8314</v>
      </c>
      <c r="S126" s="15">
        <f t="shared" si="2"/>
        <v>42114.928726851853</v>
      </c>
      <c r="T126" s="14">
        <f t="shared" si="3"/>
        <v>42139.928726851853</v>
      </c>
    </row>
    <row r="127" spans="1:20" ht="30.75" x14ac:dyDescent="0.25">
      <c r="A127" s="3">
        <v>125</v>
      </c>
      <c r="B127" s="4" t="s">
        <v>127</v>
      </c>
      <c r="C127" s="4" t="s">
        <v>4236</v>
      </c>
      <c r="D127" s="3">
        <v>500</v>
      </c>
      <c r="E127" s="3">
        <v>70</v>
      </c>
      <c r="F127" s="7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8268</v>
      </c>
      <c r="O127" s="7">
        <v>14.000000000000002</v>
      </c>
      <c r="P127" s="3">
        <v>-71.666666666666671</v>
      </c>
      <c r="Q127" s="3" t="s">
        <v>8310</v>
      </c>
      <c r="R127" s="3" t="s">
        <v>8314</v>
      </c>
      <c r="S127" s="15">
        <f t="shared" si="2"/>
        <v>42709.993981481486</v>
      </c>
      <c r="T127" s="14">
        <f t="shared" si="3"/>
        <v>42769.993981481486</v>
      </c>
    </row>
    <row r="128" spans="1:20" ht="45.75" x14ac:dyDescent="0.25">
      <c r="A128" s="3">
        <v>126</v>
      </c>
      <c r="B128" s="4" t="s">
        <v>128</v>
      </c>
      <c r="C128" s="4" t="s">
        <v>4237</v>
      </c>
      <c r="D128" s="3">
        <v>25000</v>
      </c>
      <c r="E128" s="3">
        <v>1387</v>
      </c>
      <c r="F128" s="7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8268</v>
      </c>
      <c r="O128" s="7">
        <v>5.548</v>
      </c>
      <c r="P128" s="3">
        <v>-1816.3846153846155</v>
      </c>
      <c r="Q128" s="3" t="s">
        <v>8310</v>
      </c>
      <c r="R128" s="3" t="s">
        <v>8314</v>
      </c>
      <c r="S128" s="15">
        <f t="shared" si="2"/>
        <v>42135.589548611111</v>
      </c>
      <c r="T128" s="14">
        <f t="shared" si="3"/>
        <v>42166.083333333328</v>
      </c>
    </row>
    <row r="129" spans="1:20" ht="30.75" x14ac:dyDescent="0.25">
      <c r="A129" s="3">
        <v>127</v>
      </c>
      <c r="B129" s="4" t="s">
        <v>129</v>
      </c>
      <c r="C129" s="4" t="s">
        <v>4238</v>
      </c>
      <c r="D129" s="3">
        <v>8000</v>
      </c>
      <c r="E129" s="3">
        <v>190</v>
      </c>
      <c r="F129" s="7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8268</v>
      </c>
      <c r="O129" s="7">
        <v>2.375</v>
      </c>
      <c r="P129" s="3">
        <v>-1952.5</v>
      </c>
      <c r="Q129" s="3" t="s">
        <v>8310</v>
      </c>
      <c r="R129" s="3" t="s">
        <v>8314</v>
      </c>
      <c r="S129" s="15">
        <f t="shared" si="2"/>
        <v>42067.62431712963</v>
      </c>
      <c r="T129" s="14">
        <f t="shared" si="3"/>
        <v>42097.582650462966</v>
      </c>
    </row>
    <row r="130" spans="1:20" ht="15.75" x14ac:dyDescent="0.25">
      <c r="A130" s="3">
        <v>128</v>
      </c>
      <c r="B130" s="4" t="s">
        <v>130</v>
      </c>
      <c r="C130" s="4" t="s">
        <v>4239</v>
      </c>
      <c r="D130" s="3">
        <v>100000</v>
      </c>
      <c r="E130" s="3">
        <v>1867</v>
      </c>
      <c r="F130" s="7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8268</v>
      </c>
      <c r="O130" s="7">
        <v>1.867</v>
      </c>
      <c r="P130" s="3">
        <v>-16355.5</v>
      </c>
      <c r="Q130" s="3" t="s">
        <v>8310</v>
      </c>
      <c r="R130" s="3" t="s">
        <v>8314</v>
      </c>
      <c r="S130" s="15">
        <f t="shared" si="2"/>
        <v>42628.22792824074</v>
      </c>
      <c r="T130" s="14">
        <f t="shared" si="3"/>
        <v>42663.22792824074</v>
      </c>
    </row>
    <row r="131" spans="1:20" ht="45.75" x14ac:dyDescent="0.25">
      <c r="A131" s="3">
        <v>129</v>
      </c>
      <c r="B131" s="4" t="s">
        <v>131</v>
      </c>
      <c r="C131" s="4" t="s">
        <v>4240</v>
      </c>
      <c r="D131" s="3">
        <v>20000</v>
      </c>
      <c r="E131" s="3">
        <v>0</v>
      </c>
      <c r="F131" s="7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8268</v>
      </c>
      <c r="O131" s="7">
        <v>0</v>
      </c>
      <c r="P131" s="3">
        <v>0</v>
      </c>
      <c r="Q131" s="3" t="s">
        <v>8310</v>
      </c>
      <c r="R131" s="3" t="s">
        <v>8314</v>
      </c>
      <c r="S131" s="15">
        <f t="shared" ref="S131:S194" si="4">(((J131/60)/60)/24)+DATE(1970,1,1)</f>
        <v>41882.937303240738</v>
      </c>
      <c r="T131" s="14">
        <f t="shared" ref="T131:T194" si="5">(((I131/60)/60)/24)+DATE(1970,1,1)</f>
        <v>41942.937303240738</v>
      </c>
    </row>
    <row r="132" spans="1:20" ht="30.75" x14ac:dyDescent="0.25">
      <c r="A132" s="3">
        <v>130</v>
      </c>
      <c r="B132" s="4" t="s">
        <v>132</v>
      </c>
      <c r="C132" s="4" t="s">
        <v>4241</v>
      </c>
      <c r="D132" s="3">
        <v>600</v>
      </c>
      <c r="E132" s="3">
        <v>0</v>
      </c>
      <c r="F132" s="7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8268</v>
      </c>
      <c r="O132" s="7">
        <v>0</v>
      </c>
      <c r="P132" s="3">
        <v>0</v>
      </c>
      <c r="Q132" s="3" t="s">
        <v>8310</v>
      </c>
      <c r="R132" s="3" t="s">
        <v>8314</v>
      </c>
      <c r="S132" s="15">
        <f t="shared" si="4"/>
        <v>41778.915416666663</v>
      </c>
      <c r="T132" s="14">
        <f t="shared" si="5"/>
        <v>41806.844444444447</v>
      </c>
    </row>
    <row r="133" spans="1:20" ht="15.75" x14ac:dyDescent="0.25">
      <c r="A133" s="3">
        <v>131</v>
      </c>
      <c r="B133" s="4" t="s">
        <v>133</v>
      </c>
      <c r="C133" s="4" t="s">
        <v>4242</v>
      </c>
      <c r="D133" s="3">
        <v>1200</v>
      </c>
      <c r="E133" s="3">
        <v>0</v>
      </c>
      <c r="F133" s="7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8268</v>
      </c>
      <c r="O133" s="7">
        <v>0</v>
      </c>
      <c r="P133" s="3">
        <v>0</v>
      </c>
      <c r="Q133" s="3" t="s">
        <v>8310</v>
      </c>
      <c r="R133" s="3" t="s">
        <v>8314</v>
      </c>
      <c r="S133" s="15">
        <f t="shared" si="4"/>
        <v>42541.837511574078</v>
      </c>
      <c r="T133" s="14">
        <f t="shared" si="5"/>
        <v>42557</v>
      </c>
    </row>
    <row r="134" spans="1:20" ht="45.75" x14ac:dyDescent="0.25">
      <c r="A134" s="3">
        <v>132</v>
      </c>
      <c r="B134" s="4" t="s">
        <v>134</v>
      </c>
      <c r="C134" s="4" t="s">
        <v>4243</v>
      </c>
      <c r="D134" s="3">
        <v>80000</v>
      </c>
      <c r="E134" s="3">
        <v>7655</v>
      </c>
      <c r="F134" s="7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8268</v>
      </c>
      <c r="O134" s="7">
        <v>9.5687499999999996</v>
      </c>
      <c r="P134" s="3">
        <v>-893.14814814814815</v>
      </c>
      <c r="Q134" s="3" t="s">
        <v>8310</v>
      </c>
      <c r="R134" s="3" t="s">
        <v>8314</v>
      </c>
      <c r="S134" s="15">
        <f t="shared" si="4"/>
        <v>41905.812581018516</v>
      </c>
      <c r="T134" s="14">
        <f t="shared" si="5"/>
        <v>41950.854247685187</v>
      </c>
    </row>
    <row r="135" spans="1:20" ht="30.75" x14ac:dyDescent="0.25">
      <c r="A135" s="3">
        <v>133</v>
      </c>
      <c r="B135" s="4" t="s">
        <v>135</v>
      </c>
      <c r="C135" s="4" t="s">
        <v>4244</v>
      </c>
      <c r="D135" s="3">
        <v>71764</v>
      </c>
      <c r="E135" s="3">
        <v>0</v>
      </c>
      <c r="F135" s="7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8268</v>
      </c>
      <c r="O135" s="7">
        <v>0</v>
      </c>
      <c r="P135" s="3">
        <v>0</v>
      </c>
      <c r="Q135" s="3" t="s">
        <v>8310</v>
      </c>
      <c r="R135" s="3" t="s">
        <v>8314</v>
      </c>
      <c r="S135" s="15">
        <f t="shared" si="4"/>
        <v>42491.80768518518</v>
      </c>
      <c r="T135" s="14">
        <f t="shared" si="5"/>
        <v>42521.729861111111</v>
      </c>
    </row>
    <row r="136" spans="1:20" ht="15.75" x14ac:dyDescent="0.25">
      <c r="A136" s="3">
        <v>134</v>
      </c>
      <c r="B136" s="4" t="s">
        <v>136</v>
      </c>
      <c r="C136" s="4" t="s">
        <v>4245</v>
      </c>
      <c r="D136" s="3">
        <v>5000</v>
      </c>
      <c r="E136" s="3">
        <v>0</v>
      </c>
      <c r="F136" s="7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8268</v>
      </c>
      <c r="O136" s="7">
        <v>0</v>
      </c>
      <c r="P136" s="3">
        <v>0</v>
      </c>
      <c r="Q136" s="3" t="s">
        <v>8310</v>
      </c>
      <c r="R136" s="3" t="s">
        <v>8314</v>
      </c>
      <c r="S136" s="15">
        <f t="shared" si="4"/>
        <v>42221.909930555557</v>
      </c>
      <c r="T136" s="14">
        <f t="shared" si="5"/>
        <v>42251.708333333328</v>
      </c>
    </row>
    <row r="137" spans="1:20" ht="30.75" x14ac:dyDescent="0.25">
      <c r="A137" s="3">
        <v>135</v>
      </c>
      <c r="B137" s="4" t="s">
        <v>137</v>
      </c>
      <c r="C137" s="4" t="s">
        <v>4246</v>
      </c>
      <c r="D137" s="3">
        <v>3000</v>
      </c>
      <c r="E137" s="3">
        <v>403</v>
      </c>
      <c r="F137" s="7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8268</v>
      </c>
      <c r="O137" s="7">
        <v>13.433333333333334</v>
      </c>
      <c r="P137" s="3">
        <v>-519.4</v>
      </c>
      <c r="Q137" s="3" t="s">
        <v>8310</v>
      </c>
      <c r="R137" s="3" t="s">
        <v>8314</v>
      </c>
      <c r="S137" s="15">
        <f t="shared" si="4"/>
        <v>41788.381909722222</v>
      </c>
      <c r="T137" s="14">
        <f t="shared" si="5"/>
        <v>41821.791666666664</v>
      </c>
    </row>
    <row r="138" spans="1:20" ht="45.75" x14ac:dyDescent="0.25">
      <c r="A138" s="3">
        <v>136</v>
      </c>
      <c r="B138" s="4" t="s">
        <v>138</v>
      </c>
      <c r="C138" s="4" t="s">
        <v>4232</v>
      </c>
      <c r="D138" s="3">
        <v>3000</v>
      </c>
      <c r="E138" s="3">
        <v>0</v>
      </c>
      <c r="F138" s="7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8268</v>
      </c>
      <c r="O138" s="7">
        <v>0</v>
      </c>
      <c r="P138" s="3">
        <v>0</v>
      </c>
      <c r="Q138" s="3" t="s">
        <v>8310</v>
      </c>
      <c r="R138" s="3" t="s">
        <v>8314</v>
      </c>
      <c r="S138" s="15">
        <f t="shared" si="4"/>
        <v>42096.410115740742</v>
      </c>
      <c r="T138" s="14">
        <f t="shared" si="5"/>
        <v>42140.427777777775</v>
      </c>
    </row>
    <row r="139" spans="1:20" ht="30.75" x14ac:dyDescent="0.25">
      <c r="A139" s="3">
        <v>137</v>
      </c>
      <c r="B139" s="4" t="s">
        <v>139</v>
      </c>
      <c r="C139" s="4" t="s">
        <v>4247</v>
      </c>
      <c r="D139" s="3">
        <v>55000</v>
      </c>
      <c r="E139" s="3">
        <v>0</v>
      </c>
      <c r="F139" s="7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8268</v>
      </c>
      <c r="O139" s="7">
        <v>0</v>
      </c>
      <c r="P139" s="3">
        <v>0</v>
      </c>
      <c r="Q139" s="3" t="s">
        <v>8310</v>
      </c>
      <c r="R139" s="3" t="s">
        <v>8314</v>
      </c>
      <c r="S139" s="15">
        <f t="shared" si="4"/>
        <v>42239.573993055557</v>
      </c>
      <c r="T139" s="14">
        <f t="shared" si="5"/>
        <v>42289.573993055557</v>
      </c>
    </row>
    <row r="140" spans="1:20" ht="30.75" x14ac:dyDescent="0.25">
      <c r="A140" s="3">
        <v>138</v>
      </c>
      <c r="B140" s="4" t="s">
        <v>140</v>
      </c>
      <c r="C140" s="4" t="s">
        <v>4248</v>
      </c>
      <c r="D140" s="3">
        <v>150000</v>
      </c>
      <c r="E140" s="3">
        <v>4712</v>
      </c>
      <c r="F140" s="7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8268</v>
      </c>
      <c r="O140" s="7">
        <v>3.1413333333333333</v>
      </c>
      <c r="P140" s="3">
        <v>-2504.9655172413795</v>
      </c>
      <c r="Q140" s="3" t="s">
        <v>8310</v>
      </c>
      <c r="R140" s="3" t="s">
        <v>8314</v>
      </c>
      <c r="S140" s="15">
        <f t="shared" si="4"/>
        <v>42186.257418981477</v>
      </c>
      <c r="T140" s="14">
        <f t="shared" si="5"/>
        <v>42217.207638888889</v>
      </c>
    </row>
    <row r="141" spans="1:20" ht="30.75" x14ac:dyDescent="0.25">
      <c r="A141" s="3">
        <v>139</v>
      </c>
      <c r="B141" s="4" t="s">
        <v>141</v>
      </c>
      <c r="C141" s="4" t="s">
        <v>4249</v>
      </c>
      <c r="D141" s="3">
        <v>500</v>
      </c>
      <c r="E141" s="3">
        <v>500</v>
      </c>
      <c r="F141" s="7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8268</v>
      </c>
      <c r="O141" s="8">
        <v>100</v>
      </c>
      <c r="P141" s="3">
        <v>0</v>
      </c>
      <c r="Q141" s="3" t="s">
        <v>8310</v>
      </c>
      <c r="R141" s="3" t="s">
        <v>8314</v>
      </c>
      <c r="S141" s="15">
        <f t="shared" si="4"/>
        <v>42187.920972222222</v>
      </c>
      <c r="T141" s="14">
        <f t="shared" si="5"/>
        <v>42197.920972222222</v>
      </c>
    </row>
    <row r="142" spans="1:20" ht="30.75" x14ac:dyDescent="0.25">
      <c r="A142" s="3">
        <v>140</v>
      </c>
      <c r="B142" s="4" t="s">
        <v>142</v>
      </c>
      <c r="C142" s="4" t="s">
        <v>4250</v>
      </c>
      <c r="D142" s="3">
        <v>200000</v>
      </c>
      <c r="E142" s="3">
        <v>0</v>
      </c>
      <c r="F142" s="7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8268</v>
      </c>
      <c r="O142" s="7">
        <v>0</v>
      </c>
      <c r="P142" s="3">
        <v>0</v>
      </c>
      <c r="Q142" s="3" t="s">
        <v>8310</v>
      </c>
      <c r="R142" s="3" t="s">
        <v>8314</v>
      </c>
      <c r="S142" s="15">
        <f t="shared" si="4"/>
        <v>42053.198287037041</v>
      </c>
      <c r="T142" s="14">
        <f t="shared" si="5"/>
        <v>42083.15662037037</v>
      </c>
    </row>
    <row r="143" spans="1:20" ht="30.75" x14ac:dyDescent="0.25">
      <c r="A143" s="3">
        <v>141</v>
      </c>
      <c r="B143" s="4" t="s">
        <v>143</v>
      </c>
      <c r="C143" s="4" t="s">
        <v>4251</v>
      </c>
      <c r="D143" s="3">
        <v>12000</v>
      </c>
      <c r="E143" s="3">
        <v>1293</v>
      </c>
      <c r="F143" s="7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8268</v>
      </c>
      <c r="O143" s="7">
        <v>10.775</v>
      </c>
      <c r="P143" s="3">
        <v>-382.39285714285717</v>
      </c>
      <c r="Q143" s="3" t="s">
        <v>8310</v>
      </c>
      <c r="R143" s="3" t="s">
        <v>8314</v>
      </c>
      <c r="S143" s="15">
        <f t="shared" si="4"/>
        <v>42110.153043981481</v>
      </c>
      <c r="T143" s="14">
        <f t="shared" si="5"/>
        <v>42155.153043981481</v>
      </c>
    </row>
    <row r="144" spans="1:20" ht="30.75" x14ac:dyDescent="0.25">
      <c r="A144" s="3">
        <v>142</v>
      </c>
      <c r="B144" s="4" t="s">
        <v>144</v>
      </c>
      <c r="C144" s="4" t="s">
        <v>4252</v>
      </c>
      <c r="D144" s="3">
        <v>3000</v>
      </c>
      <c r="E144" s="3">
        <v>10</v>
      </c>
      <c r="F144" s="7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8268</v>
      </c>
      <c r="O144" s="7">
        <v>0.33333333333333337</v>
      </c>
      <c r="P144" s="3">
        <v>-2990</v>
      </c>
      <c r="Q144" s="3" t="s">
        <v>8310</v>
      </c>
      <c r="R144" s="3" t="s">
        <v>8314</v>
      </c>
      <c r="S144" s="15">
        <f t="shared" si="4"/>
        <v>41938.893263888887</v>
      </c>
      <c r="T144" s="14">
        <f t="shared" si="5"/>
        <v>41959.934930555552</v>
      </c>
    </row>
    <row r="145" spans="1:20" ht="30.75" x14ac:dyDescent="0.25">
      <c r="A145" s="3">
        <v>143</v>
      </c>
      <c r="B145" s="4" t="s">
        <v>145</v>
      </c>
      <c r="C145" s="4" t="s">
        <v>4253</v>
      </c>
      <c r="D145" s="3">
        <v>5500</v>
      </c>
      <c r="E145" s="3">
        <v>0</v>
      </c>
      <c r="F145" s="7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8268</v>
      </c>
      <c r="O145" s="7">
        <v>0</v>
      </c>
      <c r="P145" s="3">
        <v>0</v>
      </c>
      <c r="Q145" s="3" t="s">
        <v>8310</v>
      </c>
      <c r="R145" s="3" t="s">
        <v>8314</v>
      </c>
      <c r="S145" s="15">
        <f t="shared" si="4"/>
        <v>42559.064143518524</v>
      </c>
      <c r="T145" s="14">
        <f t="shared" si="5"/>
        <v>42616.246527777781</v>
      </c>
    </row>
    <row r="146" spans="1:20" ht="30.75" x14ac:dyDescent="0.25">
      <c r="A146" s="3">
        <v>144</v>
      </c>
      <c r="B146" s="4" t="s">
        <v>146</v>
      </c>
      <c r="C146" s="4" t="s">
        <v>4254</v>
      </c>
      <c r="D146" s="3">
        <v>7500</v>
      </c>
      <c r="E146" s="3">
        <v>2070</v>
      </c>
      <c r="F146" s="7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8268</v>
      </c>
      <c r="O146" s="7">
        <v>27.6</v>
      </c>
      <c r="P146" s="3">
        <v>-146.75675675675674</v>
      </c>
      <c r="Q146" s="3" t="s">
        <v>8310</v>
      </c>
      <c r="R146" s="3" t="s">
        <v>8314</v>
      </c>
      <c r="S146" s="15">
        <f t="shared" si="4"/>
        <v>42047.762407407412</v>
      </c>
      <c r="T146" s="14">
        <f t="shared" si="5"/>
        <v>42107.72074074074</v>
      </c>
    </row>
    <row r="147" spans="1:20" ht="30.75" x14ac:dyDescent="0.25">
      <c r="A147" s="3">
        <v>145</v>
      </c>
      <c r="B147" s="4" t="s">
        <v>147</v>
      </c>
      <c r="C147" s="4" t="s">
        <v>4255</v>
      </c>
      <c r="D147" s="3">
        <v>4500</v>
      </c>
      <c r="E147" s="3">
        <v>338</v>
      </c>
      <c r="F147" s="7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8268</v>
      </c>
      <c r="O147" s="7">
        <v>7.5111111111111111</v>
      </c>
      <c r="P147" s="3">
        <v>-462.44444444444446</v>
      </c>
      <c r="Q147" s="3" t="s">
        <v>8310</v>
      </c>
      <c r="R147" s="3" t="s">
        <v>8314</v>
      </c>
      <c r="S147" s="15">
        <f t="shared" si="4"/>
        <v>42200.542268518519</v>
      </c>
      <c r="T147" s="14">
        <f t="shared" si="5"/>
        <v>42227.542268518519</v>
      </c>
    </row>
    <row r="148" spans="1:20" ht="30.75" x14ac:dyDescent="0.25">
      <c r="A148" s="3">
        <v>146</v>
      </c>
      <c r="B148" s="4" t="s">
        <v>148</v>
      </c>
      <c r="C148" s="4" t="s">
        <v>4256</v>
      </c>
      <c r="D148" s="3">
        <v>20000</v>
      </c>
      <c r="E148" s="3">
        <v>115</v>
      </c>
      <c r="F148" s="7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8268</v>
      </c>
      <c r="O148" s="7">
        <v>0.57499999999999996</v>
      </c>
      <c r="P148" s="3">
        <v>-6628.333333333333</v>
      </c>
      <c r="Q148" s="3" t="s">
        <v>8310</v>
      </c>
      <c r="R148" s="3" t="s">
        <v>8314</v>
      </c>
      <c r="S148" s="15">
        <f t="shared" si="4"/>
        <v>42693.016180555554</v>
      </c>
      <c r="T148" s="14">
        <f t="shared" si="5"/>
        <v>42753.016180555554</v>
      </c>
    </row>
    <row r="149" spans="1:20" ht="15.75" x14ac:dyDescent="0.25">
      <c r="A149" s="3">
        <v>147</v>
      </c>
      <c r="B149" s="4" t="s">
        <v>149</v>
      </c>
      <c r="C149" s="4" t="s">
        <v>4257</v>
      </c>
      <c r="D149" s="3">
        <v>7000</v>
      </c>
      <c r="E149" s="3">
        <v>0</v>
      </c>
      <c r="F149" s="7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8268</v>
      </c>
      <c r="O149" s="7">
        <v>0</v>
      </c>
      <c r="P149" s="3">
        <v>0</v>
      </c>
      <c r="Q149" s="3" t="s">
        <v>8310</v>
      </c>
      <c r="R149" s="3" t="s">
        <v>8314</v>
      </c>
      <c r="S149" s="15">
        <f t="shared" si="4"/>
        <v>41969.767824074079</v>
      </c>
      <c r="T149" s="14">
        <f t="shared" si="5"/>
        <v>42012.762499999997</v>
      </c>
    </row>
    <row r="150" spans="1:20" ht="30.75" x14ac:dyDescent="0.25">
      <c r="A150" s="3">
        <v>148</v>
      </c>
      <c r="B150" s="4" t="s">
        <v>150</v>
      </c>
      <c r="C150" s="4" t="s">
        <v>4258</v>
      </c>
      <c r="D150" s="3">
        <v>50000</v>
      </c>
      <c r="E150" s="3">
        <v>40</v>
      </c>
      <c r="F150" s="7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8268</v>
      </c>
      <c r="O150" s="7">
        <v>0.08</v>
      </c>
      <c r="P150" s="3">
        <v>-24980</v>
      </c>
      <c r="Q150" s="3" t="s">
        <v>8310</v>
      </c>
      <c r="R150" s="3" t="s">
        <v>8314</v>
      </c>
      <c r="S150" s="15">
        <f t="shared" si="4"/>
        <v>42397.281666666662</v>
      </c>
      <c r="T150" s="14">
        <f t="shared" si="5"/>
        <v>42427.281666666662</v>
      </c>
    </row>
    <row r="151" spans="1:20" ht="30.75" x14ac:dyDescent="0.25">
      <c r="A151" s="3">
        <v>149</v>
      </c>
      <c r="B151" s="4" t="s">
        <v>151</v>
      </c>
      <c r="C151" s="4" t="s">
        <v>4259</v>
      </c>
      <c r="D151" s="3">
        <v>10000</v>
      </c>
      <c r="E151" s="3">
        <v>92</v>
      </c>
      <c r="F151" s="7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8268</v>
      </c>
      <c r="O151" s="7">
        <v>0.91999999999999993</v>
      </c>
      <c r="P151" s="3">
        <v>-1651.3333333333333</v>
      </c>
      <c r="Q151" s="3" t="s">
        <v>8310</v>
      </c>
      <c r="R151" s="3" t="s">
        <v>8314</v>
      </c>
      <c r="S151" s="15">
        <f t="shared" si="4"/>
        <v>41968.172106481477</v>
      </c>
      <c r="T151" s="14">
        <f t="shared" si="5"/>
        <v>41998.333333333328</v>
      </c>
    </row>
    <row r="152" spans="1:20" ht="30.75" x14ac:dyDescent="0.25">
      <c r="A152" s="3">
        <v>150</v>
      </c>
      <c r="B152" s="4" t="s">
        <v>152</v>
      </c>
      <c r="C152" s="4" t="s">
        <v>4260</v>
      </c>
      <c r="D152" s="3">
        <v>130000</v>
      </c>
      <c r="E152" s="3">
        <v>30112</v>
      </c>
      <c r="F152" s="7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8268</v>
      </c>
      <c r="O152" s="7">
        <v>23.163076923076922</v>
      </c>
      <c r="P152" s="3">
        <v>-1490.8656716417911</v>
      </c>
      <c r="Q152" s="3" t="s">
        <v>8310</v>
      </c>
      <c r="R152" s="3" t="s">
        <v>8314</v>
      </c>
      <c r="S152" s="15">
        <f t="shared" si="4"/>
        <v>42090.161828703705</v>
      </c>
      <c r="T152" s="14">
        <f t="shared" si="5"/>
        <v>42150.161828703705</v>
      </c>
    </row>
    <row r="153" spans="1:20" ht="45.75" x14ac:dyDescent="0.25">
      <c r="A153" s="3">
        <v>151</v>
      </c>
      <c r="B153" s="4" t="s">
        <v>153</v>
      </c>
      <c r="C153" s="4" t="s">
        <v>4261</v>
      </c>
      <c r="D153" s="3">
        <v>250000</v>
      </c>
      <c r="E153" s="3">
        <v>140</v>
      </c>
      <c r="F153" s="7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8268</v>
      </c>
      <c r="O153" s="7">
        <v>5.5999999999999994E-2</v>
      </c>
      <c r="P153" s="3">
        <v>-49972</v>
      </c>
      <c r="Q153" s="3" t="s">
        <v>8310</v>
      </c>
      <c r="R153" s="3" t="s">
        <v>8314</v>
      </c>
      <c r="S153" s="15">
        <f t="shared" si="4"/>
        <v>42113.550821759258</v>
      </c>
      <c r="T153" s="14">
        <f t="shared" si="5"/>
        <v>42173.550821759258</v>
      </c>
    </row>
    <row r="154" spans="1:20" ht="30.75" x14ac:dyDescent="0.25">
      <c r="A154" s="3">
        <v>152</v>
      </c>
      <c r="B154" s="4" t="s">
        <v>154</v>
      </c>
      <c r="C154" s="4" t="s">
        <v>4262</v>
      </c>
      <c r="D154" s="3">
        <v>380000</v>
      </c>
      <c r="E154" s="3">
        <v>30</v>
      </c>
      <c r="F154" s="7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8268</v>
      </c>
      <c r="O154" s="7">
        <v>7.8947368421052634E-3</v>
      </c>
      <c r="P154" s="3">
        <v>-189985</v>
      </c>
      <c r="Q154" s="3" t="s">
        <v>8310</v>
      </c>
      <c r="R154" s="3" t="s">
        <v>8314</v>
      </c>
      <c r="S154" s="15">
        <f t="shared" si="4"/>
        <v>41875.077546296299</v>
      </c>
      <c r="T154" s="14">
        <f t="shared" si="5"/>
        <v>41905.077546296299</v>
      </c>
    </row>
    <row r="155" spans="1:20" ht="30.75" x14ac:dyDescent="0.25">
      <c r="A155" s="3">
        <v>153</v>
      </c>
      <c r="B155" s="4" t="s">
        <v>155</v>
      </c>
      <c r="C155" s="4" t="s">
        <v>4263</v>
      </c>
      <c r="D155" s="3">
        <v>50000</v>
      </c>
      <c r="E155" s="3">
        <v>359</v>
      </c>
      <c r="F155" s="7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8268</v>
      </c>
      <c r="O155" s="7">
        <v>0.71799999999999997</v>
      </c>
      <c r="P155" s="3">
        <v>-4964.1000000000004</v>
      </c>
      <c r="Q155" s="3" t="s">
        <v>8310</v>
      </c>
      <c r="R155" s="3" t="s">
        <v>8314</v>
      </c>
      <c r="S155" s="15">
        <f t="shared" si="4"/>
        <v>41933.586157407408</v>
      </c>
      <c r="T155" s="14">
        <f t="shared" si="5"/>
        <v>41975.627824074079</v>
      </c>
    </row>
    <row r="156" spans="1:20" ht="30.75" x14ac:dyDescent="0.25">
      <c r="A156" s="3">
        <v>154</v>
      </c>
      <c r="B156" s="4" t="s">
        <v>156</v>
      </c>
      <c r="C156" s="4" t="s">
        <v>4264</v>
      </c>
      <c r="D156" s="3">
        <v>1500</v>
      </c>
      <c r="E156" s="3">
        <v>40</v>
      </c>
      <c r="F156" s="7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8268</v>
      </c>
      <c r="O156" s="7">
        <v>2.666666666666667</v>
      </c>
      <c r="P156" s="3">
        <v>-486.66666666666669</v>
      </c>
      <c r="Q156" s="3" t="s">
        <v>8310</v>
      </c>
      <c r="R156" s="3" t="s">
        <v>8314</v>
      </c>
      <c r="S156" s="15">
        <f t="shared" si="4"/>
        <v>42115.547395833331</v>
      </c>
      <c r="T156" s="14">
        <f t="shared" si="5"/>
        <v>42158.547395833331</v>
      </c>
    </row>
    <row r="157" spans="1:20" ht="45.75" x14ac:dyDescent="0.25">
      <c r="A157" s="3">
        <v>155</v>
      </c>
      <c r="B157" s="4" t="s">
        <v>157</v>
      </c>
      <c r="C157" s="4" t="s">
        <v>4265</v>
      </c>
      <c r="D157" s="3">
        <v>1350000</v>
      </c>
      <c r="E157" s="3">
        <v>81</v>
      </c>
      <c r="F157" s="7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8268</v>
      </c>
      <c r="O157" s="7">
        <v>6.0000000000000001E-3</v>
      </c>
      <c r="P157" s="3">
        <v>-337479.75</v>
      </c>
      <c r="Q157" s="3" t="s">
        <v>8310</v>
      </c>
      <c r="R157" s="3" t="s">
        <v>8314</v>
      </c>
      <c r="S157" s="15">
        <f t="shared" si="4"/>
        <v>42168.559432870374</v>
      </c>
      <c r="T157" s="14">
        <f t="shared" si="5"/>
        <v>42208.559432870374</v>
      </c>
    </row>
    <row r="158" spans="1:20" ht="30.75" x14ac:dyDescent="0.25">
      <c r="A158" s="3">
        <v>156</v>
      </c>
      <c r="B158" s="4" t="s">
        <v>158</v>
      </c>
      <c r="C158" s="4" t="s">
        <v>4266</v>
      </c>
      <c r="D158" s="3">
        <v>35000</v>
      </c>
      <c r="E158" s="3">
        <v>1785</v>
      </c>
      <c r="F158" s="7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8268</v>
      </c>
      <c r="O158" s="7">
        <v>5.0999999999999996</v>
      </c>
      <c r="P158" s="3">
        <v>-2214.3333333333335</v>
      </c>
      <c r="Q158" s="3" t="s">
        <v>8310</v>
      </c>
      <c r="R158" s="3" t="s">
        <v>8314</v>
      </c>
      <c r="S158" s="15">
        <f t="shared" si="4"/>
        <v>41794.124953703707</v>
      </c>
      <c r="T158" s="14">
        <f t="shared" si="5"/>
        <v>41854.124953703707</v>
      </c>
    </row>
    <row r="159" spans="1:20" ht="30.75" x14ac:dyDescent="0.25">
      <c r="A159" s="3">
        <v>157</v>
      </c>
      <c r="B159" s="4" t="s">
        <v>159</v>
      </c>
      <c r="C159" s="4" t="s">
        <v>4267</v>
      </c>
      <c r="D159" s="3">
        <v>2995</v>
      </c>
      <c r="E159" s="3">
        <v>8</v>
      </c>
      <c r="F159" s="7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8268</v>
      </c>
      <c r="O159" s="7">
        <v>0.26711185308848079</v>
      </c>
      <c r="P159" s="3">
        <v>-1493.5</v>
      </c>
      <c r="Q159" s="3" t="s">
        <v>8310</v>
      </c>
      <c r="R159" s="3" t="s">
        <v>8314</v>
      </c>
      <c r="S159" s="15">
        <f t="shared" si="4"/>
        <v>42396.911712962959</v>
      </c>
      <c r="T159" s="14">
        <f t="shared" si="5"/>
        <v>42426.911712962959</v>
      </c>
    </row>
    <row r="160" spans="1:20" ht="30.75" x14ac:dyDescent="0.25">
      <c r="A160" s="3">
        <v>158</v>
      </c>
      <c r="B160" s="4" t="s">
        <v>160</v>
      </c>
      <c r="C160" s="4" t="s">
        <v>4268</v>
      </c>
      <c r="D160" s="3">
        <v>5000</v>
      </c>
      <c r="E160" s="3">
        <v>0</v>
      </c>
      <c r="F160" s="7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8268</v>
      </c>
      <c r="O160" s="7">
        <v>0</v>
      </c>
      <c r="P160" s="3">
        <v>0</v>
      </c>
      <c r="Q160" s="3" t="s">
        <v>8310</v>
      </c>
      <c r="R160" s="3" t="s">
        <v>8314</v>
      </c>
      <c r="S160" s="15">
        <f t="shared" si="4"/>
        <v>41904.07671296296</v>
      </c>
      <c r="T160" s="14">
        <f t="shared" si="5"/>
        <v>41934.07671296296</v>
      </c>
    </row>
    <row r="161" spans="1:20" ht="45.75" x14ac:dyDescent="0.25">
      <c r="A161" s="3">
        <v>159</v>
      </c>
      <c r="B161" s="4" t="s">
        <v>161</v>
      </c>
      <c r="C161" s="4" t="s">
        <v>4269</v>
      </c>
      <c r="D161" s="3">
        <v>500000</v>
      </c>
      <c r="E161" s="3">
        <v>10</v>
      </c>
      <c r="F161" s="7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8268</v>
      </c>
      <c r="O161" s="7">
        <v>2E-3</v>
      </c>
      <c r="P161" s="3">
        <v>-499990</v>
      </c>
      <c r="Q161" s="3" t="s">
        <v>8310</v>
      </c>
      <c r="R161" s="3" t="s">
        <v>8314</v>
      </c>
      <c r="S161" s="15">
        <f t="shared" si="4"/>
        <v>42514.434548611112</v>
      </c>
      <c r="T161" s="14">
        <f t="shared" si="5"/>
        <v>42554.434548611112</v>
      </c>
    </row>
    <row r="162" spans="1:20" ht="30.75" x14ac:dyDescent="0.25">
      <c r="A162" s="3">
        <v>160</v>
      </c>
      <c r="B162" s="4" t="s">
        <v>162</v>
      </c>
      <c r="C162" s="4" t="s">
        <v>4270</v>
      </c>
      <c r="D162" s="3">
        <v>5000</v>
      </c>
      <c r="E162" s="3">
        <v>0</v>
      </c>
      <c r="F162" s="9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8269</v>
      </c>
      <c r="O162" s="7">
        <v>0</v>
      </c>
      <c r="P162" s="3">
        <v>0</v>
      </c>
      <c r="Q162" s="3" t="s">
        <v>8310</v>
      </c>
      <c r="R162" s="3" t="s">
        <v>8315</v>
      </c>
      <c r="S162" s="15">
        <f t="shared" si="4"/>
        <v>42171.913090277783</v>
      </c>
      <c r="T162" s="14">
        <f t="shared" si="5"/>
        <v>42231.913090277783</v>
      </c>
    </row>
    <row r="163" spans="1:20" ht="30.75" x14ac:dyDescent="0.25">
      <c r="A163" s="3">
        <v>161</v>
      </c>
      <c r="B163" s="4" t="s">
        <v>163</v>
      </c>
      <c r="C163" s="4" t="s">
        <v>4271</v>
      </c>
      <c r="D163" s="3">
        <v>50000</v>
      </c>
      <c r="E163" s="3">
        <v>5</v>
      </c>
      <c r="F163" s="9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8269</v>
      </c>
      <c r="O163" s="7">
        <v>0.01</v>
      </c>
      <c r="P163" s="3">
        <v>-49995</v>
      </c>
      <c r="Q163" s="3" t="s">
        <v>8310</v>
      </c>
      <c r="R163" s="3" t="s">
        <v>8315</v>
      </c>
      <c r="S163" s="15">
        <f t="shared" si="4"/>
        <v>41792.687442129631</v>
      </c>
      <c r="T163" s="14">
        <f t="shared" si="5"/>
        <v>41822.687442129631</v>
      </c>
    </row>
    <row r="164" spans="1:20" ht="30.75" x14ac:dyDescent="0.25">
      <c r="A164" s="3">
        <v>162</v>
      </c>
      <c r="B164" s="4" t="s">
        <v>164</v>
      </c>
      <c r="C164" s="4" t="s">
        <v>4272</v>
      </c>
      <c r="D164" s="3">
        <v>2800</v>
      </c>
      <c r="E164" s="3">
        <v>435</v>
      </c>
      <c r="F164" s="9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8269</v>
      </c>
      <c r="O164" s="7">
        <v>15.535714285714286</v>
      </c>
      <c r="P164" s="3">
        <v>-236.5</v>
      </c>
      <c r="Q164" s="3" t="s">
        <v>8310</v>
      </c>
      <c r="R164" s="3" t="s">
        <v>8315</v>
      </c>
      <c r="S164" s="15">
        <f t="shared" si="4"/>
        <v>41835.126805555556</v>
      </c>
      <c r="T164" s="14">
        <f t="shared" si="5"/>
        <v>41867.987500000003</v>
      </c>
    </row>
    <row r="165" spans="1:20" ht="30.75" x14ac:dyDescent="0.25">
      <c r="A165" s="3">
        <v>163</v>
      </c>
      <c r="B165" s="4" t="s">
        <v>165</v>
      </c>
      <c r="C165" s="4" t="s">
        <v>4273</v>
      </c>
      <c r="D165" s="3">
        <v>2000000</v>
      </c>
      <c r="E165" s="3">
        <v>0</v>
      </c>
      <c r="F165" s="9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8269</v>
      </c>
      <c r="O165" s="7">
        <v>0</v>
      </c>
      <c r="P165" s="3">
        <v>0</v>
      </c>
      <c r="Q165" s="3" t="s">
        <v>8310</v>
      </c>
      <c r="R165" s="3" t="s">
        <v>8315</v>
      </c>
      <c r="S165" s="15">
        <f t="shared" si="4"/>
        <v>42243.961273148147</v>
      </c>
      <c r="T165" s="14">
        <f t="shared" si="5"/>
        <v>42278</v>
      </c>
    </row>
    <row r="166" spans="1:20" ht="30.75" x14ac:dyDescent="0.25">
      <c r="A166" s="3">
        <v>164</v>
      </c>
      <c r="B166" s="4" t="s">
        <v>166</v>
      </c>
      <c r="C166" s="4" t="s">
        <v>4274</v>
      </c>
      <c r="D166" s="3">
        <v>120000</v>
      </c>
      <c r="E166" s="3">
        <v>640</v>
      </c>
      <c r="F166" s="9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8269</v>
      </c>
      <c r="O166" s="7">
        <v>0.53333333333333333</v>
      </c>
      <c r="P166" s="3">
        <v>-17051.428571428572</v>
      </c>
      <c r="Q166" s="3" t="s">
        <v>8310</v>
      </c>
      <c r="R166" s="3" t="s">
        <v>8315</v>
      </c>
      <c r="S166" s="15">
        <f t="shared" si="4"/>
        <v>41841.762743055559</v>
      </c>
      <c r="T166" s="14">
        <f t="shared" si="5"/>
        <v>41901.762743055559</v>
      </c>
    </row>
    <row r="167" spans="1:20" ht="30.75" x14ac:dyDescent="0.25">
      <c r="A167" s="3">
        <v>165</v>
      </c>
      <c r="B167" s="4" t="s">
        <v>167</v>
      </c>
      <c r="C167" s="4" t="s">
        <v>4275</v>
      </c>
      <c r="D167" s="3">
        <v>17000</v>
      </c>
      <c r="E167" s="3">
        <v>0</v>
      </c>
      <c r="F167" s="9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8269</v>
      </c>
      <c r="O167" s="7">
        <v>0</v>
      </c>
      <c r="P167" s="3">
        <v>0</v>
      </c>
      <c r="Q167" s="3" t="s">
        <v>8310</v>
      </c>
      <c r="R167" s="3" t="s">
        <v>8315</v>
      </c>
      <c r="S167" s="15">
        <f t="shared" si="4"/>
        <v>42351.658842592587</v>
      </c>
      <c r="T167" s="14">
        <f t="shared" si="5"/>
        <v>42381.658842592587</v>
      </c>
    </row>
    <row r="168" spans="1:20" ht="30.75" x14ac:dyDescent="0.25">
      <c r="A168" s="3">
        <v>166</v>
      </c>
      <c r="B168" s="4" t="s">
        <v>168</v>
      </c>
      <c r="C168" s="4" t="s">
        <v>4276</v>
      </c>
      <c r="D168" s="3">
        <v>5000</v>
      </c>
      <c r="E168" s="3">
        <v>3000</v>
      </c>
      <c r="F168" s="9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8269</v>
      </c>
      <c r="O168" s="7">
        <v>60</v>
      </c>
      <c r="P168" s="3">
        <v>-2000</v>
      </c>
      <c r="Q168" s="3" t="s">
        <v>8310</v>
      </c>
      <c r="R168" s="3" t="s">
        <v>8315</v>
      </c>
      <c r="S168" s="15">
        <f t="shared" si="4"/>
        <v>42721.075949074075</v>
      </c>
      <c r="T168" s="14">
        <f t="shared" si="5"/>
        <v>42751.075949074075</v>
      </c>
    </row>
    <row r="169" spans="1:20" ht="30.75" x14ac:dyDescent="0.25">
      <c r="A169" s="3">
        <v>167</v>
      </c>
      <c r="B169" s="4" t="s">
        <v>169</v>
      </c>
      <c r="C169" s="4" t="s">
        <v>4277</v>
      </c>
      <c r="D169" s="3">
        <v>110000</v>
      </c>
      <c r="E169" s="3">
        <v>11</v>
      </c>
      <c r="F169" s="9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8269</v>
      </c>
      <c r="O169" s="7">
        <v>0.01</v>
      </c>
      <c r="P169" s="3">
        <v>-54994.5</v>
      </c>
      <c r="Q169" s="3" t="s">
        <v>8310</v>
      </c>
      <c r="R169" s="3" t="s">
        <v>8315</v>
      </c>
      <c r="S169" s="15">
        <f t="shared" si="4"/>
        <v>42160.927488425921</v>
      </c>
      <c r="T169" s="14">
        <f t="shared" si="5"/>
        <v>42220.927488425921</v>
      </c>
    </row>
    <row r="170" spans="1:20" ht="30.75" x14ac:dyDescent="0.25">
      <c r="A170" s="3">
        <v>168</v>
      </c>
      <c r="B170" s="4" t="s">
        <v>170</v>
      </c>
      <c r="C170" s="4" t="s">
        <v>4278</v>
      </c>
      <c r="D170" s="3">
        <v>8000</v>
      </c>
      <c r="E170" s="3">
        <v>325</v>
      </c>
      <c r="F170" s="9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8269</v>
      </c>
      <c r="O170" s="7">
        <v>4.0625</v>
      </c>
      <c r="P170" s="3">
        <v>-2558.3333333333335</v>
      </c>
      <c r="Q170" s="3" t="s">
        <v>8310</v>
      </c>
      <c r="R170" s="3" t="s">
        <v>8315</v>
      </c>
      <c r="S170" s="15">
        <f t="shared" si="4"/>
        <v>42052.83530092593</v>
      </c>
      <c r="T170" s="14">
        <f t="shared" si="5"/>
        <v>42082.793634259258</v>
      </c>
    </row>
    <row r="171" spans="1:20" ht="30.75" x14ac:dyDescent="0.25">
      <c r="A171" s="3">
        <v>169</v>
      </c>
      <c r="B171" s="4" t="s">
        <v>171</v>
      </c>
      <c r="C171" s="4" t="s">
        <v>4279</v>
      </c>
      <c r="D171" s="3">
        <v>2500</v>
      </c>
      <c r="E171" s="3">
        <v>560</v>
      </c>
      <c r="F171" s="9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8269</v>
      </c>
      <c r="O171" s="7">
        <v>22.400000000000002</v>
      </c>
      <c r="P171" s="3">
        <v>-194</v>
      </c>
      <c r="Q171" s="3" t="s">
        <v>8310</v>
      </c>
      <c r="R171" s="3" t="s">
        <v>8315</v>
      </c>
      <c r="S171" s="15">
        <f t="shared" si="4"/>
        <v>41900.505312499998</v>
      </c>
      <c r="T171" s="14">
        <f t="shared" si="5"/>
        <v>41930.505312499998</v>
      </c>
    </row>
    <row r="172" spans="1:20" ht="30.75" x14ac:dyDescent="0.25">
      <c r="A172" s="3">
        <v>170</v>
      </c>
      <c r="B172" s="4" t="s">
        <v>172</v>
      </c>
      <c r="C172" s="4" t="s">
        <v>4280</v>
      </c>
      <c r="D172" s="3">
        <v>10000</v>
      </c>
      <c r="E172" s="3">
        <v>325</v>
      </c>
      <c r="F172" s="9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8269</v>
      </c>
      <c r="O172" s="7">
        <v>3.25</v>
      </c>
      <c r="P172" s="3">
        <v>-967.5</v>
      </c>
      <c r="Q172" s="3" t="s">
        <v>8310</v>
      </c>
      <c r="R172" s="3" t="s">
        <v>8315</v>
      </c>
      <c r="S172" s="15">
        <f t="shared" si="4"/>
        <v>42216.977812500001</v>
      </c>
      <c r="T172" s="14">
        <f t="shared" si="5"/>
        <v>42246.227777777778</v>
      </c>
    </row>
    <row r="173" spans="1:20" ht="30.75" x14ac:dyDescent="0.25">
      <c r="A173" s="3">
        <v>171</v>
      </c>
      <c r="B173" s="4" t="s">
        <v>173</v>
      </c>
      <c r="C173" s="4" t="s">
        <v>4281</v>
      </c>
      <c r="D173" s="3">
        <v>50000</v>
      </c>
      <c r="E173" s="3">
        <v>1</v>
      </c>
      <c r="F173" s="9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8269</v>
      </c>
      <c r="O173" s="7">
        <v>2E-3</v>
      </c>
      <c r="P173" s="3">
        <v>-49999</v>
      </c>
      <c r="Q173" s="3" t="s">
        <v>8310</v>
      </c>
      <c r="R173" s="3" t="s">
        <v>8315</v>
      </c>
      <c r="S173" s="15">
        <f t="shared" si="4"/>
        <v>42534.180717592593</v>
      </c>
      <c r="T173" s="14">
        <f t="shared" si="5"/>
        <v>42594.180717592593</v>
      </c>
    </row>
    <row r="174" spans="1:20" ht="30.75" x14ac:dyDescent="0.25">
      <c r="A174" s="3">
        <v>172</v>
      </c>
      <c r="B174" s="4" t="s">
        <v>174</v>
      </c>
      <c r="C174" s="4" t="s">
        <v>4282</v>
      </c>
      <c r="D174" s="3">
        <v>95000</v>
      </c>
      <c r="E174" s="3">
        <v>0</v>
      </c>
      <c r="F174" s="9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8269</v>
      </c>
      <c r="O174" s="7">
        <v>0</v>
      </c>
      <c r="P174" s="3">
        <v>0</v>
      </c>
      <c r="Q174" s="3" t="s">
        <v>8310</v>
      </c>
      <c r="R174" s="3" t="s">
        <v>8315</v>
      </c>
      <c r="S174" s="15">
        <f t="shared" si="4"/>
        <v>42047.394942129627</v>
      </c>
      <c r="T174" s="14">
        <f t="shared" si="5"/>
        <v>42082.353275462956</v>
      </c>
    </row>
    <row r="175" spans="1:20" ht="30.75" x14ac:dyDescent="0.25">
      <c r="A175" s="3">
        <v>173</v>
      </c>
      <c r="B175" s="4" t="s">
        <v>175</v>
      </c>
      <c r="C175" s="4" t="s">
        <v>4283</v>
      </c>
      <c r="D175" s="3">
        <v>1110</v>
      </c>
      <c r="E175" s="3">
        <v>0</v>
      </c>
      <c r="F175" s="9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8269</v>
      </c>
      <c r="O175" s="7">
        <v>0</v>
      </c>
      <c r="P175" s="3">
        <v>0</v>
      </c>
      <c r="Q175" s="3" t="s">
        <v>8310</v>
      </c>
      <c r="R175" s="3" t="s">
        <v>8315</v>
      </c>
      <c r="S175" s="15">
        <f t="shared" si="4"/>
        <v>42033.573009259257</v>
      </c>
      <c r="T175" s="14">
        <f t="shared" si="5"/>
        <v>42063.573009259257</v>
      </c>
    </row>
    <row r="176" spans="1:20" ht="45.75" x14ac:dyDescent="0.25">
      <c r="A176" s="3">
        <v>174</v>
      </c>
      <c r="B176" s="4" t="s">
        <v>176</v>
      </c>
      <c r="C176" s="4" t="s">
        <v>4284</v>
      </c>
      <c r="D176" s="3">
        <v>6000</v>
      </c>
      <c r="E176" s="3">
        <v>0</v>
      </c>
      <c r="F176" s="9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8269</v>
      </c>
      <c r="O176" s="7">
        <v>0</v>
      </c>
      <c r="P176" s="3">
        <v>0</v>
      </c>
      <c r="Q176" s="3" t="s">
        <v>8310</v>
      </c>
      <c r="R176" s="3" t="s">
        <v>8315</v>
      </c>
      <c r="S176" s="15">
        <f t="shared" si="4"/>
        <v>42072.758981481486</v>
      </c>
      <c r="T176" s="14">
        <f t="shared" si="5"/>
        <v>42132.758981481486</v>
      </c>
    </row>
    <row r="177" spans="1:20" ht="30.75" x14ac:dyDescent="0.25">
      <c r="A177" s="3">
        <v>175</v>
      </c>
      <c r="B177" s="4" t="s">
        <v>177</v>
      </c>
      <c r="C177" s="4" t="s">
        <v>4285</v>
      </c>
      <c r="D177" s="3">
        <v>20000</v>
      </c>
      <c r="E177" s="3">
        <v>1297</v>
      </c>
      <c r="F177" s="9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8269</v>
      </c>
      <c r="O177" s="7">
        <v>6.4850000000000003</v>
      </c>
      <c r="P177" s="3">
        <v>-719.34615384615381</v>
      </c>
      <c r="Q177" s="3" t="s">
        <v>8310</v>
      </c>
      <c r="R177" s="3" t="s">
        <v>8315</v>
      </c>
      <c r="S177" s="15">
        <f t="shared" si="4"/>
        <v>41855.777905092589</v>
      </c>
      <c r="T177" s="14">
        <f t="shared" si="5"/>
        <v>41880.777905092589</v>
      </c>
    </row>
    <row r="178" spans="1:20" ht="30.75" x14ac:dyDescent="0.25">
      <c r="A178" s="3">
        <v>176</v>
      </c>
      <c r="B178" s="4" t="s">
        <v>178</v>
      </c>
      <c r="C178" s="4" t="s">
        <v>4286</v>
      </c>
      <c r="D178" s="3">
        <v>1500</v>
      </c>
      <c r="E178" s="3">
        <v>0</v>
      </c>
      <c r="F178" s="9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8269</v>
      </c>
      <c r="O178" s="7">
        <v>0</v>
      </c>
      <c r="P178" s="3">
        <v>0</v>
      </c>
      <c r="Q178" s="3" t="s">
        <v>8310</v>
      </c>
      <c r="R178" s="3" t="s">
        <v>8315</v>
      </c>
      <c r="S178" s="15">
        <f t="shared" si="4"/>
        <v>42191.824062500003</v>
      </c>
      <c r="T178" s="14">
        <f t="shared" si="5"/>
        <v>42221.824062500003</v>
      </c>
    </row>
    <row r="179" spans="1:20" ht="30.75" x14ac:dyDescent="0.25">
      <c r="A179" s="3">
        <v>177</v>
      </c>
      <c r="B179" s="4" t="s">
        <v>179</v>
      </c>
      <c r="C179" s="4" t="s">
        <v>4287</v>
      </c>
      <c r="D179" s="3">
        <v>450</v>
      </c>
      <c r="E179" s="3">
        <v>180</v>
      </c>
      <c r="F179" s="9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8269</v>
      </c>
      <c r="O179" s="7">
        <v>40</v>
      </c>
      <c r="P179" s="3">
        <v>-38.571428571428569</v>
      </c>
      <c r="Q179" s="3" t="s">
        <v>8310</v>
      </c>
      <c r="R179" s="3" t="s">
        <v>8315</v>
      </c>
      <c r="S179" s="15">
        <f t="shared" si="4"/>
        <v>42070.047754629632</v>
      </c>
      <c r="T179" s="14">
        <f t="shared" si="5"/>
        <v>42087.00608796296</v>
      </c>
    </row>
    <row r="180" spans="1:20" ht="30.75" x14ac:dyDescent="0.25">
      <c r="A180" s="3">
        <v>178</v>
      </c>
      <c r="B180" s="4" t="s">
        <v>180</v>
      </c>
      <c r="C180" s="4" t="s">
        <v>4288</v>
      </c>
      <c r="D180" s="3">
        <v>500000</v>
      </c>
      <c r="E180" s="3">
        <v>0</v>
      </c>
      <c r="F180" s="9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8269</v>
      </c>
      <c r="O180" s="7">
        <v>0</v>
      </c>
      <c r="P180" s="3">
        <v>0</v>
      </c>
      <c r="Q180" s="3" t="s">
        <v>8310</v>
      </c>
      <c r="R180" s="3" t="s">
        <v>8315</v>
      </c>
      <c r="S180" s="15">
        <f t="shared" si="4"/>
        <v>42304.955381944441</v>
      </c>
      <c r="T180" s="14">
        <f t="shared" si="5"/>
        <v>42334.997048611112</v>
      </c>
    </row>
    <row r="181" spans="1:20" ht="30.75" x14ac:dyDescent="0.25">
      <c r="A181" s="3">
        <v>179</v>
      </c>
      <c r="B181" s="4" t="s">
        <v>181</v>
      </c>
      <c r="C181" s="4" t="s">
        <v>4289</v>
      </c>
      <c r="D181" s="3">
        <v>1000</v>
      </c>
      <c r="E181" s="3">
        <v>200</v>
      </c>
      <c r="F181" s="9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8269</v>
      </c>
      <c r="O181" s="7">
        <v>20</v>
      </c>
      <c r="P181" s="3">
        <v>-400</v>
      </c>
      <c r="Q181" s="3" t="s">
        <v>8310</v>
      </c>
      <c r="R181" s="3" t="s">
        <v>8315</v>
      </c>
      <c r="S181" s="15">
        <f t="shared" si="4"/>
        <v>42403.080497685187</v>
      </c>
      <c r="T181" s="14">
        <f t="shared" si="5"/>
        <v>42433.080497685187</v>
      </c>
    </row>
    <row r="182" spans="1:20" ht="30.75" x14ac:dyDescent="0.25">
      <c r="A182" s="3">
        <v>180</v>
      </c>
      <c r="B182" s="4" t="s">
        <v>182</v>
      </c>
      <c r="C182" s="4" t="s">
        <v>4290</v>
      </c>
      <c r="D182" s="3">
        <v>1200</v>
      </c>
      <c r="E182" s="3">
        <v>401</v>
      </c>
      <c r="F182" s="9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8269</v>
      </c>
      <c r="O182" s="7">
        <v>33.416666666666664</v>
      </c>
      <c r="P182" s="3">
        <v>-61.46153846153846</v>
      </c>
      <c r="Q182" s="3" t="s">
        <v>8310</v>
      </c>
      <c r="R182" s="3" t="s">
        <v>8315</v>
      </c>
      <c r="S182" s="15">
        <f t="shared" si="4"/>
        <v>42067.991238425922</v>
      </c>
      <c r="T182" s="14">
        <f t="shared" si="5"/>
        <v>42107.791666666672</v>
      </c>
    </row>
    <row r="183" spans="1:20" ht="45.75" x14ac:dyDescent="0.25">
      <c r="A183" s="3">
        <v>181</v>
      </c>
      <c r="B183" s="4" t="s">
        <v>183</v>
      </c>
      <c r="C183" s="4" t="s">
        <v>4291</v>
      </c>
      <c r="D183" s="3">
        <v>3423</v>
      </c>
      <c r="E183" s="3">
        <v>722</v>
      </c>
      <c r="F183" s="9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8269</v>
      </c>
      <c r="O183" s="7">
        <v>21.092608822670172</v>
      </c>
      <c r="P183" s="3">
        <v>-675.25</v>
      </c>
      <c r="Q183" s="3" t="s">
        <v>8310</v>
      </c>
      <c r="R183" s="3" t="s">
        <v>8315</v>
      </c>
      <c r="S183" s="15">
        <f t="shared" si="4"/>
        <v>42147.741840277777</v>
      </c>
      <c r="T183" s="14">
        <f t="shared" si="5"/>
        <v>42177.741840277777</v>
      </c>
    </row>
    <row r="184" spans="1:20" ht="30.75" x14ac:dyDescent="0.25">
      <c r="A184" s="3">
        <v>182</v>
      </c>
      <c r="B184" s="4" t="s">
        <v>184</v>
      </c>
      <c r="C184" s="4" t="s">
        <v>4292</v>
      </c>
      <c r="D184" s="3">
        <v>1000</v>
      </c>
      <c r="E184" s="3">
        <v>0</v>
      </c>
      <c r="F184" s="9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8269</v>
      </c>
      <c r="O184" s="7">
        <v>0</v>
      </c>
      <c r="P184" s="3">
        <v>0</v>
      </c>
      <c r="Q184" s="3" t="s">
        <v>8310</v>
      </c>
      <c r="R184" s="3" t="s">
        <v>8315</v>
      </c>
      <c r="S184" s="15">
        <f t="shared" si="4"/>
        <v>42712.011944444443</v>
      </c>
      <c r="T184" s="14">
        <f t="shared" si="5"/>
        <v>42742.011944444443</v>
      </c>
    </row>
    <row r="185" spans="1:20" ht="15.75" x14ac:dyDescent="0.25">
      <c r="A185" s="3">
        <v>183</v>
      </c>
      <c r="B185" s="4" t="s">
        <v>185</v>
      </c>
      <c r="C185" s="4" t="s">
        <v>4293</v>
      </c>
      <c r="D185" s="3">
        <v>12500</v>
      </c>
      <c r="E185" s="3">
        <v>4482</v>
      </c>
      <c r="F185" s="9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8269</v>
      </c>
      <c r="O185" s="7">
        <v>35.856000000000002</v>
      </c>
      <c r="P185" s="3">
        <v>-668.16666666666663</v>
      </c>
      <c r="Q185" s="3" t="s">
        <v>8310</v>
      </c>
      <c r="R185" s="3" t="s">
        <v>8315</v>
      </c>
      <c r="S185" s="15">
        <f t="shared" si="4"/>
        <v>41939.810300925928</v>
      </c>
      <c r="T185" s="14">
        <f t="shared" si="5"/>
        <v>41969.851967592593</v>
      </c>
    </row>
    <row r="186" spans="1:20" ht="30.75" x14ac:dyDescent="0.25">
      <c r="A186" s="3">
        <v>184</v>
      </c>
      <c r="B186" s="4" t="s">
        <v>186</v>
      </c>
      <c r="C186" s="4" t="s">
        <v>4294</v>
      </c>
      <c r="D186" s="3">
        <v>1500</v>
      </c>
      <c r="E186" s="3">
        <v>51</v>
      </c>
      <c r="F186" s="9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8269</v>
      </c>
      <c r="O186" s="7">
        <v>3.4000000000000004</v>
      </c>
      <c r="P186" s="3">
        <v>-724.5</v>
      </c>
      <c r="Q186" s="3" t="s">
        <v>8310</v>
      </c>
      <c r="R186" s="3" t="s">
        <v>8315</v>
      </c>
      <c r="S186" s="15">
        <f t="shared" si="4"/>
        <v>41825.791226851856</v>
      </c>
      <c r="T186" s="14">
        <f t="shared" si="5"/>
        <v>41883.165972222225</v>
      </c>
    </row>
    <row r="187" spans="1:20" ht="15.75" x14ac:dyDescent="0.25">
      <c r="A187" s="3">
        <v>185</v>
      </c>
      <c r="B187" s="4" t="s">
        <v>187</v>
      </c>
      <c r="C187" s="4" t="s">
        <v>4295</v>
      </c>
      <c r="D187" s="3">
        <v>40000</v>
      </c>
      <c r="E187" s="3">
        <v>2200</v>
      </c>
      <c r="F187" s="9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8269</v>
      </c>
      <c r="O187" s="7">
        <v>5.5</v>
      </c>
      <c r="P187" s="3">
        <v>-3780</v>
      </c>
      <c r="Q187" s="3" t="s">
        <v>8310</v>
      </c>
      <c r="R187" s="3" t="s">
        <v>8315</v>
      </c>
      <c r="S187" s="15">
        <f t="shared" si="4"/>
        <v>42570.91133101852</v>
      </c>
      <c r="T187" s="14">
        <f t="shared" si="5"/>
        <v>42600.91133101852</v>
      </c>
    </row>
    <row r="188" spans="1:20" ht="30.75" x14ac:dyDescent="0.25">
      <c r="A188" s="3">
        <v>186</v>
      </c>
      <c r="B188" s="4" t="s">
        <v>188</v>
      </c>
      <c r="C188" s="4" t="s">
        <v>4296</v>
      </c>
      <c r="D188" s="3">
        <v>5000</v>
      </c>
      <c r="E188" s="3">
        <v>0</v>
      </c>
      <c r="F188" s="9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8269</v>
      </c>
      <c r="O188" s="7">
        <v>0</v>
      </c>
      <c r="P188" s="3">
        <v>0</v>
      </c>
      <c r="Q188" s="3" t="s">
        <v>8310</v>
      </c>
      <c r="R188" s="3" t="s">
        <v>8315</v>
      </c>
      <c r="S188" s="15">
        <f t="shared" si="4"/>
        <v>42767.812893518523</v>
      </c>
      <c r="T188" s="14">
        <f t="shared" si="5"/>
        <v>42797.833333333328</v>
      </c>
    </row>
    <row r="189" spans="1:20" ht="30.75" x14ac:dyDescent="0.25">
      <c r="A189" s="3">
        <v>187</v>
      </c>
      <c r="B189" s="4" t="s">
        <v>189</v>
      </c>
      <c r="C189" s="4" t="s">
        <v>4297</v>
      </c>
      <c r="D189" s="3">
        <v>5000</v>
      </c>
      <c r="E189" s="3">
        <v>800</v>
      </c>
      <c r="F189" s="9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8269</v>
      </c>
      <c r="O189" s="7">
        <v>16</v>
      </c>
      <c r="P189" s="3">
        <v>-840</v>
      </c>
      <c r="Q189" s="3" t="s">
        <v>8310</v>
      </c>
      <c r="R189" s="3" t="s">
        <v>8315</v>
      </c>
      <c r="S189" s="15">
        <f t="shared" si="4"/>
        <v>42182.234456018516</v>
      </c>
      <c r="T189" s="14">
        <f t="shared" si="5"/>
        <v>42206.290972222225</v>
      </c>
    </row>
    <row r="190" spans="1:20" ht="30.75" x14ac:dyDescent="0.25">
      <c r="A190" s="3">
        <v>188</v>
      </c>
      <c r="B190" s="4" t="s">
        <v>190</v>
      </c>
      <c r="C190" s="4" t="s">
        <v>4298</v>
      </c>
      <c r="D190" s="3">
        <v>1500</v>
      </c>
      <c r="E190" s="3">
        <v>0</v>
      </c>
      <c r="F190" s="9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8269</v>
      </c>
      <c r="O190" s="7">
        <v>0</v>
      </c>
      <c r="P190" s="3">
        <v>0</v>
      </c>
      <c r="Q190" s="3" t="s">
        <v>8310</v>
      </c>
      <c r="R190" s="3" t="s">
        <v>8315</v>
      </c>
      <c r="S190" s="15">
        <f t="shared" si="4"/>
        <v>41857.18304398148</v>
      </c>
      <c r="T190" s="14">
        <f t="shared" si="5"/>
        <v>41887.18304398148</v>
      </c>
    </row>
    <row r="191" spans="1:20" ht="45.75" x14ac:dyDescent="0.25">
      <c r="A191" s="3">
        <v>189</v>
      </c>
      <c r="B191" s="4" t="s">
        <v>191</v>
      </c>
      <c r="C191" s="4" t="s">
        <v>4299</v>
      </c>
      <c r="D191" s="3">
        <v>500000</v>
      </c>
      <c r="E191" s="3">
        <v>345</v>
      </c>
      <c r="F191" s="9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8269</v>
      </c>
      <c r="O191" s="7">
        <v>6.8999999999999992E-2</v>
      </c>
      <c r="P191" s="3">
        <v>-99931</v>
      </c>
      <c r="Q191" s="3" t="s">
        <v>8310</v>
      </c>
      <c r="R191" s="3" t="s">
        <v>8315</v>
      </c>
      <c r="S191" s="15">
        <f t="shared" si="4"/>
        <v>42556.690706018519</v>
      </c>
      <c r="T191" s="14">
        <f t="shared" si="5"/>
        <v>42616.690706018519</v>
      </c>
    </row>
    <row r="192" spans="1:20" ht="15.75" x14ac:dyDescent="0.25">
      <c r="A192" s="3">
        <v>190</v>
      </c>
      <c r="B192" s="4" t="s">
        <v>192</v>
      </c>
      <c r="C192" s="4" t="s">
        <v>4300</v>
      </c>
      <c r="D192" s="3">
        <v>12000</v>
      </c>
      <c r="E192" s="3">
        <v>50</v>
      </c>
      <c r="F192" s="9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8269</v>
      </c>
      <c r="O192" s="7">
        <v>0.41666666666666669</v>
      </c>
      <c r="P192" s="3">
        <v>-11950</v>
      </c>
      <c r="Q192" s="3" t="s">
        <v>8310</v>
      </c>
      <c r="R192" s="3" t="s">
        <v>8315</v>
      </c>
      <c r="S192" s="15">
        <f t="shared" si="4"/>
        <v>42527.650995370372</v>
      </c>
      <c r="T192" s="14">
        <f t="shared" si="5"/>
        <v>42537.650995370372</v>
      </c>
    </row>
    <row r="193" spans="1:20" ht="30.75" x14ac:dyDescent="0.25">
      <c r="A193" s="3">
        <v>191</v>
      </c>
      <c r="B193" s="4" t="s">
        <v>193</v>
      </c>
      <c r="C193" s="4" t="s">
        <v>4301</v>
      </c>
      <c r="D193" s="3">
        <v>5000</v>
      </c>
      <c r="E193" s="3">
        <v>250</v>
      </c>
      <c r="F193" s="9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8269</v>
      </c>
      <c r="O193" s="7">
        <v>5</v>
      </c>
      <c r="P193" s="3">
        <v>-1583.3333333333333</v>
      </c>
      <c r="Q193" s="3" t="s">
        <v>8310</v>
      </c>
      <c r="R193" s="3" t="s">
        <v>8315</v>
      </c>
      <c r="S193" s="15">
        <f t="shared" si="4"/>
        <v>42239.441412037035</v>
      </c>
      <c r="T193" s="14">
        <f t="shared" si="5"/>
        <v>42279.441412037035</v>
      </c>
    </row>
    <row r="194" spans="1:20" ht="45.75" x14ac:dyDescent="0.25">
      <c r="A194" s="3">
        <v>192</v>
      </c>
      <c r="B194" s="4" t="s">
        <v>194</v>
      </c>
      <c r="C194" s="4" t="s">
        <v>4302</v>
      </c>
      <c r="D194" s="3">
        <v>1000000</v>
      </c>
      <c r="E194" s="3">
        <v>17</v>
      </c>
      <c r="F194" s="9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8269</v>
      </c>
      <c r="O194" s="7">
        <v>1.6999999999999999E-3</v>
      </c>
      <c r="P194" s="3">
        <v>-333327.66666666669</v>
      </c>
      <c r="Q194" s="3" t="s">
        <v>8310</v>
      </c>
      <c r="R194" s="3" t="s">
        <v>8315</v>
      </c>
      <c r="S194" s="15">
        <f t="shared" si="4"/>
        <v>41899.792037037041</v>
      </c>
      <c r="T194" s="14">
        <f t="shared" si="5"/>
        <v>41929.792037037041</v>
      </c>
    </row>
    <row r="195" spans="1:20" ht="45.75" x14ac:dyDescent="0.25">
      <c r="A195" s="3">
        <v>193</v>
      </c>
      <c r="B195" s="4" t="s">
        <v>195</v>
      </c>
      <c r="C195" s="4" t="s">
        <v>4303</v>
      </c>
      <c r="D195" s="3">
        <v>1000</v>
      </c>
      <c r="E195" s="3">
        <v>0</v>
      </c>
      <c r="F195" s="9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8269</v>
      </c>
      <c r="O195" s="7">
        <v>0</v>
      </c>
      <c r="P195" s="3">
        <v>0</v>
      </c>
      <c r="Q195" s="3" t="s">
        <v>8310</v>
      </c>
      <c r="R195" s="3" t="s">
        <v>8315</v>
      </c>
      <c r="S195" s="15">
        <f t="shared" ref="S195:S258" si="6">(((J195/60)/60)/24)+DATE(1970,1,1)</f>
        <v>41911.934791666667</v>
      </c>
      <c r="T195" s="14">
        <f t="shared" ref="T195:T258" si="7">(((I195/60)/60)/24)+DATE(1970,1,1)</f>
        <v>41971.976458333331</v>
      </c>
    </row>
    <row r="196" spans="1:20" ht="30.75" x14ac:dyDescent="0.25">
      <c r="A196" s="3">
        <v>194</v>
      </c>
      <c r="B196" s="4" t="s">
        <v>196</v>
      </c>
      <c r="C196" s="4" t="s">
        <v>4304</v>
      </c>
      <c r="D196" s="3">
        <v>2500</v>
      </c>
      <c r="E196" s="3">
        <v>3</v>
      </c>
      <c r="F196" s="9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8269</v>
      </c>
      <c r="O196" s="7">
        <v>0.12</v>
      </c>
      <c r="P196" s="3">
        <v>-832.33333333333337</v>
      </c>
      <c r="Q196" s="3" t="s">
        <v>8310</v>
      </c>
      <c r="R196" s="3" t="s">
        <v>8315</v>
      </c>
      <c r="S196" s="15">
        <f t="shared" si="6"/>
        <v>42375.996886574074</v>
      </c>
      <c r="T196" s="14">
        <f t="shared" si="7"/>
        <v>42435.996886574074</v>
      </c>
    </row>
    <row r="197" spans="1:20" ht="30.75" x14ac:dyDescent="0.25">
      <c r="A197" s="3">
        <v>195</v>
      </c>
      <c r="B197" s="4" t="s">
        <v>197</v>
      </c>
      <c r="C197" s="4" t="s">
        <v>4305</v>
      </c>
      <c r="D197" s="3">
        <v>2000000</v>
      </c>
      <c r="E197" s="3">
        <v>0</v>
      </c>
      <c r="F197" s="9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8269</v>
      </c>
      <c r="O197" s="7">
        <v>0</v>
      </c>
      <c r="P197" s="3">
        <v>0</v>
      </c>
      <c r="Q197" s="3" t="s">
        <v>8310</v>
      </c>
      <c r="R197" s="3" t="s">
        <v>8315</v>
      </c>
      <c r="S197" s="15">
        <f t="shared" si="6"/>
        <v>42135.67050925926</v>
      </c>
      <c r="T197" s="14">
        <f t="shared" si="7"/>
        <v>42195.67050925926</v>
      </c>
    </row>
    <row r="198" spans="1:20" ht="30.75" x14ac:dyDescent="0.25">
      <c r="A198" s="3">
        <v>196</v>
      </c>
      <c r="B198" s="4" t="s">
        <v>198</v>
      </c>
      <c r="C198" s="4" t="s">
        <v>4306</v>
      </c>
      <c r="D198" s="3">
        <v>3500</v>
      </c>
      <c r="E198" s="3">
        <v>1465</v>
      </c>
      <c r="F198" s="9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8269</v>
      </c>
      <c r="O198" s="7">
        <v>41.857142857142861</v>
      </c>
      <c r="P198" s="3">
        <v>-107.10526315789474</v>
      </c>
      <c r="Q198" s="3" t="s">
        <v>8310</v>
      </c>
      <c r="R198" s="3" t="s">
        <v>8315</v>
      </c>
      <c r="S198" s="15">
        <f t="shared" si="6"/>
        <v>42259.542800925927</v>
      </c>
      <c r="T198" s="14">
        <f t="shared" si="7"/>
        <v>42287.875</v>
      </c>
    </row>
    <row r="199" spans="1:20" ht="45.75" x14ac:dyDescent="0.25">
      <c r="A199" s="3">
        <v>197</v>
      </c>
      <c r="B199" s="4" t="s">
        <v>199</v>
      </c>
      <c r="C199" s="4" t="s">
        <v>4307</v>
      </c>
      <c r="D199" s="3">
        <v>2500</v>
      </c>
      <c r="E199" s="3">
        <v>262</v>
      </c>
      <c r="F199" s="9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8269</v>
      </c>
      <c r="O199" s="7">
        <v>10.48</v>
      </c>
      <c r="P199" s="3">
        <v>-279.75</v>
      </c>
      <c r="Q199" s="3" t="s">
        <v>8310</v>
      </c>
      <c r="R199" s="3" t="s">
        <v>8315</v>
      </c>
      <c r="S199" s="15">
        <f t="shared" si="6"/>
        <v>42741.848379629635</v>
      </c>
      <c r="T199" s="14">
        <f t="shared" si="7"/>
        <v>42783.875</v>
      </c>
    </row>
    <row r="200" spans="1:20" ht="30.75" x14ac:dyDescent="0.25">
      <c r="A200" s="3">
        <v>198</v>
      </c>
      <c r="B200" s="4" t="s">
        <v>200</v>
      </c>
      <c r="C200" s="4" t="s">
        <v>4308</v>
      </c>
      <c r="D200" s="3">
        <v>25000</v>
      </c>
      <c r="E200" s="3">
        <v>279</v>
      </c>
      <c r="F200" s="9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8269</v>
      </c>
      <c r="O200" s="7">
        <v>1.1159999999999999</v>
      </c>
      <c r="P200" s="3">
        <v>-4120.166666666667</v>
      </c>
      <c r="Q200" s="3" t="s">
        <v>8310</v>
      </c>
      <c r="R200" s="3" t="s">
        <v>8315</v>
      </c>
      <c r="S200" s="15">
        <f t="shared" si="6"/>
        <v>41887.383356481485</v>
      </c>
      <c r="T200" s="14">
        <f t="shared" si="7"/>
        <v>41917.383356481485</v>
      </c>
    </row>
    <row r="201" spans="1:20" ht="30.75" x14ac:dyDescent="0.25">
      <c r="A201" s="3">
        <v>199</v>
      </c>
      <c r="B201" s="4" t="s">
        <v>201</v>
      </c>
      <c r="C201" s="4" t="s">
        <v>4309</v>
      </c>
      <c r="D201" s="3">
        <v>10000</v>
      </c>
      <c r="E201" s="3">
        <v>0</v>
      </c>
      <c r="F201" s="9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8269</v>
      </c>
      <c r="O201" s="7">
        <v>0</v>
      </c>
      <c r="P201" s="3">
        <v>0</v>
      </c>
      <c r="Q201" s="3" t="s">
        <v>8310</v>
      </c>
      <c r="R201" s="3" t="s">
        <v>8315</v>
      </c>
      <c r="S201" s="15">
        <f t="shared" si="6"/>
        <v>42584.123865740738</v>
      </c>
      <c r="T201" s="14">
        <f t="shared" si="7"/>
        <v>42614.123865740738</v>
      </c>
    </row>
    <row r="202" spans="1:20" ht="30.75" x14ac:dyDescent="0.25">
      <c r="A202" s="3">
        <v>200</v>
      </c>
      <c r="B202" s="4" t="s">
        <v>202</v>
      </c>
      <c r="C202" s="4" t="s">
        <v>4310</v>
      </c>
      <c r="D202" s="3">
        <v>6000</v>
      </c>
      <c r="E202" s="3">
        <v>1571.55</v>
      </c>
      <c r="F202" s="9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8269</v>
      </c>
      <c r="O202" s="7">
        <v>26.192500000000003</v>
      </c>
      <c r="P202" s="3">
        <v>-246.02499999999998</v>
      </c>
      <c r="Q202" s="3" t="s">
        <v>8310</v>
      </c>
      <c r="R202" s="3" t="s">
        <v>8315</v>
      </c>
      <c r="S202" s="15">
        <f t="shared" si="6"/>
        <v>41867.083368055559</v>
      </c>
      <c r="T202" s="14">
        <f t="shared" si="7"/>
        <v>41897.083368055559</v>
      </c>
    </row>
    <row r="203" spans="1:20" ht="30.75" x14ac:dyDescent="0.25">
      <c r="A203" s="3">
        <v>201</v>
      </c>
      <c r="B203" s="4" t="s">
        <v>203</v>
      </c>
      <c r="C203" s="4" t="s">
        <v>4311</v>
      </c>
      <c r="D203" s="3">
        <v>650</v>
      </c>
      <c r="E203" s="3">
        <v>380</v>
      </c>
      <c r="F203" s="9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8269</v>
      </c>
      <c r="O203" s="7">
        <v>58.461538461538467</v>
      </c>
      <c r="P203" s="3">
        <v>-38.571428571428569</v>
      </c>
      <c r="Q203" s="3" t="s">
        <v>8310</v>
      </c>
      <c r="R203" s="3" t="s">
        <v>8315</v>
      </c>
      <c r="S203" s="15">
        <f t="shared" si="6"/>
        <v>42023.818622685183</v>
      </c>
      <c r="T203" s="14">
        <f t="shared" si="7"/>
        <v>42043.818622685183</v>
      </c>
    </row>
    <row r="204" spans="1:20" ht="15.75" x14ac:dyDescent="0.25">
      <c r="A204" s="3">
        <v>202</v>
      </c>
      <c r="B204" s="4" t="s">
        <v>204</v>
      </c>
      <c r="C204" s="4" t="s">
        <v>4312</v>
      </c>
      <c r="D204" s="3">
        <v>6000</v>
      </c>
      <c r="E204" s="3">
        <v>0</v>
      </c>
      <c r="F204" s="9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8269</v>
      </c>
      <c r="O204" s="7">
        <v>0</v>
      </c>
      <c r="P204" s="3">
        <v>0</v>
      </c>
      <c r="Q204" s="3" t="s">
        <v>8310</v>
      </c>
      <c r="R204" s="3" t="s">
        <v>8315</v>
      </c>
      <c r="S204" s="15">
        <f t="shared" si="6"/>
        <v>42255.927824074075</v>
      </c>
      <c r="T204" s="14">
        <f t="shared" si="7"/>
        <v>42285.874305555553</v>
      </c>
    </row>
    <row r="205" spans="1:20" ht="30.75" x14ac:dyDescent="0.25">
      <c r="A205" s="3">
        <v>203</v>
      </c>
      <c r="B205" s="4" t="s">
        <v>205</v>
      </c>
      <c r="C205" s="4" t="s">
        <v>4313</v>
      </c>
      <c r="D205" s="3">
        <v>2500</v>
      </c>
      <c r="E205" s="3">
        <v>746</v>
      </c>
      <c r="F205" s="9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8269</v>
      </c>
      <c r="O205" s="7">
        <v>29.84</v>
      </c>
      <c r="P205" s="3">
        <v>-219.25</v>
      </c>
      <c r="Q205" s="3" t="s">
        <v>8310</v>
      </c>
      <c r="R205" s="3" t="s">
        <v>8315</v>
      </c>
      <c r="S205" s="15">
        <f t="shared" si="6"/>
        <v>41973.847962962958</v>
      </c>
      <c r="T205" s="14">
        <f t="shared" si="7"/>
        <v>42033.847962962958</v>
      </c>
    </row>
    <row r="206" spans="1:20" ht="30.75" x14ac:dyDescent="0.25">
      <c r="A206" s="3">
        <v>204</v>
      </c>
      <c r="B206" s="4" t="s">
        <v>206</v>
      </c>
      <c r="C206" s="4" t="s">
        <v>4314</v>
      </c>
      <c r="D206" s="3">
        <v>300000</v>
      </c>
      <c r="E206" s="3">
        <v>152165</v>
      </c>
      <c r="F206" s="9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8269</v>
      </c>
      <c r="O206" s="7">
        <v>50.721666666666664</v>
      </c>
      <c r="P206" s="3">
        <v>-114.33488012374323</v>
      </c>
      <c r="Q206" s="3" t="s">
        <v>8310</v>
      </c>
      <c r="R206" s="3" t="s">
        <v>8315</v>
      </c>
      <c r="S206" s="15">
        <f t="shared" si="6"/>
        <v>42556.583368055552</v>
      </c>
      <c r="T206" s="14">
        <f t="shared" si="7"/>
        <v>42586.583368055552</v>
      </c>
    </row>
    <row r="207" spans="1:20" ht="30.75" x14ac:dyDescent="0.25">
      <c r="A207" s="3">
        <v>205</v>
      </c>
      <c r="B207" s="4" t="s">
        <v>207</v>
      </c>
      <c r="C207" s="4" t="s">
        <v>4315</v>
      </c>
      <c r="D207" s="3">
        <v>8000</v>
      </c>
      <c r="E207" s="3">
        <v>1300</v>
      </c>
      <c r="F207" s="9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8269</v>
      </c>
      <c r="O207" s="7">
        <v>16.25</v>
      </c>
      <c r="P207" s="3">
        <v>-394.11764705882354</v>
      </c>
      <c r="Q207" s="3" t="s">
        <v>8310</v>
      </c>
      <c r="R207" s="3" t="s">
        <v>8315</v>
      </c>
      <c r="S207" s="15">
        <f t="shared" si="6"/>
        <v>42248.632199074069</v>
      </c>
      <c r="T207" s="14">
        <f t="shared" si="7"/>
        <v>42283.632199074069</v>
      </c>
    </row>
    <row r="208" spans="1:20" ht="30.75" x14ac:dyDescent="0.25">
      <c r="A208" s="3">
        <v>206</v>
      </c>
      <c r="B208" s="4" t="s">
        <v>208</v>
      </c>
      <c r="C208" s="4" t="s">
        <v>4316</v>
      </c>
      <c r="D208" s="3">
        <v>12700</v>
      </c>
      <c r="E208" s="3">
        <v>0</v>
      </c>
      <c r="F208" s="9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8269</v>
      </c>
      <c r="O208" s="7">
        <v>0</v>
      </c>
      <c r="P208" s="3">
        <v>0</v>
      </c>
      <c r="Q208" s="3" t="s">
        <v>8310</v>
      </c>
      <c r="R208" s="3" t="s">
        <v>8315</v>
      </c>
      <c r="S208" s="15">
        <f t="shared" si="6"/>
        <v>42567.004432870366</v>
      </c>
      <c r="T208" s="14">
        <f t="shared" si="7"/>
        <v>42588.004432870366</v>
      </c>
    </row>
    <row r="209" spans="1:20" ht="30.75" x14ac:dyDescent="0.25">
      <c r="A209" s="3">
        <v>207</v>
      </c>
      <c r="B209" s="4" t="s">
        <v>209</v>
      </c>
      <c r="C209" s="4" t="s">
        <v>4317</v>
      </c>
      <c r="D209" s="3">
        <v>14000</v>
      </c>
      <c r="E209" s="3">
        <v>2130</v>
      </c>
      <c r="F209" s="9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8269</v>
      </c>
      <c r="O209" s="7">
        <v>15.214285714285714</v>
      </c>
      <c r="P209" s="3">
        <v>-913.07692307692309</v>
      </c>
      <c r="Q209" s="3" t="s">
        <v>8310</v>
      </c>
      <c r="R209" s="3" t="s">
        <v>8315</v>
      </c>
      <c r="S209" s="15">
        <f t="shared" si="6"/>
        <v>41978.197199074071</v>
      </c>
      <c r="T209" s="14">
        <f t="shared" si="7"/>
        <v>42008.197199074071</v>
      </c>
    </row>
    <row r="210" spans="1:20" ht="45.75" x14ac:dyDescent="0.25">
      <c r="A210" s="3">
        <v>208</v>
      </c>
      <c r="B210" s="4" t="s">
        <v>210</v>
      </c>
      <c r="C210" s="4" t="s">
        <v>4318</v>
      </c>
      <c r="D210" s="3">
        <v>50000</v>
      </c>
      <c r="E210" s="3">
        <v>0</v>
      </c>
      <c r="F210" s="9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8269</v>
      </c>
      <c r="O210" s="7">
        <v>0</v>
      </c>
      <c r="P210" s="3">
        <v>0</v>
      </c>
      <c r="Q210" s="3" t="s">
        <v>8310</v>
      </c>
      <c r="R210" s="3" t="s">
        <v>8315</v>
      </c>
      <c r="S210" s="15">
        <f t="shared" si="6"/>
        <v>41959.369988425926</v>
      </c>
      <c r="T210" s="14">
        <f t="shared" si="7"/>
        <v>41989.369988425926</v>
      </c>
    </row>
    <row r="211" spans="1:20" ht="30.75" x14ac:dyDescent="0.25">
      <c r="A211" s="3">
        <v>209</v>
      </c>
      <c r="B211" s="4" t="s">
        <v>211</v>
      </c>
      <c r="C211" s="4" t="s">
        <v>4319</v>
      </c>
      <c r="D211" s="3">
        <v>25000</v>
      </c>
      <c r="E211" s="3">
        <v>0</v>
      </c>
      <c r="F211" s="9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8269</v>
      </c>
      <c r="O211" s="7">
        <v>0</v>
      </c>
      <c r="P211" s="3">
        <v>0</v>
      </c>
      <c r="Q211" s="3" t="s">
        <v>8310</v>
      </c>
      <c r="R211" s="3" t="s">
        <v>8315</v>
      </c>
      <c r="S211" s="15">
        <f t="shared" si="6"/>
        <v>42165.922858796301</v>
      </c>
      <c r="T211" s="14">
        <f t="shared" si="7"/>
        <v>42195.922858796301</v>
      </c>
    </row>
    <row r="212" spans="1:20" ht="30.75" x14ac:dyDescent="0.25">
      <c r="A212" s="3">
        <v>210</v>
      </c>
      <c r="B212" s="4" t="s">
        <v>212</v>
      </c>
      <c r="C212" s="4" t="s">
        <v>4320</v>
      </c>
      <c r="D212" s="3">
        <v>12000</v>
      </c>
      <c r="E212" s="3">
        <v>3030</v>
      </c>
      <c r="F212" s="9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8269</v>
      </c>
      <c r="O212" s="7">
        <v>25.25</v>
      </c>
      <c r="P212" s="3">
        <v>-271.81818181818181</v>
      </c>
      <c r="Q212" s="3" t="s">
        <v>8310</v>
      </c>
      <c r="R212" s="3" t="s">
        <v>8315</v>
      </c>
      <c r="S212" s="15">
        <f t="shared" si="6"/>
        <v>42249.064722222218</v>
      </c>
      <c r="T212" s="14">
        <f t="shared" si="7"/>
        <v>42278.208333333328</v>
      </c>
    </row>
    <row r="213" spans="1:20" ht="45.75" x14ac:dyDescent="0.25">
      <c r="A213" s="3">
        <v>211</v>
      </c>
      <c r="B213" s="4" t="s">
        <v>213</v>
      </c>
      <c r="C213" s="4" t="s">
        <v>4321</v>
      </c>
      <c r="D213" s="3">
        <v>5000</v>
      </c>
      <c r="E213" s="3">
        <v>2230</v>
      </c>
      <c r="F213" s="9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8269</v>
      </c>
      <c r="O213" s="7">
        <v>44.6</v>
      </c>
      <c r="P213" s="3">
        <v>-230.83333333333334</v>
      </c>
      <c r="Q213" s="3" t="s">
        <v>8310</v>
      </c>
      <c r="R213" s="3" t="s">
        <v>8315</v>
      </c>
      <c r="S213" s="15">
        <f t="shared" si="6"/>
        <v>42236.159918981488</v>
      </c>
      <c r="T213" s="14">
        <f t="shared" si="7"/>
        <v>42266.159918981488</v>
      </c>
    </row>
    <row r="214" spans="1:20" ht="30.75" x14ac:dyDescent="0.25">
      <c r="A214" s="3">
        <v>212</v>
      </c>
      <c r="B214" s="4" t="s">
        <v>214</v>
      </c>
      <c r="C214" s="4" t="s">
        <v>4322</v>
      </c>
      <c r="D214" s="3">
        <v>6300</v>
      </c>
      <c r="E214" s="3">
        <v>1</v>
      </c>
      <c r="F214" s="9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8269</v>
      </c>
      <c r="O214" s="7">
        <v>1.5873015873015872E-2</v>
      </c>
      <c r="P214" s="3">
        <v>-6299</v>
      </c>
      <c r="Q214" s="3" t="s">
        <v>8310</v>
      </c>
      <c r="R214" s="3" t="s">
        <v>8315</v>
      </c>
      <c r="S214" s="15">
        <f t="shared" si="6"/>
        <v>42416.881018518514</v>
      </c>
      <c r="T214" s="14">
        <f t="shared" si="7"/>
        <v>42476.839351851857</v>
      </c>
    </row>
    <row r="215" spans="1:20" ht="30.75" x14ac:dyDescent="0.25">
      <c r="A215" s="3">
        <v>213</v>
      </c>
      <c r="B215" s="4" t="s">
        <v>215</v>
      </c>
      <c r="C215" s="4" t="s">
        <v>4323</v>
      </c>
      <c r="D215" s="3">
        <v>50000</v>
      </c>
      <c r="E215" s="3">
        <v>20</v>
      </c>
      <c r="F215" s="9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8269</v>
      </c>
      <c r="O215" s="7">
        <v>0.04</v>
      </c>
      <c r="P215" s="3">
        <v>-49980</v>
      </c>
      <c r="Q215" s="3" t="s">
        <v>8310</v>
      </c>
      <c r="R215" s="3" t="s">
        <v>8315</v>
      </c>
      <c r="S215" s="15">
        <f t="shared" si="6"/>
        <v>42202.594293981485</v>
      </c>
      <c r="T215" s="14">
        <f t="shared" si="7"/>
        <v>42232.587974537033</v>
      </c>
    </row>
    <row r="216" spans="1:20" ht="30.75" x14ac:dyDescent="0.25">
      <c r="A216" s="3">
        <v>214</v>
      </c>
      <c r="B216" s="4" t="s">
        <v>216</v>
      </c>
      <c r="C216" s="4" t="s">
        <v>4324</v>
      </c>
      <c r="D216" s="3">
        <v>12500</v>
      </c>
      <c r="E216" s="3">
        <v>1</v>
      </c>
      <c r="F216" s="9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8269</v>
      </c>
      <c r="O216" s="7">
        <v>8.0000000000000002E-3</v>
      </c>
      <c r="P216" s="3">
        <v>-12499</v>
      </c>
      <c r="Q216" s="3" t="s">
        <v>8310</v>
      </c>
      <c r="R216" s="3" t="s">
        <v>8315</v>
      </c>
      <c r="S216" s="15">
        <f t="shared" si="6"/>
        <v>42009.64061342593</v>
      </c>
      <c r="T216" s="14">
        <f t="shared" si="7"/>
        <v>42069.64061342593</v>
      </c>
    </row>
    <row r="217" spans="1:20" ht="30.75" x14ac:dyDescent="0.25">
      <c r="A217" s="3">
        <v>215</v>
      </c>
      <c r="B217" s="4" t="s">
        <v>217</v>
      </c>
      <c r="C217" s="4" t="s">
        <v>4325</v>
      </c>
      <c r="D217" s="3">
        <v>4400</v>
      </c>
      <c r="E217" s="3">
        <v>10</v>
      </c>
      <c r="F217" s="9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8269</v>
      </c>
      <c r="O217" s="7">
        <v>0.22727272727272727</v>
      </c>
      <c r="P217" s="3">
        <v>-4390</v>
      </c>
      <c r="Q217" s="3" t="s">
        <v>8310</v>
      </c>
      <c r="R217" s="3" t="s">
        <v>8315</v>
      </c>
      <c r="S217" s="15">
        <f t="shared" si="6"/>
        <v>42375.230115740742</v>
      </c>
      <c r="T217" s="14">
        <f t="shared" si="7"/>
        <v>42417.999305555553</v>
      </c>
    </row>
    <row r="218" spans="1:20" ht="30.75" x14ac:dyDescent="0.25">
      <c r="A218" s="3">
        <v>216</v>
      </c>
      <c r="B218" s="4" t="s">
        <v>218</v>
      </c>
      <c r="C218" s="4" t="s">
        <v>4326</v>
      </c>
      <c r="D218" s="3">
        <v>50000</v>
      </c>
      <c r="E218" s="3">
        <v>27849.22</v>
      </c>
      <c r="F218" s="9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8269</v>
      </c>
      <c r="O218" s="7">
        <v>55.698440000000005</v>
      </c>
      <c r="P218" s="3">
        <v>-263.69976190476189</v>
      </c>
      <c r="Q218" s="3" t="s">
        <v>8310</v>
      </c>
      <c r="R218" s="3" t="s">
        <v>8315</v>
      </c>
      <c r="S218" s="15">
        <f t="shared" si="6"/>
        <v>42066.958761574075</v>
      </c>
      <c r="T218" s="14">
        <f t="shared" si="7"/>
        <v>42116.917094907403</v>
      </c>
    </row>
    <row r="219" spans="1:20" ht="15.75" x14ac:dyDescent="0.25">
      <c r="A219" s="3">
        <v>217</v>
      </c>
      <c r="B219" s="4" t="s">
        <v>219</v>
      </c>
      <c r="C219" s="4" t="s">
        <v>4327</v>
      </c>
      <c r="D219" s="3">
        <v>100000</v>
      </c>
      <c r="E219" s="3">
        <v>11943</v>
      </c>
      <c r="F219" s="9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8269</v>
      </c>
      <c r="O219" s="7">
        <v>11.943</v>
      </c>
      <c r="P219" s="3">
        <v>-2317.2894736842104</v>
      </c>
      <c r="Q219" s="3" t="s">
        <v>8310</v>
      </c>
      <c r="R219" s="3" t="s">
        <v>8315</v>
      </c>
      <c r="S219" s="15">
        <f t="shared" si="6"/>
        <v>41970.64061342593</v>
      </c>
      <c r="T219" s="14">
        <f t="shared" si="7"/>
        <v>42001.64061342593</v>
      </c>
    </row>
    <row r="220" spans="1:20" ht="45.75" x14ac:dyDescent="0.25">
      <c r="A220" s="3">
        <v>218</v>
      </c>
      <c r="B220" s="4" t="s">
        <v>220</v>
      </c>
      <c r="C220" s="4" t="s">
        <v>4328</v>
      </c>
      <c r="D220" s="3">
        <v>5000</v>
      </c>
      <c r="E220" s="3">
        <v>100</v>
      </c>
      <c r="F220" s="9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8269</v>
      </c>
      <c r="O220" s="7">
        <v>2</v>
      </c>
      <c r="P220" s="3">
        <v>-4900</v>
      </c>
      <c r="Q220" s="3" t="s">
        <v>8310</v>
      </c>
      <c r="R220" s="3" t="s">
        <v>8315</v>
      </c>
      <c r="S220" s="15">
        <f t="shared" si="6"/>
        <v>42079.628344907411</v>
      </c>
      <c r="T220" s="14">
        <f t="shared" si="7"/>
        <v>42139.628344907411</v>
      </c>
    </row>
    <row r="221" spans="1:20" ht="30.75" x14ac:dyDescent="0.25">
      <c r="A221" s="3">
        <v>219</v>
      </c>
      <c r="B221" s="4" t="s">
        <v>221</v>
      </c>
      <c r="C221" s="4" t="s">
        <v>4329</v>
      </c>
      <c r="D221" s="3">
        <v>50000</v>
      </c>
      <c r="E221" s="3">
        <v>8815</v>
      </c>
      <c r="F221" s="9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8269</v>
      </c>
      <c r="O221" s="7">
        <v>17.630000000000003</v>
      </c>
      <c r="P221" s="3">
        <v>-541.90789473684208</v>
      </c>
      <c r="Q221" s="3" t="s">
        <v>8310</v>
      </c>
      <c r="R221" s="3" t="s">
        <v>8315</v>
      </c>
      <c r="S221" s="15">
        <f t="shared" si="6"/>
        <v>42429.326678240745</v>
      </c>
      <c r="T221" s="14">
        <f t="shared" si="7"/>
        <v>42461.290972222225</v>
      </c>
    </row>
    <row r="222" spans="1:20" ht="30.75" x14ac:dyDescent="0.25">
      <c r="A222" s="3">
        <v>220</v>
      </c>
      <c r="B222" s="4" t="s">
        <v>222</v>
      </c>
      <c r="C222" s="4" t="s">
        <v>4330</v>
      </c>
      <c r="D222" s="3">
        <v>50000</v>
      </c>
      <c r="E222" s="3">
        <v>360</v>
      </c>
      <c r="F222" s="9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8269</v>
      </c>
      <c r="O222" s="7">
        <v>0.72</v>
      </c>
      <c r="P222" s="3">
        <v>-16546.666666666668</v>
      </c>
      <c r="Q222" s="3" t="s">
        <v>8310</v>
      </c>
      <c r="R222" s="3" t="s">
        <v>8315</v>
      </c>
      <c r="S222" s="15">
        <f t="shared" si="6"/>
        <v>42195.643865740742</v>
      </c>
      <c r="T222" s="14">
        <f t="shared" si="7"/>
        <v>42236.837499999994</v>
      </c>
    </row>
    <row r="223" spans="1:20" ht="15.75" x14ac:dyDescent="0.25">
      <c r="A223" s="3">
        <v>221</v>
      </c>
      <c r="B223" s="4" t="s">
        <v>223</v>
      </c>
      <c r="C223" s="4" t="s">
        <v>4331</v>
      </c>
      <c r="D223" s="3">
        <v>50000</v>
      </c>
      <c r="E223" s="3">
        <v>0</v>
      </c>
      <c r="F223" s="9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8269</v>
      </c>
      <c r="O223" s="7">
        <v>0</v>
      </c>
      <c r="P223" s="3">
        <v>0</v>
      </c>
      <c r="Q223" s="3" t="s">
        <v>8310</v>
      </c>
      <c r="R223" s="3" t="s">
        <v>8315</v>
      </c>
      <c r="S223" s="15">
        <f t="shared" si="6"/>
        <v>42031.837546296301</v>
      </c>
      <c r="T223" s="14">
        <f t="shared" si="7"/>
        <v>42091.79587962963</v>
      </c>
    </row>
    <row r="224" spans="1:20" ht="30.75" x14ac:dyDescent="0.25">
      <c r="A224" s="3">
        <v>222</v>
      </c>
      <c r="B224" s="4" t="s">
        <v>224</v>
      </c>
      <c r="C224" s="4" t="s">
        <v>4332</v>
      </c>
      <c r="D224" s="3">
        <v>1000</v>
      </c>
      <c r="E224" s="3">
        <v>130</v>
      </c>
      <c r="F224" s="9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8269</v>
      </c>
      <c r="O224" s="7">
        <v>13</v>
      </c>
      <c r="P224" s="3">
        <v>-435</v>
      </c>
      <c r="Q224" s="3" t="s">
        <v>8310</v>
      </c>
      <c r="R224" s="3" t="s">
        <v>8315</v>
      </c>
      <c r="S224" s="15">
        <f t="shared" si="6"/>
        <v>42031.769884259258</v>
      </c>
      <c r="T224" s="14">
        <f t="shared" si="7"/>
        <v>42090.110416666663</v>
      </c>
    </row>
    <row r="225" spans="1:20" ht="45.75" x14ac:dyDescent="0.25">
      <c r="A225" s="3">
        <v>223</v>
      </c>
      <c r="B225" s="4" t="s">
        <v>225</v>
      </c>
      <c r="C225" s="4" t="s">
        <v>4333</v>
      </c>
      <c r="D225" s="3">
        <v>1500000</v>
      </c>
      <c r="E225" s="3">
        <v>0</v>
      </c>
      <c r="F225" s="9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8269</v>
      </c>
      <c r="O225" s="7">
        <v>0</v>
      </c>
      <c r="P225" s="3">
        <v>0</v>
      </c>
      <c r="Q225" s="3" t="s">
        <v>8310</v>
      </c>
      <c r="R225" s="3" t="s">
        <v>8315</v>
      </c>
      <c r="S225" s="15">
        <f t="shared" si="6"/>
        <v>42482.048032407409</v>
      </c>
      <c r="T225" s="14">
        <f t="shared" si="7"/>
        <v>42512.045138888891</v>
      </c>
    </row>
    <row r="226" spans="1:20" ht="45.75" x14ac:dyDescent="0.25">
      <c r="A226" s="3">
        <v>224</v>
      </c>
      <c r="B226" s="4" t="s">
        <v>226</v>
      </c>
      <c r="C226" s="4" t="s">
        <v>4334</v>
      </c>
      <c r="D226" s="3">
        <v>6000000</v>
      </c>
      <c r="E226" s="3">
        <v>0</v>
      </c>
      <c r="F226" s="9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8269</v>
      </c>
      <c r="O226" s="7">
        <v>0</v>
      </c>
      <c r="P226" s="3">
        <v>0</v>
      </c>
      <c r="Q226" s="3" t="s">
        <v>8310</v>
      </c>
      <c r="R226" s="3" t="s">
        <v>8315</v>
      </c>
      <c r="S226" s="15">
        <f t="shared" si="6"/>
        <v>42135.235254629632</v>
      </c>
      <c r="T226" s="14">
        <f t="shared" si="7"/>
        <v>42195.235254629632</v>
      </c>
    </row>
    <row r="227" spans="1:20" ht="30.75" x14ac:dyDescent="0.25">
      <c r="A227" s="3">
        <v>225</v>
      </c>
      <c r="B227" s="4" t="s">
        <v>227</v>
      </c>
      <c r="C227" s="4" t="s">
        <v>4335</v>
      </c>
      <c r="D227" s="3">
        <v>200</v>
      </c>
      <c r="E227" s="3">
        <v>0</v>
      </c>
      <c r="F227" s="9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8269</v>
      </c>
      <c r="O227" s="7">
        <v>0</v>
      </c>
      <c r="P227" s="3">
        <v>0</v>
      </c>
      <c r="Q227" s="3" t="s">
        <v>8310</v>
      </c>
      <c r="R227" s="3" t="s">
        <v>8315</v>
      </c>
      <c r="S227" s="15">
        <f t="shared" si="6"/>
        <v>42438.961273148147</v>
      </c>
      <c r="T227" s="14">
        <f t="shared" si="7"/>
        <v>42468.919606481482</v>
      </c>
    </row>
    <row r="228" spans="1:20" ht="30.75" x14ac:dyDescent="0.25">
      <c r="A228" s="3">
        <v>226</v>
      </c>
      <c r="B228" s="4" t="s">
        <v>228</v>
      </c>
      <c r="C228" s="4" t="s">
        <v>4336</v>
      </c>
      <c r="D228" s="3">
        <v>29000</v>
      </c>
      <c r="E228" s="3">
        <v>250</v>
      </c>
      <c r="F228" s="9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8269</v>
      </c>
      <c r="O228" s="7">
        <v>0.86206896551724133</v>
      </c>
      <c r="P228" s="3">
        <v>-14375</v>
      </c>
      <c r="Q228" s="3" t="s">
        <v>8310</v>
      </c>
      <c r="R228" s="3" t="s">
        <v>8315</v>
      </c>
      <c r="S228" s="15">
        <f t="shared" si="6"/>
        <v>42106.666018518517</v>
      </c>
      <c r="T228" s="14">
        <f t="shared" si="7"/>
        <v>42155.395138888889</v>
      </c>
    </row>
    <row r="229" spans="1:20" ht="30.75" x14ac:dyDescent="0.25">
      <c r="A229" s="3">
        <v>227</v>
      </c>
      <c r="B229" s="4" t="s">
        <v>229</v>
      </c>
      <c r="C229" s="4" t="s">
        <v>4337</v>
      </c>
      <c r="D229" s="3">
        <v>28000</v>
      </c>
      <c r="E229" s="3">
        <v>0</v>
      </c>
      <c r="F229" s="9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8269</v>
      </c>
      <c r="O229" s="7">
        <v>0</v>
      </c>
      <c r="P229" s="3">
        <v>0</v>
      </c>
      <c r="Q229" s="3" t="s">
        <v>8310</v>
      </c>
      <c r="R229" s="3" t="s">
        <v>8315</v>
      </c>
      <c r="S229" s="15">
        <f t="shared" si="6"/>
        <v>42164.893993055557</v>
      </c>
      <c r="T229" s="14">
        <f t="shared" si="7"/>
        <v>42194.893993055557</v>
      </c>
    </row>
    <row r="230" spans="1:20" ht="30.75" x14ac:dyDescent="0.25">
      <c r="A230" s="3">
        <v>228</v>
      </c>
      <c r="B230" s="4" t="s">
        <v>230</v>
      </c>
      <c r="C230" s="4" t="s">
        <v>4338</v>
      </c>
      <c r="D230" s="3">
        <v>8000</v>
      </c>
      <c r="E230" s="3">
        <v>0</v>
      </c>
      <c r="F230" s="9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8269</v>
      </c>
      <c r="O230" s="7">
        <v>0</v>
      </c>
      <c r="P230" s="3">
        <v>0</v>
      </c>
      <c r="Q230" s="3" t="s">
        <v>8310</v>
      </c>
      <c r="R230" s="3" t="s">
        <v>8315</v>
      </c>
      <c r="S230" s="15">
        <f t="shared" si="6"/>
        <v>42096.686400462961</v>
      </c>
      <c r="T230" s="14">
        <f t="shared" si="7"/>
        <v>42156.686400462961</v>
      </c>
    </row>
    <row r="231" spans="1:20" ht="30.75" x14ac:dyDescent="0.25">
      <c r="A231" s="3">
        <v>229</v>
      </c>
      <c r="B231" s="4" t="s">
        <v>231</v>
      </c>
      <c r="C231" s="4" t="s">
        <v>4339</v>
      </c>
      <c r="D231" s="3">
        <v>3000</v>
      </c>
      <c r="E231" s="3">
        <v>0</v>
      </c>
      <c r="F231" s="9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8269</v>
      </c>
      <c r="O231" s="7">
        <v>0</v>
      </c>
      <c r="P231" s="3">
        <v>0</v>
      </c>
      <c r="Q231" s="3" t="s">
        <v>8310</v>
      </c>
      <c r="R231" s="3" t="s">
        <v>8315</v>
      </c>
      <c r="S231" s="15">
        <f t="shared" si="6"/>
        <v>42383.933993055558</v>
      </c>
      <c r="T231" s="14">
        <f t="shared" si="7"/>
        <v>42413.933993055558</v>
      </c>
    </row>
    <row r="232" spans="1:20" ht="30.75" x14ac:dyDescent="0.25">
      <c r="A232" s="3">
        <v>230</v>
      </c>
      <c r="B232" s="4" t="s">
        <v>232</v>
      </c>
      <c r="C232" s="4" t="s">
        <v>4340</v>
      </c>
      <c r="D232" s="3">
        <v>15000</v>
      </c>
      <c r="E232" s="3">
        <v>60</v>
      </c>
      <c r="F232" s="9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8269</v>
      </c>
      <c r="O232" s="7">
        <v>0.4</v>
      </c>
      <c r="P232" s="3">
        <v>-7470</v>
      </c>
      <c r="Q232" s="3" t="s">
        <v>8310</v>
      </c>
      <c r="R232" s="3" t="s">
        <v>8315</v>
      </c>
      <c r="S232" s="15">
        <f t="shared" si="6"/>
        <v>42129.777210648142</v>
      </c>
      <c r="T232" s="14">
        <f t="shared" si="7"/>
        <v>42159.777210648142</v>
      </c>
    </row>
    <row r="233" spans="1:20" ht="30.75" x14ac:dyDescent="0.25">
      <c r="A233" s="3">
        <v>231</v>
      </c>
      <c r="B233" s="4" t="s">
        <v>233</v>
      </c>
      <c r="C233" s="4" t="s">
        <v>4341</v>
      </c>
      <c r="D233" s="3">
        <v>1500000</v>
      </c>
      <c r="E233" s="3">
        <v>0</v>
      </c>
      <c r="F233" s="9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8269</v>
      </c>
      <c r="O233" s="7">
        <v>0</v>
      </c>
      <c r="P233" s="3">
        <v>0</v>
      </c>
      <c r="Q233" s="3" t="s">
        <v>8310</v>
      </c>
      <c r="R233" s="3" t="s">
        <v>8315</v>
      </c>
      <c r="S233" s="15">
        <f t="shared" si="6"/>
        <v>42341.958923611113</v>
      </c>
      <c r="T233" s="14">
        <f t="shared" si="7"/>
        <v>42371.958923611113</v>
      </c>
    </row>
    <row r="234" spans="1:20" ht="30.75" x14ac:dyDescent="0.25">
      <c r="A234" s="3">
        <v>232</v>
      </c>
      <c r="B234" s="4" t="s">
        <v>234</v>
      </c>
      <c r="C234" s="4" t="s">
        <v>4342</v>
      </c>
      <c r="D234" s="3">
        <v>4000</v>
      </c>
      <c r="E234" s="3">
        <v>110</v>
      </c>
      <c r="F234" s="9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8269</v>
      </c>
      <c r="O234" s="7">
        <v>2.75</v>
      </c>
      <c r="P234" s="3">
        <v>-555.71428571428567</v>
      </c>
      <c r="Q234" s="3" t="s">
        <v>8310</v>
      </c>
      <c r="R234" s="3" t="s">
        <v>8315</v>
      </c>
      <c r="S234" s="15">
        <f t="shared" si="6"/>
        <v>42032.82576388889</v>
      </c>
      <c r="T234" s="14">
        <f t="shared" si="7"/>
        <v>42062.82576388889</v>
      </c>
    </row>
    <row r="235" spans="1:20" ht="30.75" x14ac:dyDescent="0.25">
      <c r="A235" s="3">
        <v>233</v>
      </c>
      <c r="B235" s="4" t="s">
        <v>235</v>
      </c>
      <c r="C235" s="4" t="s">
        <v>4343</v>
      </c>
      <c r="D235" s="3">
        <v>350000</v>
      </c>
      <c r="E235" s="3">
        <v>0</v>
      </c>
      <c r="F235" s="9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8269</v>
      </c>
      <c r="O235" s="7">
        <v>0</v>
      </c>
      <c r="P235" s="3">
        <v>0</v>
      </c>
      <c r="Q235" s="3" t="s">
        <v>8310</v>
      </c>
      <c r="R235" s="3" t="s">
        <v>8315</v>
      </c>
      <c r="S235" s="15">
        <f t="shared" si="6"/>
        <v>42612.911712962959</v>
      </c>
      <c r="T235" s="14">
        <f t="shared" si="7"/>
        <v>42642.911712962959</v>
      </c>
    </row>
    <row r="236" spans="1:20" ht="45.75" x14ac:dyDescent="0.25">
      <c r="A236" s="3">
        <v>234</v>
      </c>
      <c r="B236" s="4" t="s">
        <v>236</v>
      </c>
      <c r="C236" s="4" t="s">
        <v>4344</v>
      </c>
      <c r="D236" s="3">
        <v>1000</v>
      </c>
      <c r="E236" s="3">
        <v>401</v>
      </c>
      <c r="F236" s="9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8269</v>
      </c>
      <c r="O236" s="7">
        <v>40.1</v>
      </c>
      <c r="P236" s="3">
        <v>-119.8</v>
      </c>
      <c r="Q236" s="3" t="s">
        <v>8310</v>
      </c>
      <c r="R236" s="3" t="s">
        <v>8315</v>
      </c>
      <c r="S236" s="15">
        <f t="shared" si="6"/>
        <v>42136.035405092596</v>
      </c>
      <c r="T236" s="14">
        <f t="shared" si="7"/>
        <v>42176.035405092596</v>
      </c>
    </row>
    <row r="237" spans="1:20" ht="30.75" x14ac:dyDescent="0.25">
      <c r="A237" s="3">
        <v>235</v>
      </c>
      <c r="B237" s="4" t="s">
        <v>237</v>
      </c>
      <c r="C237" s="4" t="s">
        <v>4345</v>
      </c>
      <c r="D237" s="3">
        <v>10000</v>
      </c>
      <c r="E237" s="3">
        <v>0</v>
      </c>
      <c r="F237" s="9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8269</v>
      </c>
      <c r="O237" s="7">
        <v>0</v>
      </c>
      <c r="P237" s="3">
        <v>0</v>
      </c>
      <c r="Q237" s="3" t="s">
        <v>8310</v>
      </c>
      <c r="R237" s="3" t="s">
        <v>8315</v>
      </c>
      <c r="S237" s="15">
        <f t="shared" si="6"/>
        <v>42164.908530092594</v>
      </c>
      <c r="T237" s="14">
        <f t="shared" si="7"/>
        <v>42194.908530092594</v>
      </c>
    </row>
    <row r="238" spans="1:20" ht="30.75" x14ac:dyDescent="0.25">
      <c r="A238" s="3">
        <v>236</v>
      </c>
      <c r="B238" s="4" t="s">
        <v>238</v>
      </c>
      <c r="C238" s="4" t="s">
        <v>4346</v>
      </c>
      <c r="D238" s="3">
        <v>150000</v>
      </c>
      <c r="E238" s="3">
        <v>0</v>
      </c>
      <c r="F238" s="9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8269</v>
      </c>
      <c r="O238" s="7">
        <v>0</v>
      </c>
      <c r="P238" s="3">
        <v>0</v>
      </c>
      <c r="Q238" s="3" t="s">
        <v>8310</v>
      </c>
      <c r="R238" s="3" t="s">
        <v>8315</v>
      </c>
      <c r="S238" s="15">
        <f t="shared" si="6"/>
        <v>42321.08447916666</v>
      </c>
      <c r="T238" s="14">
        <f t="shared" si="7"/>
        <v>42374</v>
      </c>
    </row>
    <row r="239" spans="1:20" ht="15.75" x14ac:dyDescent="0.25">
      <c r="A239" s="3">
        <v>237</v>
      </c>
      <c r="B239" s="4" t="s">
        <v>239</v>
      </c>
      <c r="C239" s="4" t="s">
        <v>4347</v>
      </c>
      <c r="D239" s="3">
        <v>15000</v>
      </c>
      <c r="E239" s="3">
        <v>50</v>
      </c>
      <c r="F239" s="9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8269</v>
      </c>
      <c r="O239" s="7">
        <v>0.33333333333333337</v>
      </c>
      <c r="P239" s="3">
        <v>-14950</v>
      </c>
      <c r="Q239" s="3" t="s">
        <v>8310</v>
      </c>
      <c r="R239" s="3" t="s">
        <v>8315</v>
      </c>
      <c r="S239" s="15">
        <f t="shared" si="6"/>
        <v>42377.577187499999</v>
      </c>
      <c r="T239" s="14">
        <f t="shared" si="7"/>
        <v>42437.577187499999</v>
      </c>
    </row>
    <row r="240" spans="1:20" ht="30.75" x14ac:dyDescent="0.25">
      <c r="A240" s="3">
        <v>238</v>
      </c>
      <c r="B240" s="4" t="s">
        <v>240</v>
      </c>
      <c r="C240" s="4" t="s">
        <v>4348</v>
      </c>
      <c r="D240" s="3">
        <v>26000</v>
      </c>
      <c r="E240" s="3">
        <v>0</v>
      </c>
      <c r="F240" s="9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8269</v>
      </c>
      <c r="O240" s="7">
        <v>0</v>
      </c>
      <c r="P240" s="3">
        <v>0</v>
      </c>
      <c r="Q240" s="3" t="s">
        <v>8310</v>
      </c>
      <c r="R240" s="3" t="s">
        <v>8315</v>
      </c>
      <c r="S240" s="15">
        <f t="shared" si="6"/>
        <v>42713.962499999994</v>
      </c>
      <c r="T240" s="14">
        <f t="shared" si="7"/>
        <v>42734.375</v>
      </c>
    </row>
    <row r="241" spans="1:20" ht="30.75" x14ac:dyDescent="0.25">
      <c r="A241" s="3">
        <v>239</v>
      </c>
      <c r="B241" s="4" t="s">
        <v>241</v>
      </c>
      <c r="C241" s="4" t="s">
        <v>4349</v>
      </c>
      <c r="D241" s="3">
        <v>1000</v>
      </c>
      <c r="E241" s="3">
        <v>250</v>
      </c>
      <c r="F241" s="9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8269</v>
      </c>
      <c r="O241" s="7">
        <v>25</v>
      </c>
      <c r="P241" s="3">
        <v>-150</v>
      </c>
      <c r="Q241" s="3" t="s">
        <v>8310</v>
      </c>
      <c r="R241" s="3" t="s">
        <v>8315</v>
      </c>
      <c r="S241" s="15">
        <f t="shared" si="6"/>
        <v>42297.110300925924</v>
      </c>
      <c r="T241" s="14">
        <f t="shared" si="7"/>
        <v>42316.5</v>
      </c>
    </row>
    <row r="242" spans="1:20" ht="45.75" x14ac:dyDescent="0.25">
      <c r="A242" s="3">
        <v>240</v>
      </c>
      <c r="B242" s="4" t="s">
        <v>242</v>
      </c>
      <c r="C242" s="4" t="s">
        <v>4350</v>
      </c>
      <c r="D242" s="3">
        <v>15000</v>
      </c>
      <c r="E242" s="3">
        <v>16145.12</v>
      </c>
      <c r="F242" s="8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8270</v>
      </c>
      <c r="O242" s="8">
        <v>107.63413333333334</v>
      </c>
      <c r="P242" s="3">
        <v>8.3585401459854065</v>
      </c>
      <c r="Q242" s="3" t="s">
        <v>8310</v>
      </c>
      <c r="R242" s="3" t="s">
        <v>8316</v>
      </c>
      <c r="S242" s="15">
        <f t="shared" si="6"/>
        <v>41354.708460648151</v>
      </c>
      <c r="T242" s="14">
        <f t="shared" si="7"/>
        <v>41399.708460648151</v>
      </c>
    </row>
    <row r="243" spans="1:20" ht="30.75" x14ac:dyDescent="0.25">
      <c r="A243" s="3">
        <v>241</v>
      </c>
      <c r="B243" s="4" t="s">
        <v>243</v>
      </c>
      <c r="C243" s="4" t="s">
        <v>4351</v>
      </c>
      <c r="D243" s="3">
        <v>36400</v>
      </c>
      <c r="E243" s="3">
        <v>41000</v>
      </c>
      <c r="F243" s="8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8270</v>
      </c>
      <c r="O243" s="8">
        <v>112.63736263736264</v>
      </c>
      <c r="P243" s="3">
        <v>12.23404255319149</v>
      </c>
      <c r="Q243" s="3" t="s">
        <v>8310</v>
      </c>
      <c r="R243" s="3" t="s">
        <v>8316</v>
      </c>
      <c r="S243" s="15">
        <f t="shared" si="6"/>
        <v>41949.697962962964</v>
      </c>
      <c r="T243" s="14">
        <f t="shared" si="7"/>
        <v>41994.697962962964</v>
      </c>
    </row>
    <row r="244" spans="1:20" ht="30.75" x14ac:dyDescent="0.25">
      <c r="A244" s="3">
        <v>242</v>
      </c>
      <c r="B244" s="4" t="s">
        <v>244</v>
      </c>
      <c r="C244" s="4" t="s">
        <v>4352</v>
      </c>
      <c r="D244" s="3">
        <v>13000</v>
      </c>
      <c r="E244" s="3">
        <v>14750</v>
      </c>
      <c r="F244" s="8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8270</v>
      </c>
      <c r="O244" s="8">
        <v>113.46153846153845</v>
      </c>
      <c r="P244" s="3">
        <v>8.6633663366336631</v>
      </c>
      <c r="Q244" s="3" t="s">
        <v>8310</v>
      </c>
      <c r="R244" s="3" t="s">
        <v>8316</v>
      </c>
      <c r="S244" s="15">
        <f t="shared" si="6"/>
        <v>40862.492939814816</v>
      </c>
      <c r="T244" s="14">
        <f t="shared" si="7"/>
        <v>40897.492939814816</v>
      </c>
    </row>
    <row r="245" spans="1:20" ht="30.75" x14ac:dyDescent="0.25">
      <c r="A245" s="3">
        <v>243</v>
      </c>
      <c r="B245" s="4" t="s">
        <v>245</v>
      </c>
      <c r="C245" s="4" t="s">
        <v>4353</v>
      </c>
      <c r="D245" s="3">
        <v>25000</v>
      </c>
      <c r="E245" s="3">
        <v>25648</v>
      </c>
      <c r="F245" s="8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8270</v>
      </c>
      <c r="O245" s="8">
        <v>102.592</v>
      </c>
      <c r="P245" s="3">
        <v>1.975609756097561</v>
      </c>
      <c r="Q245" s="3" t="s">
        <v>8310</v>
      </c>
      <c r="R245" s="3" t="s">
        <v>8316</v>
      </c>
      <c r="S245" s="15">
        <f t="shared" si="6"/>
        <v>41662.047500000001</v>
      </c>
      <c r="T245" s="14">
        <f t="shared" si="7"/>
        <v>41692.047500000001</v>
      </c>
    </row>
    <row r="246" spans="1:20" ht="45.75" x14ac:dyDescent="0.25">
      <c r="A246" s="3">
        <v>244</v>
      </c>
      <c r="B246" s="5">
        <v>39756</v>
      </c>
      <c r="C246" s="4" t="s">
        <v>4354</v>
      </c>
      <c r="D246" s="3">
        <v>3500</v>
      </c>
      <c r="E246" s="3">
        <v>3981.5</v>
      </c>
      <c r="F246" s="8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8270</v>
      </c>
      <c r="O246" s="8">
        <v>113.75714285714287</v>
      </c>
      <c r="P246" s="3">
        <v>5.7321428571428568</v>
      </c>
      <c r="Q246" s="3" t="s">
        <v>8310</v>
      </c>
      <c r="R246" s="3" t="s">
        <v>8316</v>
      </c>
      <c r="S246" s="15">
        <f t="shared" si="6"/>
        <v>40213.323599537034</v>
      </c>
      <c r="T246" s="14">
        <f t="shared" si="7"/>
        <v>40253.29583333333</v>
      </c>
    </row>
    <row r="247" spans="1:20" ht="30.75" x14ac:dyDescent="0.25">
      <c r="A247" s="3">
        <v>245</v>
      </c>
      <c r="B247" s="4" t="s">
        <v>246</v>
      </c>
      <c r="C247" s="4" t="s">
        <v>4355</v>
      </c>
      <c r="D247" s="3">
        <v>5000</v>
      </c>
      <c r="E247" s="3">
        <v>5186</v>
      </c>
      <c r="F247" s="8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8270</v>
      </c>
      <c r="O247" s="8">
        <v>103.71999999999998</v>
      </c>
      <c r="P247" s="3">
        <v>1.9375</v>
      </c>
      <c r="Q247" s="3" t="s">
        <v>8310</v>
      </c>
      <c r="R247" s="3" t="s">
        <v>8316</v>
      </c>
      <c r="S247" s="15">
        <f t="shared" si="6"/>
        <v>41107.053067129629</v>
      </c>
      <c r="T247" s="14">
        <f t="shared" si="7"/>
        <v>41137.053067129629</v>
      </c>
    </row>
    <row r="248" spans="1:20" ht="30.75" x14ac:dyDescent="0.25">
      <c r="A248" s="3">
        <v>246</v>
      </c>
      <c r="B248" s="4" t="s">
        <v>247</v>
      </c>
      <c r="C248" s="4" t="s">
        <v>4356</v>
      </c>
      <c r="D248" s="3">
        <v>5000</v>
      </c>
      <c r="E248" s="3">
        <v>15273</v>
      </c>
      <c r="F248" s="8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8270</v>
      </c>
      <c r="O248" s="9">
        <v>305.46000000000004</v>
      </c>
      <c r="P248" s="3">
        <v>46.067264573991032</v>
      </c>
      <c r="Q248" s="3" t="s">
        <v>8310</v>
      </c>
      <c r="R248" s="3" t="s">
        <v>8316</v>
      </c>
      <c r="S248" s="15">
        <f t="shared" si="6"/>
        <v>40480.363483796296</v>
      </c>
      <c r="T248" s="14">
        <f t="shared" si="7"/>
        <v>40530.405150462961</v>
      </c>
    </row>
    <row r="249" spans="1:20" ht="45.75" x14ac:dyDescent="0.25">
      <c r="A249" s="3">
        <v>247</v>
      </c>
      <c r="B249" s="4" t="s">
        <v>248</v>
      </c>
      <c r="C249" s="4" t="s">
        <v>4357</v>
      </c>
      <c r="D249" s="3">
        <v>5000</v>
      </c>
      <c r="E249" s="3">
        <v>6705</v>
      </c>
      <c r="F249" s="8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8270</v>
      </c>
      <c r="O249" s="8">
        <v>134.1</v>
      </c>
      <c r="P249" s="3">
        <v>27.5</v>
      </c>
      <c r="Q249" s="3" t="s">
        <v>8310</v>
      </c>
      <c r="R249" s="3" t="s">
        <v>8316</v>
      </c>
      <c r="S249" s="15">
        <f t="shared" si="6"/>
        <v>40430.604328703703</v>
      </c>
      <c r="T249" s="14">
        <f t="shared" si="7"/>
        <v>40467.152083333334</v>
      </c>
    </row>
    <row r="250" spans="1:20" ht="45.75" x14ac:dyDescent="0.25">
      <c r="A250" s="3">
        <v>248</v>
      </c>
      <c r="B250" s="4" t="s">
        <v>249</v>
      </c>
      <c r="C250" s="4" t="s">
        <v>4358</v>
      </c>
      <c r="D250" s="3">
        <v>85000</v>
      </c>
      <c r="E250" s="3">
        <v>86133</v>
      </c>
      <c r="F250" s="8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8270</v>
      </c>
      <c r="O250" s="8">
        <v>101.33294117647058</v>
      </c>
      <c r="P250" s="3">
        <v>7.7602739726027394</v>
      </c>
      <c r="Q250" s="3" t="s">
        <v>8310</v>
      </c>
      <c r="R250" s="3" t="s">
        <v>8316</v>
      </c>
      <c r="S250" s="15">
        <f t="shared" si="6"/>
        <v>40870.774409722224</v>
      </c>
      <c r="T250" s="14">
        <f t="shared" si="7"/>
        <v>40915.774409722224</v>
      </c>
    </row>
    <row r="251" spans="1:20" ht="45.75" x14ac:dyDescent="0.25">
      <c r="A251" s="3">
        <v>249</v>
      </c>
      <c r="B251" s="4" t="s">
        <v>250</v>
      </c>
      <c r="C251" s="4" t="s">
        <v>4359</v>
      </c>
      <c r="D251" s="3">
        <v>10000</v>
      </c>
      <c r="E251" s="3">
        <v>11292</v>
      </c>
      <c r="F251" s="8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8270</v>
      </c>
      <c r="O251" s="8">
        <v>112.92</v>
      </c>
      <c r="P251" s="3">
        <v>5.4978723404255323</v>
      </c>
      <c r="Q251" s="3" t="s">
        <v>8310</v>
      </c>
      <c r="R251" s="3" t="s">
        <v>8316</v>
      </c>
      <c r="S251" s="15">
        <f t="shared" si="6"/>
        <v>40332.923842592594</v>
      </c>
      <c r="T251" s="14">
        <f t="shared" si="7"/>
        <v>40412.736111111109</v>
      </c>
    </row>
    <row r="252" spans="1:20" ht="30.75" x14ac:dyDescent="0.25">
      <c r="A252" s="3">
        <v>250</v>
      </c>
      <c r="B252" s="4" t="s">
        <v>251</v>
      </c>
      <c r="C252" s="4" t="s">
        <v>4360</v>
      </c>
      <c r="D252" s="3">
        <v>30000</v>
      </c>
      <c r="E252" s="3">
        <v>31675</v>
      </c>
      <c r="F252" s="8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8270</v>
      </c>
      <c r="O252" s="8">
        <v>105.58333333333334</v>
      </c>
      <c r="P252" s="3">
        <v>3.8329519450800915</v>
      </c>
      <c r="Q252" s="3" t="s">
        <v>8310</v>
      </c>
      <c r="R252" s="3" t="s">
        <v>8316</v>
      </c>
      <c r="S252" s="15">
        <f t="shared" si="6"/>
        <v>41401.565868055557</v>
      </c>
      <c r="T252" s="14">
        <f t="shared" si="7"/>
        <v>41431.565868055557</v>
      </c>
    </row>
    <row r="253" spans="1:20" ht="30.75" x14ac:dyDescent="0.25">
      <c r="A253" s="3">
        <v>251</v>
      </c>
      <c r="B253" s="4" t="s">
        <v>252</v>
      </c>
      <c r="C253" s="4" t="s">
        <v>4361</v>
      </c>
      <c r="D253" s="3">
        <v>3500</v>
      </c>
      <c r="E253" s="3">
        <v>4395</v>
      </c>
      <c r="F253" s="8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8270</v>
      </c>
      <c r="O253" s="8">
        <v>125.57142857142858</v>
      </c>
      <c r="P253" s="3">
        <v>11.623376623376624</v>
      </c>
      <c r="Q253" s="3" t="s">
        <v>8310</v>
      </c>
      <c r="R253" s="3" t="s">
        <v>8316</v>
      </c>
      <c r="S253" s="15">
        <f t="shared" si="6"/>
        <v>41013.787569444445</v>
      </c>
      <c r="T253" s="14">
        <f t="shared" si="7"/>
        <v>41045.791666666664</v>
      </c>
    </row>
    <row r="254" spans="1:20" ht="30.75" x14ac:dyDescent="0.25">
      <c r="A254" s="3">
        <v>252</v>
      </c>
      <c r="B254" s="4" t="s">
        <v>253</v>
      </c>
      <c r="C254" s="4" t="s">
        <v>4362</v>
      </c>
      <c r="D254" s="3">
        <v>5000</v>
      </c>
      <c r="E254" s="3">
        <v>9228</v>
      </c>
      <c r="F254" s="8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8270</v>
      </c>
      <c r="O254" s="8">
        <v>184.56</v>
      </c>
      <c r="P254" s="3">
        <v>39.148148148148145</v>
      </c>
      <c r="Q254" s="3" t="s">
        <v>8310</v>
      </c>
      <c r="R254" s="3" t="s">
        <v>8316</v>
      </c>
      <c r="S254" s="15">
        <f t="shared" si="6"/>
        <v>40266.662708333337</v>
      </c>
      <c r="T254" s="14">
        <f t="shared" si="7"/>
        <v>40330.165972222225</v>
      </c>
    </row>
    <row r="255" spans="1:20" ht="45.75" x14ac:dyDescent="0.25">
      <c r="A255" s="3">
        <v>253</v>
      </c>
      <c r="B255" s="4" t="s">
        <v>254</v>
      </c>
      <c r="C255" s="4" t="s">
        <v>4363</v>
      </c>
      <c r="D255" s="3">
        <v>1500</v>
      </c>
      <c r="E255" s="3">
        <v>1511</v>
      </c>
      <c r="F255" s="8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8270</v>
      </c>
      <c r="O255" s="8">
        <v>100.73333333333335</v>
      </c>
      <c r="P255" s="3">
        <v>1.5714285714285714</v>
      </c>
      <c r="Q255" s="3" t="s">
        <v>8310</v>
      </c>
      <c r="R255" s="3" t="s">
        <v>8316</v>
      </c>
      <c r="S255" s="15">
        <f t="shared" si="6"/>
        <v>40924.650868055556</v>
      </c>
      <c r="T255" s="14">
        <f t="shared" si="7"/>
        <v>40954.650868055556</v>
      </c>
    </row>
    <row r="256" spans="1:20" ht="30.75" x14ac:dyDescent="0.25">
      <c r="A256" s="3">
        <v>254</v>
      </c>
      <c r="B256" s="4" t="s">
        <v>255</v>
      </c>
      <c r="C256" s="4" t="s">
        <v>4364</v>
      </c>
      <c r="D256" s="3">
        <v>24000</v>
      </c>
      <c r="E256" s="3">
        <v>28067.34</v>
      </c>
      <c r="F256" s="8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8270</v>
      </c>
      <c r="O256" s="8">
        <v>116.94725</v>
      </c>
      <c r="P256" s="3">
        <v>12.953312101910829</v>
      </c>
      <c r="Q256" s="3" t="s">
        <v>8310</v>
      </c>
      <c r="R256" s="3" t="s">
        <v>8316</v>
      </c>
      <c r="S256" s="15">
        <f t="shared" si="6"/>
        <v>42263.952662037031</v>
      </c>
      <c r="T256" s="14">
        <f t="shared" si="7"/>
        <v>42294.083333333328</v>
      </c>
    </row>
    <row r="257" spans="1:20" ht="15.75" x14ac:dyDescent="0.25">
      <c r="A257" s="3">
        <v>255</v>
      </c>
      <c r="B257" s="4" t="s">
        <v>256</v>
      </c>
      <c r="C257" s="4" t="s">
        <v>4365</v>
      </c>
      <c r="D257" s="3">
        <v>8000</v>
      </c>
      <c r="E257" s="3">
        <v>8538.66</v>
      </c>
      <c r="F257" s="8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8270</v>
      </c>
      <c r="O257" s="8">
        <v>106.73325</v>
      </c>
      <c r="P257" s="3">
        <v>2.865212765957446</v>
      </c>
      <c r="Q257" s="3" t="s">
        <v>8310</v>
      </c>
      <c r="R257" s="3" t="s">
        <v>8316</v>
      </c>
      <c r="S257" s="15">
        <f t="shared" si="6"/>
        <v>40588.526412037041</v>
      </c>
      <c r="T257" s="14">
        <f t="shared" si="7"/>
        <v>40618.48474537037</v>
      </c>
    </row>
    <row r="258" spans="1:20" ht="30.75" x14ac:dyDescent="0.25">
      <c r="A258" s="3">
        <v>256</v>
      </c>
      <c r="B258" s="4" t="s">
        <v>257</v>
      </c>
      <c r="C258" s="4" t="s">
        <v>4366</v>
      </c>
      <c r="D258" s="3">
        <v>13000</v>
      </c>
      <c r="E258" s="3">
        <v>18083</v>
      </c>
      <c r="F258" s="8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8270</v>
      </c>
      <c r="O258" s="8">
        <v>139.1</v>
      </c>
      <c r="P258" s="3">
        <v>18.483636363636364</v>
      </c>
      <c r="Q258" s="3" t="s">
        <v>8310</v>
      </c>
      <c r="R258" s="3" t="s">
        <v>8316</v>
      </c>
      <c r="S258" s="15">
        <f t="shared" si="6"/>
        <v>41319.769293981481</v>
      </c>
      <c r="T258" s="14">
        <f t="shared" si="7"/>
        <v>41349.769293981481</v>
      </c>
    </row>
    <row r="259" spans="1:20" ht="45.75" x14ac:dyDescent="0.25">
      <c r="A259" s="3">
        <v>257</v>
      </c>
      <c r="B259" s="4" t="s">
        <v>258</v>
      </c>
      <c r="C259" s="4" t="s">
        <v>4367</v>
      </c>
      <c r="D259" s="3">
        <v>35000</v>
      </c>
      <c r="E259" s="3">
        <v>37354.269999999997</v>
      </c>
      <c r="F259" s="8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8270</v>
      </c>
      <c r="O259" s="8">
        <v>106.72648571428572</v>
      </c>
      <c r="P259" s="3">
        <v>4.2040535714285658</v>
      </c>
      <c r="Q259" s="3" t="s">
        <v>8310</v>
      </c>
      <c r="R259" s="3" t="s">
        <v>8316</v>
      </c>
      <c r="S259" s="15">
        <f t="shared" ref="S259:S322" si="8">(((J259/60)/60)/24)+DATE(1970,1,1)</f>
        <v>42479.626875000002</v>
      </c>
      <c r="T259" s="14">
        <f t="shared" ref="T259:T322" si="9">(((I259/60)/60)/24)+DATE(1970,1,1)</f>
        <v>42509.626875000002</v>
      </c>
    </row>
    <row r="260" spans="1:20" ht="30.75" x14ac:dyDescent="0.25">
      <c r="A260" s="3">
        <v>258</v>
      </c>
      <c r="B260" s="4" t="s">
        <v>259</v>
      </c>
      <c r="C260" s="4" t="s">
        <v>4368</v>
      </c>
      <c r="D260" s="3">
        <v>30000</v>
      </c>
      <c r="E260" s="3">
        <v>57342</v>
      </c>
      <c r="F260" s="8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8270</v>
      </c>
      <c r="O260" s="8">
        <v>191.14</v>
      </c>
      <c r="P260" s="3">
        <v>39.741279069767444</v>
      </c>
      <c r="Q260" s="3" t="s">
        <v>8310</v>
      </c>
      <c r="R260" s="3" t="s">
        <v>8316</v>
      </c>
      <c r="S260" s="15">
        <f t="shared" si="8"/>
        <v>40682.051689814813</v>
      </c>
      <c r="T260" s="14">
        <f t="shared" si="9"/>
        <v>40712.051689814813</v>
      </c>
    </row>
    <row r="261" spans="1:20" ht="30.75" x14ac:dyDescent="0.25">
      <c r="A261" s="3">
        <v>259</v>
      </c>
      <c r="B261" s="4" t="s">
        <v>260</v>
      </c>
      <c r="C261" s="4" t="s">
        <v>4369</v>
      </c>
      <c r="D261" s="3">
        <v>75000</v>
      </c>
      <c r="E261" s="3">
        <v>98953.42</v>
      </c>
      <c r="F261" s="8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8270</v>
      </c>
      <c r="O261" s="8">
        <v>131.93789333333334</v>
      </c>
      <c r="P261" s="3">
        <v>25.428259023354563</v>
      </c>
      <c r="Q261" s="3" t="s">
        <v>8310</v>
      </c>
      <c r="R261" s="3" t="s">
        <v>8316</v>
      </c>
      <c r="S261" s="15">
        <f t="shared" si="8"/>
        <v>42072.738067129627</v>
      </c>
      <c r="T261" s="14">
        <f t="shared" si="9"/>
        <v>42102.738067129627</v>
      </c>
    </row>
    <row r="262" spans="1:20" ht="30.75" x14ac:dyDescent="0.25">
      <c r="A262" s="3">
        <v>260</v>
      </c>
      <c r="B262" s="4" t="s">
        <v>261</v>
      </c>
      <c r="C262" s="4" t="s">
        <v>4370</v>
      </c>
      <c r="D262" s="3">
        <v>10000</v>
      </c>
      <c r="E262" s="3">
        <v>10640</v>
      </c>
      <c r="F262" s="8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8270</v>
      </c>
      <c r="O262" s="8">
        <v>106.4</v>
      </c>
      <c r="P262" s="3">
        <v>7.2727272727272725</v>
      </c>
      <c r="Q262" s="3" t="s">
        <v>8310</v>
      </c>
      <c r="R262" s="3" t="s">
        <v>8316</v>
      </c>
      <c r="S262" s="15">
        <f t="shared" si="8"/>
        <v>40330.755543981482</v>
      </c>
      <c r="T262" s="14">
        <f t="shared" si="9"/>
        <v>40376.415972222225</v>
      </c>
    </row>
    <row r="263" spans="1:20" ht="30.75" x14ac:dyDescent="0.25">
      <c r="A263" s="3">
        <v>261</v>
      </c>
      <c r="B263" s="4" t="s">
        <v>262</v>
      </c>
      <c r="C263" s="4" t="s">
        <v>4371</v>
      </c>
      <c r="D263" s="3">
        <v>20000</v>
      </c>
      <c r="E263" s="3">
        <v>21480</v>
      </c>
      <c r="F263" s="8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8270</v>
      </c>
      <c r="O263" s="8">
        <v>107.4</v>
      </c>
      <c r="P263" s="3">
        <v>6.7272727272727275</v>
      </c>
      <c r="Q263" s="3" t="s">
        <v>8310</v>
      </c>
      <c r="R263" s="3" t="s">
        <v>8316</v>
      </c>
      <c r="S263" s="15">
        <f t="shared" si="8"/>
        <v>41017.885462962964</v>
      </c>
      <c r="T263" s="14">
        <f t="shared" si="9"/>
        <v>41067.621527777781</v>
      </c>
    </row>
    <row r="264" spans="1:20" ht="30.75" x14ac:dyDescent="0.25">
      <c r="A264" s="3">
        <v>262</v>
      </c>
      <c r="B264" s="4" t="s">
        <v>263</v>
      </c>
      <c r="C264" s="4" t="s">
        <v>4372</v>
      </c>
      <c r="D264" s="3">
        <v>2500</v>
      </c>
      <c r="E264" s="3">
        <v>6000</v>
      </c>
      <c r="F264" s="8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8270</v>
      </c>
      <c r="O264" s="9">
        <v>240</v>
      </c>
      <c r="P264" s="3">
        <v>24.137931034482758</v>
      </c>
      <c r="Q264" s="3" t="s">
        <v>8310</v>
      </c>
      <c r="R264" s="3" t="s">
        <v>8316</v>
      </c>
      <c r="S264" s="15">
        <f t="shared" si="8"/>
        <v>40555.24800925926</v>
      </c>
      <c r="T264" s="14">
        <f t="shared" si="9"/>
        <v>40600.24800925926</v>
      </c>
    </row>
    <row r="265" spans="1:20" ht="30.75" x14ac:dyDescent="0.25">
      <c r="A265" s="3">
        <v>263</v>
      </c>
      <c r="B265" s="4" t="s">
        <v>264</v>
      </c>
      <c r="C265" s="4" t="s">
        <v>4373</v>
      </c>
      <c r="D265" s="3">
        <v>25000</v>
      </c>
      <c r="E265" s="3">
        <v>29520.27</v>
      </c>
      <c r="F265" s="8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8270</v>
      </c>
      <c r="O265" s="8">
        <v>118.08108</v>
      </c>
      <c r="P265" s="3">
        <v>4.693946002076844</v>
      </c>
      <c r="Q265" s="3" t="s">
        <v>8310</v>
      </c>
      <c r="R265" s="3" t="s">
        <v>8316</v>
      </c>
      <c r="S265" s="15">
        <f t="shared" si="8"/>
        <v>41149.954791666663</v>
      </c>
      <c r="T265" s="14">
        <f t="shared" si="9"/>
        <v>41179.954791666663</v>
      </c>
    </row>
    <row r="266" spans="1:20" ht="30.75" x14ac:dyDescent="0.25">
      <c r="A266" s="3">
        <v>264</v>
      </c>
      <c r="B266" s="4" t="s">
        <v>265</v>
      </c>
      <c r="C266" s="4" t="s">
        <v>4374</v>
      </c>
      <c r="D266" s="3">
        <v>5000</v>
      </c>
      <c r="E266" s="3">
        <v>5910</v>
      </c>
      <c r="F266" s="8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8270</v>
      </c>
      <c r="O266" s="8">
        <v>118.19999999999999</v>
      </c>
      <c r="P266" s="3">
        <v>10</v>
      </c>
      <c r="Q266" s="3" t="s">
        <v>8310</v>
      </c>
      <c r="R266" s="3" t="s">
        <v>8316</v>
      </c>
      <c r="S266" s="15">
        <f t="shared" si="8"/>
        <v>41010.620312500003</v>
      </c>
      <c r="T266" s="14">
        <f t="shared" si="9"/>
        <v>41040.620312500003</v>
      </c>
    </row>
    <row r="267" spans="1:20" ht="45.75" x14ac:dyDescent="0.25">
      <c r="A267" s="3">
        <v>265</v>
      </c>
      <c r="B267" s="4" t="s">
        <v>266</v>
      </c>
      <c r="C267" s="4" t="s">
        <v>4375</v>
      </c>
      <c r="D267" s="3">
        <v>5000</v>
      </c>
      <c r="E267" s="3">
        <v>5555</v>
      </c>
      <c r="F267" s="8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8270</v>
      </c>
      <c r="O267" s="8">
        <v>111.1</v>
      </c>
      <c r="P267" s="3">
        <v>9.568965517241379</v>
      </c>
      <c r="Q267" s="3" t="s">
        <v>8310</v>
      </c>
      <c r="R267" s="3" t="s">
        <v>8316</v>
      </c>
      <c r="S267" s="15">
        <f t="shared" si="8"/>
        <v>40267.245717592588</v>
      </c>
      <c r="T267" s="14">
        <f t="shared" si="9"/>
        <v>40308.844444444447</v>
      </c>
    </row>
    <row r="268" spans="1:20" ht="45.75" x14ac:dyDescent="0.25">
      <c r="A268" s="3">
        <v>266</v>
      </c>
      <c r="B268" s="4" t="s">
        <v>267</v>
      </c>
      <c r="C268" s="4" t="s">
        <v>4376</v>
      </c>
      <c r="D268" s="3">
        <v>1000</v>
      </c>
      <c r="E268" s="3">
        <v>1455</v>
      </c>
      <c r="F268" s="8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8270</v>
      </c>
      <c r="O268" s="8">
        <v>145.5</v>
      </c>
      <c r="P268" s="3">
        <v>12.638888888888889</v>
      </c>
      <c r="Q268" s="3" t="s">
        <v>8310</v>
      </c>
      <c r="R268" s="3" t="s">
        <v>8316</v>
      </c>
      <c r="S268" s="15">
        <f t="shared" si="8"/>
        <v>40205.174849537041</v>
      </c>
      <c r="T268" s="14">
        <f t="shared" si="9"/>
        <v>40291.160416666666</v>
      </c>
    </row>
    <row r="269" spans="1:20" ht="30.75" x14ac:dyDescent="0.25">
      <c r="A269" s="3">
        <v>267</v>
      </c>
      <c r="B269" s="4" t="s">
        <v>268</v>
      </c>
      <c r="C269" s="4" t="s">
        <v>4377</v>
      </c>
      <c r="D269" s="3">
        <v>9850</v>
      </c>
      <c r="E269" s="3">
        <v>12965.44</v>
      </c>
      <c r="F269" s="8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8270</v>
      </c>
      <c r="O269" s="8">
        <v>131.62883248730967</v>
      </c>
      <c r="P269" s="3">
        <v>18.881454545454549</v>
      </c>
      <c r="Q269" s="3" t="s">
        <v>8310</v>
      </c>
      <c r="R269" s="3" t="s">
        <v>8316</v>
      </c>
      <c r="S269" s="15">
        <f t="shared" si="8"/>
        <v>41785.452534722222</v>
      </c>
      <c r="T269" s="14">
        <f t="shared" si="9"/>
        <v>41815.452534722222</v>
      </c>
    </row>
    <row r="270" spans="1:20" ht="45.75" x14ac:dyDescent="0.25">
      <c r="A270" s="3">
        <v>268</v>
      </c>
      <c r="B270" s="4" t="s">
        <v>269</v>
      </c>
      <c r="C270" s="4" t="s">
        <v>4378</v>
      </c>
      <c r="D270" s="3">
        <v>5000</v>
      </c>
      <c r="E270" s="3">
        <v>5570</v>
      </c>
      <c r="F270" s="8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8270</v>
      </c>
      <c r="O270" s="8">
        <v>111.4</v>
      </c>
      <c r="P270" s="3">
        <v>5.1351351351351351</v>
      </c>
      <c r="Q270" s="3" t="s">
        <v>8310</v>
      </c>
      <c r="R270" s="3" t="s">
        <v>8316</v>
      </c>
      <c r="S270" s="15">
        <f t="shared" si="8"/>
        <v>40809.15252314815</v>
      </c>
      <c r="T270" s="14">
        <f t="shared" si="9"/>
        <v>40854.194189814814</v>
      </c>
    </row>
    <row r="271" spans="1:20" ht="30.75" x14ac:dyDescent="0.25">
      <c r="A271" s="3">
        <v>269</v>
      </c>
      <c r="B271" s="4" t="s">
        <v>270</v>
      </c>
      <c r="C271" s="4" t="s">
        <v>4379</v>
      </c>
      <c r="D271" s="3">
        <v>100000</v>
      </c>
      <c r="E271" s="3">
        <v>147233.76999999999</v>
      </c>
      <c r="F271" s="8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8270</v>
      </c>
      <c r="O271" s="8">
        <v>147.23376999999999</v>
      </c>
      <c r="P271" s="3">
        <v>29.5950939849624</v>
      </c>
      <c r="Q271" s="3" t="s">
        <v>8310</v>
      </c>
      <c r="R271" s="3" t="s">
        <v>8316</v>
      </c>
      <c r="S271" s="15">
        <f t="shared" si="8"/>
        <v>42758.197013888886</v>
      </c>
      <c r="T271" s="14">
        <f t="shared" si="9"/>
        <v>42788.197013888886</v>
      </c>
    </row>
    <row r="272" spans="1:20" ht="30.75" x14ac:dyDescent="0.25">
      <c r="A272" s="3">
        <v>270</v>
      </c>
      <c r="B272" s="4" t="s">
        <v>271</v>
      </c>
      <c r="C272" s="4" t="s">
        <v>4380</v>
      </c>
      <c r="D272" s="3">
        <v>2300</v>
      </c>
      <c r="E272" s="3">
        <v>3510</v>
      </c>
      <c r="F272" s="8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8270</v>
      </c>
      <c r="O272" s="8">
        <v>152.60869565217391</v>
      </c>
      <c r="P272" s="3">
        <v>19.83606557377049</v>
      </c>
      <c r="Q272" s="3" t="s">
        <v>8310</v>
      </c>
      <c r="R272" s="3" t="s">
        <v>8316</v>
      </c>
      <c r="S272" s="15">
        <f t="shared" si="8"/>
        <v>40637.866550925923</v>
      </c>
      <c r="T272" s="14">
        <f t="shared" si="9"/>
        <v>40688.166666666664</v>
      </c>
    </row>
    <row r="273" spans="1:20" ht="30.75" x14ac:dyDescent="0.25">
      <c r="A273" s="3">
        <v>271</v>
      </c>
      <c r="B273" s="4" t="s">
        <v>272</v>
      </c>
      <c r="C273" s="4" t="s">
        <v>4381</v>
      </c>
      <c r="D273" s="3">
        <v>30000</v>
      </c>
      <c r="E273" s="3">
        <v>31404</v>
      </c>
      <c r="F273" s="8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8270</v>
      </c>
      <c r="O273" s="8">
        <v>104.67999999999999</v>
      </c>
      <c r="P273" s="3">
        <v>4.8919860627177698</v>
      </c>
      <c r="Q273" s="3" t="s">
        <v>8310</v>
      </c>
      <c r="R273" s="3" t="s">
        <v>8316</v>
      </c>
      <c r="S273" s="15">
        <f t="shared" si="8"/>
        <v>41612.10024305556</v>
      </c>
      <c r="T273" s="14">
        <f t="shared" si="9"/>
        <v>41641.333333333336</v>
      </c>
    </row>
    <row r="274" spans="1:20" ht="30.75" x14ac:dyDescent="0.25">
      <c r="A274" s="3">
        <v>272</v>
      </c>
      <c r="B274" s="4" t="s">
        <v>273</v>
      </c>
      <c r="C274" s="4" t="s">
        <v>4382</v>
      </c>
      <c r="D274" s="3">
        <v>3000</v>
      </c>
      <c r="E274" s="3">
        <v>5323.01</v>
      </c>
      <c r="F274" s="8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8270</v>
      </c>
      <c r="O274" s="8">
        <v>177.43366666666668</v>
      </c>
      <c r="P274" s="3">
        <v>35.738615384615386</v>
      </c>
      <c r="Q274" s="3" t="s">
        <v>8310</v>
      </c>
      <c r="R274" s="3" t="s">
        <v>8316</v>
      </c>
      <c r="S274" s="15">
        <f t="shared" si="8"/>
        <v>40235.900358796294</v>
      </c>
      <c r="T274" s="14">
        <f t="shared" si="9"/>
        <v>40296.78402777778</v>
      </c>
    </row>
    <row r="275" spans="1:20" ht="45.75" x14ac:dyDescent="0.25">
      <c r="A275" s="3">
        <v>273</v>
      </c>
      <c r="B275" s="4" t="s">
        <v>274</v>
      </c>
      <c r="C275" s="4" t="s">
        <v>4383</v>
      </c>
      <c r="D275" s="3">
        <v>5000</v>
      </c>
      <c r="E275" s="3">
        <v>5388.79</v>
      </c>
      <c r="F275" s="8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8270</v>
      </c>
      <c r="O275" s="8">
        <v>107.7758</v>
      </c>
      <c r="P275" s="3">
        <v>3.2948305084745759</v>
      </c>
      <c r="Q275" s="3" t="s">
        <v>8310</v>
      </c>
      <c r="R275" s="3" t="s">
        <v>8316</v>
      </c>
      <c r="S275" s="15">
        <f t="shared" si="8"/>
        <v>40697.498449074075</v>
      </c>
      <c r="T275" s="14">
        <f t="shared" si="9"/>
        <v>40727.498449074075</v>
      </c>
    </row>
    <row r="276" spans="1:20" ht="30.75" x14ac:dyDescent="0.25">
      <c r="A276" s="3">
        <v>274</v>
      </c>
      <c r="B276" s="4" t="s">
        <v>275</v>
      </c>
      <c r="C276" s="4" t="s">
        <v>4384</v>
      </c>
      <c r="D276" s="3">
        <v>4000</v>
      </c>
      <c r="E276" s="3">
        <v>6240</v>
      </c>
      <c r="F276" s="8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8270</v>
      </c>
      <c r="O276" s="8">
        <v>156</v>
      </c>
      <c r="P276" s="3">
        <v>19.823008849557521</v>
      </c>
      <c r="Q276" s="3" t="s">
        <v>8310</v>
      </c>
      <c r="R276" s="3" t="s">
        <v>8316</v>
      </c>
      <c r="S276" s="15">
        <f t="shared" si="8"/>
        <v>40969.912372685183</v>
      </c>
      <c r="T276" s="14">
        <f t="shared" si="9"/>
        <v>41004.290972222225</v>
      </c>
    </row>
    <row r="277" spans="1:20" ht="30.75" x14ac:dyDescent="0.25">
      <c r="A277" s="3">
        <v>275</v>
      </c>
      <c r="B277" s="4" t="s">
        <v>276</v>
      </c>
      <c r="C277" s="4" t="s">
        <v>4385</v>
      </c>
      <c r="D277" s="3">
        <v>20000</v>
      </c>
      <c r="E277" s="3">
        <v>21679</v>
      </c>
      <c r="F277" s="8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8270</v>
      </c>
      <c r="O277" s="8">
        <v>108.395</v>
      </c>
      <c r="P277" s="3">
        <v>5.0572289156626509</v>
      </c>
      <c r="Q277" s="3" t="s">
        <v>8310</v>
      </c>
      <c r="R277" s="3" t="s">
        <v>8316</v>
      </c>
      <c r="S277" s="15">
        <f t="shared" si="8"/>
        <v>41193.032013888893</v>
      </c>
      <c r="T277" s="14">
        <f t="shared" si="9"/>
        <v>41223.073680555557</v>
      </c>
    </row>
    <row r="278" spans="1:20" ht="45.75" x14ac:dyDescent="0.25">
      <c r="A278" s="3">
        <v>276</v>
      </c>
      <c r="B278" s="4" t="s">
        <v>277</v>
      </c>
      <c r="C278" s="4" t="s">
        <v>4386</v>
      </c>
      <c r="D278" s="3">
        <v>4000</v>
      </c>
      <c r="E278" s="3">
        <v>5904</v>
      </c>
      <c r="F278" s="8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8270</v>
      </c>
      <c r="O278" s="8">
        <v>147.6</v>
      </c>
      <c r="P278" s="3">
        <v>30.70967741935484</v>
      </c>
      <c r="Q278" s="3" t="s">
        <v>8310</v>
      </c>
      <c r="R278" s="3" t="s">
        <v>8316</v>
      </c>
      <c r="S278" s="15">
        <f t="shared" si="8"/>
        <v>40967.081874999996</v>
      </c>
      <c r="T278" s="14">
        <f t="shared" si="9"/>
        <v>41027.040208333332</v>
      </c>
    </row>
    <row r="279" spans="1:20" ht="30.75" x14ac:dyDescent="0.25">
      <c r="A279" s="3">
        <v>277</v>
      </c>
      <c r="B279" s="4" t="s">
        <v>278</v>
      </c>
      <c r="C279" s="4" t="s">
        <v>4387</v>
      </c>
      <c r="D279" s="3">
        <v>65000</v>
      </c>
      <c r="E279" s="3">
        <v>71748</v>
      </c>
      <c r="F279" s="8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8270</v>
      </c>
      <c r="O279" s="8">
        <v>110.38153846153847</v>
      </c>
      <c r="P279" s="3">
        <v>7.0956887486855944</v>
      </c>
      <c r="Q279" s="3" t="s">
        <v>8310</v>
      </c>
      <c r="R279" s="3" t="s">
        <v>8316</v>
      </c>
      <c r="S279" s="15">
        <f t="shared" si="8"/>
        <v>42117.891423611116</v>
      </c>
      <c r="T279" s="14">
        <f t="shared" si="9"/>
        <v>42147.891423611116</v>
      </c>
    </row>
    <row r="280" spans="1:20" ht="30.75" x14ac:dyDescent="0.25">
      <c r="A280" s="3">
        <v>278</v>
      </c>
      <c r="B280" s="4" t="s">
        <v>279</v>
      </c>
      <c r="C280" s="4" t="s">
        <v>4388</v>
      </c>
      <c r="D280" s="3">
        <v>27000</v>
      </c>
      <c r="E280" s="3">
        <v>40594</v>
      </c>
      <c r="F280" s="8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8270</v>
      </c>
      <c r="O280" s="8">
        <v>150.34814814814814</v>
      </c>
      <c r="P280" s="3">
        <v>32.756626506024098</v>
      </c>
      <c r="Q280" s="3" t="s">
        <v>8310</v>
      </c>
      <c r="R280" s="3" t="s">
        <v>8316</v>
      </c>
      <c r="S280" s="15">
        <f t="shared" si="8"/>
        <v>41164.040960648148</v>
      </c>
      <c r="T280" s="14">
        <f t="shared" si="9"/>
        <v>41194.040960648148</v>
      </c>
    </row>
    <row r="281" spans="1:20" ht="30.75" x14ac:dyDescent="0.25">
      <c r="A281" s="3">
        <v>279</v>
      </c>
      <c r="B281" s="4" t="s">
        <v>280</v>
      </c>
      <c r="C281" s="4" t="s">
        <v>4389</v>
      </c>
      <c r="D281" s="3">
        <v>17000</v>
      </c>
      <c r="E281" s="3">
        <v>26744.11</v>
      </c>
      <c r="F281" s="8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8270</v>
      </c>
      <c r="O281" s="8">
        <v>157.31829411764707</v>
      </c>
      <c r="P281" s="3">
        <v>31.947901639344263</v>
      </c>
      <c r="Q281" s="3" t="s">
        <v>8310</v>
      </c>
      <c r="R281" s="3" t="s">
        <v>8316</v>
      </c>
      <c r="S281" s="15">
        <f t="shared" si="8"/>
        <v>42759.244166666671</v>
      </c>
      <c r="T281" s="14">
        <f t="shared" si="9"/>
        <v>42793.084027777775</v>
      </c>
    </row>
    <row r="282" spans="1:20" ht="30.75" x14ac:dyDescent="0.25">
      <c r="A282" s="3">
        <v>280</v>
      </c>
      <c r="B282" s="4" t="s">
        <v>281</v>
      </c>
      <c r="C282" s="4" t="s">
        <v>4390</v>
      </c>
      <c r="D282" s="3">
        <v>75000</v>
      </c>
      <c r="E282" s="3">
        <v>117108</v>
      </c>
      <c r="F282" s="8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8270</v>
      </c>
      <c r="O282" s="8">
        <v>156.14400000000001</v>
      </c>
      <c r="P282" s="3">
        <v>19.685834502103788</v>
      </c>
      <c r="Q282" s="3" t="s">
        <v>8310</v>
      </c>
      <c r="R282" s="3" t="s">
        <v>8316</v>
      </c>
      <c r="S282" s="15">
        <f t="shared" si="8"/>
        <v>41744.590682870366</v>
      </c>
      <c r="T282" s="14">
        <f t="shared" si="9"/>
        <v>41789.590682870366</v>
      </c>
    </row>
    <row r="283" spans="1:20" ht="30.75" x14ac:dyDescent="0.25">
      <c r="A283" s="3">
        <v>281</v>
      </c>
      <c r="B283" s="4" t="s">
        <v>282</v>
      </c>
      <c r="C283" s="4" t="s">
        <v>4391</v>
      </c>
      <c r="D283" s="3">
        <v>5500</v>
      </c>
      <c r="E283" s="3">
        <v>6632.32</v>
      </c>
      <c r="F283" s="8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8270</v>
      </c>
      <c r="O283" s="8">
        <v>120.58763636363636</v>
      </c>
      <c r="P283" s="3">
        <v>14.333164556962021</v>
      </c>
      <c r="Q283" s="3" t="s">
        <v>8310</v>
      </c>
      <c r="R283" s="3" t="s">
        <v>8316</v>
      </c>
      <c r="S283" s="15">
        <f t="shared" si="8"/>
        <v>39950.163344907407</v>
      </c>
      <c r="T283" s="14">
        <f t="shared" si="9"/>
        <v>40035.80972222222</v>
      </c>
    </row>
    <row r="284" spans="1:20" ht="30.75" x14ac:dyDescent="0.25">
      <c r="A284" s="3">
        <v>282</v>
      </c>
      <c r="B284" s="4" t="s">
        <v>283</v>
      </c>
      <c r="C284" s="4" t="s">
        <v>4392</v>
      </c>
      <c r="D284" s="3">
        <v>45000</v>
      </c>
      <c r="E284" s="3">
        <v>45535</v>
      </c>
      <c r="F284" s="8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8270</v>
      </c>
      <c r="O284" s="8">
        <v>101.18888888888888</v>
      </c>
      <c r="P284" s="3">
        <v>2.988826815642458</v>
      </c>
      <c r="Q284" s="3" t="s">
        <v>8310</v>
      </c>
      <c r="R284" s="3" t="s">
        <v>8316</v>
      </c>
      <c r="S284" s="15">
        <f t="shared" si="8"/>
        <v>40194.920046296298</v>
      </c>
      <c r="T284" s="14">
        <f t="shared" si="9"/>
        <v>40231.916666666664</v>
      </c>
    </row>
    <row r="285" spans="1:20" ht="15.75" x14ac:dyDescent="0.25">
      <c r="A285" s="3">
        <v>283</v>
      </c>
      <c r="B285" s="4" t="s">
        <v>284</v>
      </c>
      <c r="C285" s="4" t="s">
        <v>4393</v>
      </c>
      <c r="D285" s="3">
        <v>18000</v>
      </c>
      <c r="E285" s="3">
        <v>20569.05</v>
      </c>
      <c r="F285" s="8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8270</v>
      </c>
      <c r="O285" s="8">
        <v>114.27249999999999</v>
      </c>
      <c r="P285" s="3">
        <v>12.718069306930689</v>
      </c>
      <c r="Q285" s="3" t="s">
        <v>8310</v>
      </c>
      <c r="R285" s="3" t="s">
        <v>8316</v>
      </c>
      <c r="S285" s="15">
        <f t="shared" si="8"/>
        <v>40675.71</v>
      </c>
      <c r="T285" s="14">
        <f t="shared" si="9"/>
        <v>40695.207638888889</v>
      </c>
    </row>
    <row r="286" spans="1:20" ht="30.75" x14ac:dyDescent="0.25">
      <c r="A286" s="3">
        <v>284</v>
      </c>
      <c r="B286" s="4" t="s">
        <v>285</v>
      </c>
      <c r="C286" s="4" t="s">
        <v>4394</v>
      </c>
      <c r="D286" s="3">
        <v>40000</v>
      </c>
      <c r="E286" s="3">
        <v>41850.46</v>
      </c>
      <c r="F286" s="8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8270</v>
      </c>
      <c r="O286" s="8">
        <v>104.62615</v>
      </c>
      <c r="P286" s="3">
        <v>2.4348157894736833</v>
      </c>
      <c r="Q286" s="3" t="s">
        <v>8310</v>
      </c>
      <c r="R286" s="3" t="s">
        <v>8316</v>
      </c>
      <c r="S286" s="15">
        <f t="shared" si="8"/>
        <v>40904.738194444442</v>
      </c>
      <c r="T286" s="14">
        <f t="shared" si="9"/>
        <v>40929.738194444442</v>
      </c>
    </row>
    <row r="287" spans="1:20" ht="30.75" x14ac:dyDescent="0.25">
      <c r="A287" s="3">
        <v>285</v>
      </c>
      <c r="B287" s="4" t="s">
        <v>286</v>
      </c>
      <c r="C287" s="4" t="s">
        <v>4395</v>
      </c>
      <c r="D287" s="3">
        <v>14000</v>
      </c>
      <c r="E287" s="3">
        <v>32035.51</v>
      </c>
      <c r="F287" s="8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8270</v>
      </c>
      <c r="O287" s="9">
        <v>228.82507142857142</v>
      </c>
      <c r="P287" s="3">
        <v>32.034653641207811</v>
      </c>
      <c r="Q287" s="3" t="s">
        <v>8310</v>
      </c>
      <c r="R287" s="3" t="s">
        <v>8316</v>
      </c>
      <c r="S287" s="15">
        <f t="shared" si="8"/>
        <v>41506.756111111114</v>
      </c>
      <c r="T287" s="14">
        <f t="shared" si="9"/>
        <v>41536.756111111114</v>
      </c>
    </row>
    <row r="288" spans="1:20" ht="30.75" x14ac:dyDescent="0.25">
      <c r="A288" s="3">
        <v>286</v>
      </c>
      <c r="B288" s="4" t="s">
        <v>287</v>
      </c>
      <c r="C288" s="4" t="s">
        <v>4396</v>
      </c>
      <c r="D288" s="3">
        <v>15000</v>
      </c>
      <c r="E288" s="3">
        <v>16373</v>
      </c>
      <c r="F288" s="8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8270</v>
      </c>
      <c r="O288" s="8">
        <v>109.15333333333332</v>
      </c>
      <c r="P288" s="3">
        <v>10.170370370370371</v>
      </c>
      <c r="Q288" s="3" t="s">
        <v>8310</v>
      </c>
      <c r="R288" s="3" t="s">
        <v>8316</v>
      </c>
      <c r="S288" s="15">
        <f t="shared" si="8"/>
        <v>41313.816249999996</v>
      </c>
      <c r="T288" s="14">
        <f t="shared" si="9"/>
        <v>41358.774583333332</v>
      </c>
    </row>
    <row r="289" spans="1:20" ht="15.75" x14ac:dyDescent="0.25">
      <c r="A289" s="3">
        <v>287</v>
      </c>
      <c r="B289" s="4" t="s">
        <v>288</v>
      </c>
      <c r="C289" s="4" t="s">
        <v>4397</v>
      </c>
      <c r="D289" s="3">
        <v>15000</v>
      </c>
      <c r="E289" s="3">
        <v>26445</v>
      </c>
      <c r="F289" s="8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8270</v>
      </c>
      <c r="O289" s="8">
        <v>176.29999999999998</v>
      </c>
      <c r="P289" s="3">
        <v>39.46551724137931</v>
      </c>
      <c r="Q289" s="3" t="s">
        <v>8310</v>
      </c>
      <c r="R289" s="3" t="s">
        <v>8316</v>
      </c>
      <c r="S289" s="15">
        <f t="shared" si="8"/>
        <v>41184.277986111112</v>
      </c>
      <c r="T289" s="14">
        <f t="shared" si="9"/>
        <v>41215.166666666664</v>
      </c>
    </row>
    <row r="290" spans="1:20" ht="45.75" x14ac:dyDescent="0.25">
      <c r="A290" s="3">
        <v>288</v>
      </c>
      <c r="B290" s="4" t="s">
        <v>289</v>
      </c>
      <c r="C290" s="4" t="s">
        <v>4398</v>
      </c>
      <c r="D290" s="3">
        <v>50000</v>
      </c>
      <c r="E290" s="3">
        <v>51605.31</v>
      </c>
      <c r="F290" s="8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8270</v>
      </c>
      <c r="O290" s="8">
        <v>103.21061999999999</v>
      </c>
      <c r="P290" s="3">
        <v>3.5912975391498829</v>
      </c>
      <c r="Q290" s="3" t="s">
        <v>8310</v>
      </c>
      <c r="R290" s="3" t="s">
        <v>8316</v>
      </c>
      <c r="S290" s="15">
        <f t="shared" si="8"/>
        <v>41051.168900462959</v>
      </c>
      <c r="T290" s="14">
        <f t="shared" si="9"/>
        <v>41086.168900462959</v>
      </c>
    </row>
    <row r="291" spans="1:20" ht="30.75" x14ac:dyDescent="0.25">
      <c r="A291" s="3">
        <v>289</v>
      </c>
      <c r="B291" s="4" t="s">
        <v>290</v>
      </c>
      <c r="C291" s="4" t="s">
        <v>4399</v>
      </c>
      <c r="D291" s="3">
        <v>15000</v>
      </c>
      <c r="E291" s="3">
        <v>15723</v>
      </c>
      <c r="F291" s="8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8270</v>
      </c>
      <c r="O291" s="8">
        <v>104.82000000000001</v>
      </c>
      <c r="P291" s="3">
        <v>3.1163793103448274</v>
      </c>
      <c r="Q291" s="3" t="s">
        <v>8310</v>
      </c>
      <c r="R291" s="3" t="s">
        <v>8316</v>
      </c>
      <c r="S291" s="15">
        <f t="shared" si="8"/>
        <v>41550.456412037034</v>
      </c>
      <c r="T291" s="14">
        <f t="shared" si="9"/>
        <v>41580.456412037034</v>
      </c>
    </row>
    <row r="292" spans="1:20" ht="30.75" x14ac:dyDescent="0.25">
      <c r="A292" s="3">
        <v>290</v>
      </c>
      <c r="B292" s="4" t="s">
        <v>291</v>
      </c>
      <c r="C292" s="4" t="s">
        <v>4400</v>
      </c>
      <c r="D292" s="3">
        <v>4500</v>
      </c>
      <c r="E292" s="3">
        <v>4800.8</v>
      </c>
      <c r="F292" s="8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8270</v>
      </c>
      <c r="O292" s="8">
        <v>106.68444444444445</v>
      </c>
      <c r="P292" s="3">
        <v>1.7904761904761917</v>
      </c>
      <c r="Q292" s="3" t="s">
        <v>8310</v>
      </c>
      <c r="R292" s="3" t="s">
        <v>8316</v>
      </c>
      <c r="S292" s="15">
        <f t="shared" si="8"/>
        <v>40526.36917824074</v>
      </c>
      <c r="T292" s="14">
        <f t="shared" si="9"/>
        <v>40576.332638888889</v>
      </c>
    </row>
    <row r="293" spans="1:20" ht="30.75" x14ac:dyDescent="0.25">
      <c r="A293" s="3">
        <v>291</v>
      </c>
      <c r="B293" s="4" t="s">
        <v>292</v>
      </c>
      <c r="C293" s="4" t="s">
        <v>4401</v>
      </c>
      <c r="D293" s="3">
        <v>5000</v>
      </c>
      <c r="E293" s="3">
        <v>6001</v>
      </c>
      <c r="F293" s="8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8270</v>
      </c>
      <c r="O293" s="8">
        <v>120.02</v>
      </c>
      <c r="P293" s="3">
        <v>7.8203125</v>
      </c>
      <c r="Q293" s="3" t="s">
        <v>8310</v>
      </c>
      <c r="R293" s="3" t="s">
        <v>8316</v>
      </c>
      <c r="S293" s="15">
        <f t="shared" si="8"/>
        <v>41376.769050925926</v>
      </c>
      <c r="T293" s="14">
        <f t="shared" si="9"/>
        <v>41395.000694444447</v>
      </c>
    </row>
    <row r="294" spans="1:20" ht="45.75" x14ac:dyDescent="0.25">
      <c r="A294" s="3">
        <v>292</v>
      </c>
      <c r="B294" s="4" t="s">
        <v>293</v>
      </c>
      <c r="C294" s="4" t="s">
        <v>4402</v>
      </c>
      <c r="D294" s="3">
        <v>75000</v>
      </c>
      <c r="E294" s="3">
        <v>76130.2</v>
      </c>
      <c r="F294" s="8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8270</v>
      </c>
      <c r="O294" s="8">
        <v>101.50693333333334</v>
      </c>
      <c r="P294" s="3">
        <v>2.2924949290060792</v>
      </c>
      <c r="Q294" s="3" t="s">
        <v>8310</v>
      </c>
      <c r="R294" s="3" t="s">
        <v>8316</v>
      </c>
      <c r="S294" s="15">
        <f t="shared" si="8"/>
        <v>40812.803229166668</v>
      </c>
      <c r="T294" s="14">
        <f t="shared" si="9"/>
        <v>40845.165972222225</v>
      </c>
    </row>
    <row r="295" spans="1:20" ht="30.75" x14ac:dyDescent="0.25">
      <c r="A295" s="3">
        <v>293</v>
      </c>
      <c r="B295" s="4" t="s">
        <v>294</v>
      </c>
      <c r="C295" s="4" t="s">
        <v>4403</v>
      </c>
      <c r="D295" s="3">
        <v>26000</v>
      </c>
      <c r="E295" s="3">
        <v>26360</v>
      </c>
      <c r="F295" s="8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8270</v>
      </c>
      <c r="O295" s="8">
        <v>101.38461538461539</v>
      </c>
      <c r="P295" s="3">
        <v>2.7480916030534353</v>
      </c>
      <c r="Q295" s="3" t="s">
        <v>8310</v>
      </c>
      <c r="R295" s="3" t="s">
        <v>8316</v>
      </c>
      <c r="S295" s="15">
        <f t="shared" si="8"/>
        <v>41719.667986111112</v>
      </c>
      <c r="T295" s="14">
        <f t="shared" si="9"/>
        <v>41749.667986111112</v>
      </c>
    </row>
    <row r="296" spans="1:20" ht="45.75" x14ac:dyDescent="0.25">
      <c r="A296" s="3">
        <v>294</v>
      </c>
      <c r="B296" s="4" t="s">
        <v>295</v>
      </c>
      <c r="C296" s="4" t="s">
        <v>4404</v>
      </c>
      <c r="D296" s="3">
        <v>5000</v>
      </c>
      <c r="E296" s="3">
        <v>5000</v>
      </c>
      <c r="F296" s="8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8270</v>
      </c>
      <c r="O296" s="8">
        <v>100</v>
      </c>
      <c r="P296" s="3">
        <v>0</v>
      </c>
      <c r="Q296" s="3" t="s">
        <v>8310</v>
      </c>
      <c r="R296" s="3" t="s">
        <v>8316</v>
      </c>
      <c r="S296" s="15">
        <f t="shared" si="8"/>
        <v>40343.084421296298</v>
      </c>
      <c r="T296" s="14">
        <f t="shared" si="9"/>
        <v>40378.666666666664</v>
      </c>
    </row>
    <row r="297" spans="1:20" ht="30.75" x14ac:dyDescent="0.25">
      <c r="A297" s="3">
        <v>295</v>
      </c>
      <c r="B297" s="4" t="s">
        <v>296</v>
      </c>
      <c r="C297" s="4" t="s">
        <v>4405</v>
      </c>
      <c r="D297" s="3">
        <v>50000</v>
      </c>
      <c r="E297" s="3">
        <v>66554.559999999998</v>
      </c>
      <c r="F297" s="8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8270</v>
      </c>
      <c r="O297" s="8">
        <v>133.10911999999999</v>
      </c>
      <c r="P297" s="3">
        <v>24.894075187969921</v>
      </c>
      <c r="Q297" s="3" t="s">
        <v>8310</v>
      </c>
      <c r="R297" s="3" t="s">
        <v>8316</v>
      </c>
      <c r="S297" s="15">
        <f t="shared" si="8"/>
        <v>41519.004733796297</v>
      </c>
      <c r="T297" s="14">
        <f t="shared" si="9"/>
        <v>41579</v>
      </c>
    </row>
    <row r="298" spans="1:20" ht="30.75" x14ac:dyDescent="0.25">
      <c r="A298" s="3">
        <v>296</v>
      </c>
      <c r="B298" s="4" t="s">
        <v>297</v>
      </c>
      <c r="C298" s="4" t="s">
        <v>4406</v>
      </c>
      <c r="D298" s="3">
        <v>25000</v>
      </c>
      <c r="E298" s="3">
        <v>29681.55</v>
      </c>
      <c r="F298" s="8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8270</v>
      </c>
      <c r="O298" s="8">
        <v>118.72620000000001</v>
      </c>
      <c r="P298" s="3">
        <v>36.291085271317826</v>
      </c>
      <c r="Q298" s="3" t="s">
        <v>8310</v>
      </c>
      <c r="R298" s="3" t="s">
        <v>8316</v>
      </c>
      <c r="S298" s="15">
        <f t="shared" si="8"/>
        <v>41134.475497685184</v>
      </c>
      <c r="T298" s="14">
        <f t="shared" si="9"/>
        <v>41159.475497685184</v>
      </c>
    </row>
    <row r="299" spans="1:20" ht="30.75" x14ac:dyDescent="0.25">
      <c r="A299" s="3">
        <v>297</v>
      </c>
      <c r="B299" s="4" t="s">
        <v>298</v>
      </c>
      <c r="C299" s="4" t="s">
        <v>4407</v>
      </c>
      <c r="D299" s="3">
        <v>20000</v>
      </c>
      <c r="E299" s="3">
        <v>20128</v>
      </c>
      <c r="F299" s="8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8270</v>
      </c>
      <c r="O299" s="8">
        <v>100.64</v>
      </c>
      <c r="P299" s="3">
        <v>0.90140845070422537</v>
      </c>
      <c r="Q299" s="3" t="s">
        <v>8310</v>
      </c>
      <c r="R299" s="3" t="s">
        <v>8316</v>
      </c>
      <c r="S299" s="15">
        <f t="shared" si="8"/>
        <v>42089.72802083334</v>
      </c>
      <c r="T299" s="14">
        <f t="shared" si="9"/>
        <v>42125.165972222225</v>
      </c>
    </row>
    <row r="300" spans="1:20" ht="15.75" x14ac:dyDescent="0.25">
      <c r="A300" s="3">
        <v>298</v>
      </c>
      <c r="B300" s="4" t="s">
        <v>299</v>
      </c>
      <c r="C300" s="4" t="s">
        <v>4408</v>
      </c>
      <c r="D300" s="3">
        <v>126000</v>
      </c>
      <c r="E300" s="3">
        <v>137254.84</v>
      </c>
      <c r="F300" s="8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8270</v>
      </c>
      <c r="O300" s="8">
        <v>108.93241269841269</v>
      </c>
      <c r="P300" s="3">
        <v>4.6202134646962216</v>
      </c>
      <c r="Q300" s="3" t="s">
        <v>8310</v>
      </c>
      <c r="R300" s="3" t="s">
        <v>8316</v>
      </c>
      <c r="S300" s="15">
        <f t="shared" si="8"/>
        <v>41709.463518518518</v>
      </c>
      <c r="T300" s="14">
        <f t="shared" si="9"/>
        <v>41768.875</v>
      </c>
    </row>
    <row r="301" spans="1:20" ht="45.75" x14ac:dyDescent="0.25">
      <c r="A301" s="3">
        <v>299</v>
      </c>
      <c r="B301" s="4" t="s">
        <v>300</v>
      </c>
      <c r="C301" s="4" t="s">
        <v>4409</v>
      </c>
      <c r="D301" s="3">
        <v>10000</v>
      </c>
      <c r="E301" s="3">
        <v>17895.25</v>
      </c>
      <c r="F301" s="8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8270</v>
      </c>
      <c r="O301" s="8">
        <v>178.95250000000001</v>
      </c>
      <c r="P301" s="3">
        <v>32.357581967213115</v>
      </c>
      <c r="Q301" s="3" t="s">
        <v>8310</v>
      </c>
      <c r="R301" s="3" t="s">
        <v>8316</v>
      </c>
      <c r="S301" s="15">
        <f t="shared" si="8"/>
        <v>40469.225231481483</v>
      </c>
      <c r="T301" s="14">
        <f t="shared" si="9"/>
        <v>40499.266898148147</v>
      </c>
    </row>
    <row r="302" spans="1:20" ht="45.75" x14ac:dyDescent="0.25">
      <c r="A302" s="3">
        <v>300</v>
      </c>
      <c r="B302" s="4" t="s">
        <v>301</v>
      </c>
      <c r="C302" s="4" t="s">
        <v>4410</v>
      </c>
      <c r="D302" s="3">
        <v>25000</v>
      </c>
      <c r="E302" s="3">
        <v>25430.66</v>
      </c>
      <c r="F302" s="8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8270</v>
      </c>
      <c r="O302" s="8">
        <v>101.72264</v>
      </c>
      <c r="P302" s="3">
        <v>1.4451677852348987</v>
      </c>
      <c r="Q302" s="3" t="s">
        <v>8310</v>
      </c>
      <c r="R302" s="3" t="s">
        <v>8316</v>
      </c>
      <c r="S302" s="15">
        <f t="shared" si="8"/>
        <v>40626.959930555553</v>
      </c>
      <c r="T302" s="14">
        <f t="shared" si="9"/>
        <v>40657.959930555553</v>
      </c>
    </row>
    <row r="303" spans="1:20" ht="30.75" x14ac:dyDescent="0.25">
      <c r="A303" s="3">
        <v>301</v>
      </c>
      <c r="B303" s="4" t="s">
        <v>302</v>
      </c>
      <c r="C303" s="4" t="s">
        <v>4411</v>
      </c>
      <c r="D303" s="3">
        <v>13000</v>
      </c>
      <c r="E303" s="3">
        <v>15435.55</v>
      </c>
      <c r="F303" s="8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8270</v>
      </c>
      <c r="O303" s="8">
        <v>118.73499999999999</v>
      </c>
      <c r="P303" s="3">
        <v>9.7033864541832635</v>
      </c>
      <c r="Q303" s="3" t="s">
        <v>8310</v>
      </c>
      <c r="R303" s="3" t="s">
        <v>8316</v>
      </c>
      <c r="S303" s="15">
        <f t="shared" si="8"/>
        <v>41312.737673611111</v>
      </c>
      <c r="T303" s="14">
        <f t="shared" si="9"/>
        <v>41352.696006944447</v>
      </c>
    </row>
    <row r="304" spans="1:20" ht="45.75" x14ac:dyDescent="0.25">
      <c r="A304" s="3">
        <v>302</v>
      </c>
      <c r="B304" s="4" t="s">
        <v>303</v>
      </c>
      <c r="C304" s="4" t="s">
        <v>4412</v>
      </c>
      <c r="D304" s="3">
        <v>10000</v>
      </c>
      <c r="E304" s="3">
        <v>10046</v>
      </c>
      <c r="F304" s="8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8270</v>
      </c>
      <c r="O304" s="8">
        <v>100.46</v>
      </c>
      <c r="P304" s="3">
        <v>0.42592592592592593</v>
      </c>
      <c r="Q304" s="3" t="s">
        <v>8310</v>
      </c>
      <c r="R304" s="3" t="s">
        <v>8316</v>
      </c>
      <c r="S304" s="15">
        <f t="shared" si="8"/>
        <v>40933.856921296298</v>
      </c>
      <c r="T304" s="14">
        <f t="shared" si="9"/>
        <v>40963.856921296298</v>
      </c>
    </row>
    <row r="305" spans="1:20" ht="30.75" x14ac:dyDescent="0.25">
      <c r="A305" s="3">
        <v>303</v>
      </c>
      <c r="B305" s="4" t="s">
        <v>304</v>
      </c>
      <c r="C305" s="4" t="s">
        <v>4413</v>
      </c>
      <c r="D305" s="3">
        <v>3000</v>
      </c>
      <c r="E305" s="3">
        <v>4124</v>
      </c>
      <c r="F305" s="8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8270</v>
      </c>
      <c r="O305" s="8">
        <v>137.46666666666667</v>
      </c>
      <c r="P305" s="3">
        <v>13.707317073170731</v>
      </c>
      <c r="Q305" s="3" t="s">
        <v>8310</v>
      </c>
      <c r="R305" s="3" t="s">
        <v>8316</v>
      </c>
      <c r="S305" s="15">
        <f t="shared" si="8"/>
        <v>41032.071134259262</v>
      </c>
      <c r="T305" s="14">
        <f t="shared" si="9"/>
        <v>41062.071134259262</v>
      </c>
    </row>
    <row r="306" spans="1:20" ht="30.75" x14ac:dyDescent="0.25">
      <c r="A306" s="3">
        <v>304</v>
      </c>
      <c r="B306" s="4" t="s">
        <v>305</v>
      </c>
      <c r="C306" s="4" t="s">
        <v>4414</v>
      </c>
      <c r="D306" s="3">
        <v>3400</v>
      </c>
      <c r="E306" s="3">
        <v>7876</v>
      </c>
      <c r="F306" s="8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8270</v>
      </c>
      <c r="O306" s="9">
        <v>231.64705882352939</v>
      </c>
      <c r="P306" s="3">
        <v>60.486486486486484</v>
      </c>
      <c r="Q306" s="3" t="s">
        <v>8310</v>
      </c>
      <c r="R306" s="3" t="s">
        <v>8316</v>
      </c>
      <c r="S306" s="15">
        <f t="shared" si="8"/>
        <v>41114.094872685186</v>
      </c>
      <c r="T306" s="14">
        <f t="shared" si="9"/>
        <v>41153.083333333336</v>
      </c>
    </row>
    <row r="307" spans="1:20" ht="30.75" x14ac:dyDescent="0.25">
      <c r="A307" s="3">
        <v>305</v>
      </c>
      <c r="B307" s="4" t="s">
        <v>306</v>
      </c>
      <c r="C307" s="4" t="s">
        <v>4415</v>
      </c>
      <c r="D307" s="3">
        <v>7500</v>
      </c>
      <c r="E307" s="3">
        <v>9775</v>
      </c>
      <c r="F307" s="8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8270</v>
      </c>
      <c r="O307" s="8">
        <v>130.33333333333331</v>
      </c>
      <c r="P307" s="3">
        <v>12.037037037037036</v>
      </c>
      <c r="Q307" s="3" t="s">
        <v>8310</v>
      </c>
      <c r="R307" s="3" t="s">
        <v>8316</v>
      </c>
      <c r="S307" s="15">
        <f t="shared" si="8"/>
        <v>40948.630196759259</v>
      </c>
      <c r="T307" s="14">
        <f t="shared" si="9"/>
        <v>40978.630196759259</v>
      </c>
    </row>
    <row r="308" spans="1:20" ht="30.75" x14ac:dyDescent="0.25">
      <c r="A308" s="3">
        <v>306</v>
      </c>
      <c r="B308" s="4" t="s">
        <v>307</v>
      </c>
      <c r="C308" s="4" t="s">
        <v>4416</v>
      </c>
      <c r="D308" s="3">
        <v>1000</v>
      </c>
      <c r="E308" s="3">
        <v>2929</v>
      </c>
      <c r="F308" s="8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8270</v>
      </c>
      <c r="O308" s="9">
        <v>292.89999999999998</v>
      </c>
      <c r="P308" s="3">
        <v>24.112500000000001</v>
      </c>
      <c r="Q308" s="3" t="s">
        <v>8310</v>
      </c>
      <c r="R308" s="3" t="s">
        <v>8316</v>
      </c>
      <c r="S308" s="15">
        <f t="shared" si="8"/>
        <v>41333.837187500001</v>
      </c>
      <c r="T308" s="14">
        <f t="shared" si="9"/>
        <v>41353.795520833337</v>
      </c>
    </row>
    <row r="309" spans="1:20" ht="15.75" x14ac:dyDescent="0.25">
      <c r="A309" s="3">
        <v>307</v>
      </c>
      <c r="B309" s="4" t="s">
        <v>308</v>
      </c>
      <c r="C309" s="4" t="s">
        <v>4417</v>
      </c>
      <c r="D309" s="3">
        <v>22000</v>
      </c>
      <c r="E309" s="3">
        <v>24490</v>
      </c>
      <c r="F309" s="8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8270</v>
      </c>
      <c r="O309" s="8">
        <v>111.31818181818183</v>
      </c>
      <c r="P309" s="3">
        <v>4.322916666666667</v>
      </c>
      <c r="Q309" s="3" t="s">
        <v>8310</v>
      </c>
      <c r="R309" s="3" t="s">
        <v>8316</v>
      </c>
      <c r="S309" s="15">
        <f t="shared" si="8"/>
        <v>41282.944456018515</v>
      </c>
      <c r="T309" s="14">
        <f t="shared" si="9"/>
        <v>41312.944456018515</v>
      </c>
    </row>
    <row r="310" spans="1:20" ht="30.75" x14ac:dyDescent="0.25">
      <c r="A310" s="3">
        <v>308</v>
      </c>
      <c r="B310" s="4" t="s">
        <v>309</v>
      </c>
      <c r="C310" s="4" t="s">
        <v>4418</v>
      </c>
      <c r="D310" s="3">
        <v>12000</v>
      </c>
      <c r="E310" s="3">
        <v>12668</v>
      </c>
      <c r="F310" s="8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8270</v>
      </c>
      <c r="O310" s="8">
        <v>105.56666666666668</v>
      </c>
      <c r="P310" s="3">
        <v>3.3069306930693068</v>
      </c>
      <c r="Q310" s="3" t="s">
        <v>8310</v>
      </c>
      <c r="R310" s="3" t="s">
        <v>8316</v>
      </c>
      <c r="S310" s="15">
        <f t="shared" si="8"/>
        <v>40567.694560185184</v>
      </c>
      <c r="T310" s="14">
        <f t="shared" si="9"/>
        <v>40612.694560185184</v>
      </c>
    </row>
    <row r="311" spans="1:20" ht="30.75" x14ac:dyDescent="0.25">
      <c r="A311" s="3">
        <v>309</v>
      </c>
      <c r="B311" s="4" t="s">
        <v>310</v>
      </c>
      <c r="C311" s="4" t="s">
        <v>4419</v>
      </c>
      <c r="D311" s="3">
        <v>18000</v>
      </c>
      <c r="E311" s="3">
        <v>21410</v>
      </c>
      <c r="F311" s="8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8270</v>
      </c>
      <c r="O311" s="8">
        <v>118.94444444444446</v>
      </c>
      <c r="P311" s="3">
        <v>14.327731092436975</v>
      </c>
      <c r="Q311" s="3" t="s">
        <v>8310</v>
      </c>
      <c r="R311" s="3" t="s">
        <v>8316</v>
      </c>
      <c r="S311" s="15">
        <f t="shared" si="8"/>
        <v>41134.751550925925</v>
      </c>
      <c r="T311" s="14">
        <f t="shared" si="9"/>
        <v>41155.751550925925</v>
      </c>
    </row>
    <row r="312" spans="1:20" ht="30.75" x14ac:dyDescent="0.25">
      <c r="A312" s="3">
        <v>310</v>
      </c>
      <c r="B312" s="4" t="s">
        <v>311</v>
      </c>
      <c r="C312" s="4" t="s">
        <v>4420</v>
      </c>
      <c r="D312" s="3">
        <v>1000</v>
      </c>
      <c r="E312" s="3">
        <v>1041.29</v>
      </c>
      <c r="F312" s="8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8270</v>
      </c>
      <c r="O312" s="8">
        <v>104.129</v>
      </c>
      <c r="P312" s="3">
        <v>1.1469444444444434</v>
      </c>
      <c r="Q312" s="3" t="s">
        <v>8310</v>
      </c>
      <c r="R312" s="3" t="s">
        <v>8316</v>
      </c>
      <c r="S312" s="15">
        <f t="shared" si="8"/>
        <v>40821.183136574073</v>
      </c>
      <c r="T312" s="14">
        <f t="shared" si="9"/>
        <v>40836.083333333336</v>
      </c>
    </row>
    <row r="313" spans="1:20" ht="30.75" x14ac:dyDescent="0.25">
      <c r="A313" s="3">
        <v>311</v>
      </c>
      <c r="B313" s="4" t="s">
        <v>312</v>
      </c>
      <c r="C313" s="4" t="s">
        <v>4421</v>
      </c>
      <c r="D313" s="3">
        <v>20000</v>
      </c>
      <c r="E313" s="3">
        <v>20820.330000000002</v>
      </c>
      <c r="F313" s="8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8270</v>
      </c>
      <c r="O313" s="8">
        <v>104.10165000000001</v>
      </c>
      <c r="P313" s="3">
        <v>5.4688666666666785</v>
      </c>
      <c r="Q313" s="3" t="s">
        <v>8310</v>
      </c>
      <c r="R313" s="3" t="s">
        <v>8316</v>
      </c>
      <c r="S313" s="15">
        <f t="shared" si="8"/>
        <v>40868.219814814816</v>
      </c>
      <c r="T313" s="14">
        <f t="shared" si="9"/>
        <v>40909.332638888889</v>
      </c>
    </row>
    <row r="314" spans="1:20" ht="45.75" x14ac:dyDescent="0.25">
      <c r="A314" s="3">
        <v>312</v>
      </c>
      <c r="B314" s="4" t="s">
        <v>313</v>
      </c>
      <c r="C314" s="4" t="s">
        <v>4422</v>
      </c>
      <c r="D314" s="3">
        <v>8000</v>
      </c>
      <c r="E314" s="3">
        <v>8950</v>
      </c>
      <c r="F314" s="8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8270</v>
      </c>
      <c r="O314" s="8">
        <v>111.87499999999999</v>
      </c>
      <c r="P314" s="3">
        <v>6.506849315068493</v>
      </c>
      <c r="Q314" s="3" t="s">
        <v>8310</v>
      </c>
      <c r="R314" s="3" t="s">
        <v>8316</v>
      </c>
      <c r="S314" s="15">
        <f t="shared" si="8"/>
        <v>41348.877685185187</v>
      </c>
      <c r="T314" s="14">
        <f t="shared" si="9"/>
        <v>41378.877685185187</v>
      </c>
    </row>
    <row r="315" spans="1:20" ht="45.75" x14ac:dyDescent="0.25">
      <c r="A315" s="3">
        <v>313</v>
      </c>
      <c r="B315" s="4" t="s">
        <v>314</v>
      </c>
      <c r="C315" s="4" t="s">
        <v>4423</v>
      </c>
      <c r="D315" s="3">
        <v>17000</v>
      </c>
      <c r="E315" s="3">
        <v>17805</v>
      </c>
      <c r="F315" s="8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8270</v>
      </c>
      <c r="O315" s="8">
        <v>104.73529411764706</v>
      </c>
      <c r="P315" s="3">
        <v>3.6261261261261262</v>
      </c>
      <c r="Q315" s="3" t="s">
        <v>8310</v>
      </c>
      <c r="R315" s="3" t="s">
        <v>8316</v>
      </c>
      <c r="S315" s="15">
        <f t="shared" si="8"/>
        <v>40357.227939814817</v>
      </c>
      <c r="T315" s="14">
        <f t="shared" si="9"/>
        <v>40401.665972222225</v>
      </c>
    </row>
    <row r="316" spans="1:20" ht="45.75" x14ac:dyDescent="0.25">
      <c r="A316" s="3">
        <v>314</v>
      </c>
      <c r="B316" s="4" t="s">
        <v>315</v>
      </c>
      <c r="C316" s="4" t="s">
        <v>4424</v>
      </c>
      <c r="D316" s="3">
        <v>1000</v>
      </c>
      <c r="E316" s="3">
        <v>3851.5</v>
      </c>
      <c r="F316" s="8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8270</v>
      </c>
      <c r="O316" s="9">
        <v>385.15000000000003</v>
      </c>
      <c r="P316" s="3">
        <v>23.762499999999999</v>
      </c>
      <c r="Q316" s="3" t="s">
        <v>8310</v>
      </c>
      <c r="R316" s="3" t="s">
        <v>8316</v>
      </c>
      <c r="S316" s="15">
        <f t="shared" si="8"/>
        <v>41304.833194444444</v>
      </c>
      <c r="T316" s="14">
        <f t="shared" si="9"/>
        <v>41334.833194444444</v>
      </c>
    </row>
    <row r="317" spans="1:20" ht="30.75" x14ac:dyDescent="0.25">
      <c r="A317" s="3">
        <v>315</v>
      </c>
      <c r="B317" s="4" t="s">
        <v>316</v>
      </c>
      <c r="C317" s="4" t="s">
        <v>4425</v>
      </c>
      <c r="D317" s="3">
        <v>25000</v>
      </c>
      <c r="E317" s="3">
        <v>25312</v>
      </c>
      <c r="F317" s="8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8270</v>
      </c>
      <c r="O317" s="8">
        <v>101.248</v>
      </c>
      <c r="P317" s="3">
        <v>2.4761904761904763</v>
      </c>
      <c r="Q317" s="3" t="s">
        <v>8310</v>
      </c>
      <c r="R317" s="3" t="s">
        <v>8316</v>
      </c>
      <c r="S317" s="15">
        <f t="shared" si="8"/>
        <v>41113.77238425926</v>
      </c>
      <c r="T317" s="14">
        <f t="shared" si="9"/>
        <v>41143.77238425926</v>
      </c>
    </row>
    <row r="318" spans="1:20" ht="30.75" x14ac:dyDescent="0.25">
      <c r="A318" s="3">
        <v>316</v>
      </c>
      <c r="B318" s="4" t="s">
        <v>317</v>
      </c>
      <c r="C318" s="4" t="s">
        <v>4426</v>
      </c>
      <c r="D318" s="3">
        <v>15000</v>
      </c>
      <c r="E318" s="3">
        <v>17066</v>
      </c>
      <c r="F318" s="8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8270</v>
      </c>
      <c r="O318" s="8">
        <v>113.77333333333333</v>
      </c>
      <c r="P318" s="3">
        <v>13.075949367088608</v>
      </c>
      <c r="Q318" s="3" t="s">
        <v>8310</v>
      </c>
      <c r="R318" s="3" t="s">
        <v>8316</v>
      </c>
      <c r="S318" s="15">
        <f t="shared" si="8"/>
        <v>41950.923576388886</v>
      </c>
      <c r="T318" s="14">
        <f t="shared" si="9"/>
        <v>41984.207638888889</v>
      </c>
    </row>
    <row r="319" spans="1:20" ht="30.75" x14ac:dyDescent="0.25">
      <c r="A319" s="3">
        <v>317</v>
      </c>
      <c r="B319" s="4" t="s">
        <v>318</v>
      </c>
      <c r="C319" s="4" t="s">
        <v>4427</v>
      </c>
      <c r="D319" s="3">
        <v>30000</v>
      </c>
      <c r="E319" s="3">
        <v>30241</v>
      </c>
      <c r="F319" s="8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8270</v>
      </c>
      <c r="O319" s="8">
        <v>100.80333333333333</v>
      </c>
      <c r="P319" s="3">
        <v>0.76265822784810122</v>
      </c>
      <c r="Q319" s="3" t="s">
        <v>8310</v>
      </c>
      <c r="R319" s="3" t="s">
        <v>8316</v>
      </c>
      <c r="S319" s="15">
        <f t="shared" si="8"/>
        <v>41589.676886574074</v>
      </c>
      <c r="T319" s="14">
        <f t="shared" si="9"/>
        <v>41619.676886574074</v>
      </c>
    </row>
    <row r="320" spans="1:20" ht="30.75" x14ac:dyDescent="0.25">
      <c r="A320" s="3">
        <v>318</v>
      </c>
      <c r="B320" s="4" t="s">
        <v>319</v>
      </c>
      <c r="C320" s="4" t="s">
        <v>4428</v>
      </c>
      <c r="D320" s="3">
        <v>5000</v>
      </c>
      <c r="E320" s="3">
        <v>14166</v>
      </c>
      <c r="F320" s="8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8270</v>
      </c>
      <c r="O320" s="9">
        <v>283.32</v>
      </c>
      <c r="P320" s="3">
        <v>32.274647887323944</v>
      </c>
      <c r="Q320" s="3" t="s">
        <v>8310</v>
      </c>
      <c r="R320" s="3" t="s">
        <v>8316</v>
      </c>
      <c r="S320" s="15">
        <f t="shared" si="8"/>
        <v>41330.038784722223</v>
      </c>
      <c r="T320" s="14">
        <f t="shared" si="9"/>
        <v>41359.997118055559</v>
      </c>
    </row>
    <row r="321" spans="1:20" ht="45.75" x14ac:dyDescent="0.25">
      <c r="A321" s="3">
        <v>319</v>
      </c>
      <c r="B321" s="4" t="s">
        <v>320</v>
      </c>
      <c r="C321" s="4" t="s">
        <v>4429</v>
      </c>
      <c r="D321" s="3">
        <v>5000</v>
      </c>
      <c r="E321" s="3">
        <v>5634</v>
      </c>
      <c r="F321" s="8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8270</v>
      </c>
      <c r="O321" s="8">
        <v>112.68</v>
      </c>
      <c r="P321" s="3">
        <v>12.431372549019608</v>
      </c>
      <c r="Q321" s="3" t="s">
        <v>8310</v>
      </c>
      <c r="R321" s="3" t="s">
        <v>8316</v>
      </c>
      <c r="S321" s="15">
        <f t="shared" si="8"/>
        <v>40123.83829861111</v>
      </c>
      <c r="T321" s="14">
        <f t="shared" si="9"/>
        <v>40211.332638888889</v>
      </c>
    </row>
    <row r="322" spans="1:20" ht="30.75" x14ac:dyDescent="0.25">
      <c r="A322" s="3">
        <v>320</v>
      </c>
      <c r="B322" s="4" t="s">
        <v>321</v>
      </c>
      <c r="C322" s="4" t="s">
        <v>4430</v>
      </c>
      <c r="D322" s="3">
        <v>20000</v>
      </c>
      <c r="E322" s="3">
        <v>21316</v>
      </c>
      <c r="F322" s="8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8270</v>
      </c>
      <c r="O322" s="8">
        <v>106.58000000000001</v>
      </c>
      <c r="P322" s="3">
        <v>8.3291139240506329</v>
      </c>
      <c r="Q322" s="3" t="s">
        <v>8310</v>
      </c>
      <c r="R322" s="3" t="s">
        <v>8316</v>
      </c>
      <c r="S322" s="15">
        <f t="shared" si="8"/>
        <v>42331.551307870366</v>
      </c>
      <c r="T322" s="14">
        <f t="shared" si="9"/>
        <v>42360.958333333328</v>
      </c>
    </row>
    <row r="323" spans="1:20" ht="30.75" x14ac:dyDescent="0.25">
      <c r="A323" s="3">
        <v>321</v>
      </c>
      <c r="B323" s="4" t="s">
        <v>322</v>
      </c>
      <c r="C323" s="4" t="s">
        <v>4431</v>
      </c>
      <c r="D323" s="3">
        <v>35000</v>
      </c>
      <c r="E323" s="3">
        <v>35932</v>
      </c>
      <c r="F323" s="8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8270</v>
      </c>
      <c r="O323" s="8">
        <v>102.66285714285715</v>
      </c>
      <c r="P323" s="3">
        <v>2.7655786350148368</v>
      </c>
      <c r="Q323" s="3" t="s">
        <v>8310</v>
      </c>
      <c r="R323" s="3" t="s">
        <v>8316</v>
      </c>
      <c r="S323" s="15">
        <f t="shared" ref="S323:S386" si="10">(((J323/60)/60)/24)+DATE(1970,1,1)</f>
        <v>42647.446597222224</v>
      </c>
      <c r="T323" s="14">
        <f t="shared" ref="T323:T386" si="11">(((I323/60)/60)/24)+DATE(1970,1,1)</f>
        <v>42682.488263888896</v>
      </c>
    </row>
    <row r="324" spans="1:20" ht="30.75" x14ac:dyDescent="0.25">
      <c r="A324" s="3">
        <v>322</v>
      </c>
      <c r="B324" s="4" t="s">
        <v>323</v>
      </c>
      <c r="C324" s="4" t="s">
        <v>4432</v>
      </c>
      <c r="D324" s="3">
        <v>25000</v>
      </c>
      <c r="E324" s="3">
        <v>26978</v>
      </c>
      <c r="F324" s="8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8270</v>
      </c>
      <c r="O324" s="8">
        <v>107.91200000000001</v>
      </c>
      <c r="P324" s="3">
        <v>10.634408602150538</v>
      </c>
      <c r="Q324" s="3" t="s">
        <v>8310</v>
      </c>
      <c r="R324" s="3" t="s">
        <v>8316</v>
      </c>
      <c r="S324" s="15">
        <f t="shared" si="10"/>
        <v>42473.57</v>
      </c>
      <c r="T324" s="14">
        <f t="shared" si="11"/>
        <v>42503.57</v>
      </c>
    </row>
    <row r="325" spans="1:20" ht="30.75" x14ac:dyDescent="0.25">
      <c r="A325" s="3">
        <v>323</v>
      </c>
      <c r="B325" s="4" t="s">
        <v>324</v>
      </c>
      <c r="C325" s="4" t="s">
        <v>4433</v>
      </c>
      <c r="D325" s="3">
        <v>5400</v>
      </c>
      <c r="E325" s="3">
        <v>6646</v>
      </c>
      <c r="F325" s="8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8270</v>
      </c>
      <c r="O325" s="8">
        <v>123.07407407407408</v>
      </c>
      <c r="P325" s="3">
        <v>21.482758620689655</v>
      </c>
      <c r="Q325" s="3" t="s">
        <v>8310</v>
      </c>
      <c r="R325" s="3" t="s">
        <v>8316</v>
      </c>
      <c r="S325" s="15">
        <f t="shared" si="10"/>
        <v>42697.32136574074</v>
      </c>
      <c r="T325" s="14">
        <f t="shared" si="11"/>
        <v>42725.332638888889</v>
      </c>
    </row>
    <row r="326" spans="1:20" ht="30.75" x14ac:dyDescent="0.25">
      <c r="A326" s="3">
        <v>324</v>
      </c>
      <c r="B326" s="4" t="s">
        <v>325</v>
      </c>
      <c r="C326" s="4" t="s">
        <v>4434</v>
      </c>
      <c r="D326" s="3">
        <v>8500</v>
      </c>
      <c r="E326" s="3">
        <v>8636</v>
      </c>
      <c r="F326" s="8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8270</v>
      </c>
      <c r="O326" s="8">
        <v>101.6</v>
      </c>
      <c r="P326" s="3">
        <v>1.6585365853658536</v>
      </c>
      <c r="Q326" s="3" t="s">
        <v>8310</v>
      </c>
      <c r="R326" s="3" t="s">
        <v>8316</v>
      </c>
      <c r="S326" s="15">
        <f t="shared" si="10"/>
        <v>42184.626250000001</v>
      </c>
      <c r="T326" s="14">
        <f t="shared" si="11"/>
        <v>42217.626250000001</v>
      </c>
    </row>
    <row r="327" spans="1:20" ht="30.75" x14ac:dyDescent="0.25">
      <c r="A327" s="3">
        <v>325</v>
      </c>
      <c r="B327" s="4" t="s">
        <v>326</v>
      </c>
      <c r="C327" s="4" t="s">
        <v>4435</v>
      </c>
      <c r="D327" s="3">
        <v>50000</v>
      </c>
      <c r="E327" s="3">
        <v>52198</v>
      </c>
      <c r="F327" s="8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8270</v>
      </c>
      <c r="O327" s="8">
        <v>104.396</v>
      </c>
      <c r="P327" s="3">
        <v>2.9864130434782608</v>
      </c>
      <c r="Q327" s="3" t="s">
        <v>8310</v>
      </c>
      <c r="R327" s="3" t="s">
        <v>8316</v>
      </c>
      <c r="S327" s="15">
        <f t="shared" si="10"/>
        <v>42689.187881944439</v>
      </c>
      <c r="T327" s="14">
        <f t="shared" si="11"/>
        <v>42724.187881944439</v>
      </c>
    </row>
    <row r="328" spans="1:20" ht="30.75" x14ac:dyDescent="0.25">
      <c r="A328" s="3">
        <v>326</v>
      </c>
      <c r="B328" s="4" t="s">
        <v>327</v>
      </c>
      <c r="C328" s="4" t="s">
        <v>4436</v>
      </c>
      <c r="D328" s="3">
        <v>150000</v>
      </c>
      <c r="E328" s="3">
        <v>169394.6</v>
      </c>
      <c r="F328" s="8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8270</v>
      </c>
      <c r="O328" s="8">
        <v>112.92973333333333</v>
      </c>
      <c r="P328" s="3">
        <v>16.850217202432674</v>
      </c>
      <c r="Q328" s="3" t="s">
        <v>8310</v>
      </c>
      <c r="R328" s="3" t="s">
        <v>8316</v>
      </c>
      <c r="S328" s="15">
        <f t="shared" si="10"/>
        <v>42775.314884259264</v>
      </c>
      <c r="T328" s="14">
        <f t="shared" si="11"/>
        <v>42808.956250000003</v>
      </c>
    </row>
    <row r="329" spans="1:20" ht="30.75" x14ac:dyDescent="0.25">
      <c r="A329" s="3">
        <v>327</v>
      </c>
      <c r="B329" s="4" t="s">
        <v>328</v>
      </c>
      <c r="C329" s="4" t="s">
        <v>4437</v>
      </c>
      <c r="D329" s="3">
        <v>4000</v>
      </c>
      <c r="E329" s="3">
        <v>5456</v>
      </c>
      <c r="F329" s="8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8270</v>
      </c>
      <c r="O329" s="8">
        <v>136.4</v>
      </c>
      <c r="P329" s="3">
        <v>42.823529411764703</v>
      </c>
      <c r="Q329" s="3" t="s">
        <v>8310</v>
      </c>
      <c r="R329" s="3" t="s">
        <v>8316</v>
      </c>
      <c r="S329" s="15">
        <f t="shared" si="10"/>
        <v>42058.235289351855</v>
      </c>
      <c r="T329" s="14">
        <f t="shared" si="11"/>
        <v>42085.333333333328</v>
      </c>
    </row>
    <row r="330" spans="1:20" ht="30.75" x14ac:dyDescent="0.25">
      <c r="A330" s="3">
        <v>328</v>
      </c>
      <c r="B330" s="4" t="s">
        <v>329</v>
      </c>
      <c r="C330" s="4" t="s">
        <v>4438</v>
      </c>
      <c r="D330" s="3">
        <v>75000</v>
      </c>
      <c r="E330" s="3">
        <v>77710.8</v>
      </c>
      <c r="F330" s="8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8270</v>
      </c>
      <c r="O330" s="8">
        <v>103.61439999999999</v>
      </c>
      <c r="P330" s="3">
        <v>5.4433734939759093</v>
      </c>
      <c r="Q330" s="3" t="s">
        <v>8310</v>
      </c>
      <c r="R330" s="3" t="s">
        <v>8316</v>
      </c>
      <c r="S330" s="15">
        <f t="shared" si="10"/>
        <v>42278.946620370371</v>
      </c>
      <c r="T330" s="14">
        <f t="shared" si="11"/>
        <v>42309.166666666672</v>
      </c>
    </row>
    <row r="331" spans="1:20" ht="30.75" x14ac:dyDescent="0.25">
      <c r="A331" s="3">
        <v>329</v>
      </c>
      <c r="B331" s="4" t="s">
        <v>330</v>
      </c>
      <c r="C331" s="4" t="s">
        <v>4439</v>
      </c>
      <c r="D331" s="3">
        <v>10000</v>
      </c>
      <c r="E331" s="3">
        <v>10550</v>
      </c>
      <c r="F331" s="8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8270</v>
      </c>
      <c r="O331" s="8">
        <v>105.5</v>
      </c>
      <c r="P331" s="3">
        <v>3.2934131736526946</v>
      </c>
      <c r="Q331" s="3" t="s">
        <v>8310</v>
      </c>
      <c r="R331" s="3" t="s">
        <v>8316</v>
      </c>
      <c r="S331" s="15">
        <f t="shared" si="10"/>
        <v>42291.46674768519</v>
      </c>
      <c r="T331" s="14">
        <f t="shared" si="11"/>
        <v>42315.166666666672</v>
      </c>
    </row>
    <row r="332" spans="1:20" ht="30.75" x14ac:dyDescent="0.25">
      <c r="A332" s="3">
        <v>330</v>
      </c>
      <c r="B332" s="4" t="s">
        <v>331</v>
      </c>
      <c r="C332" s="4" t="s">
        <v>4440</v>
      </c>
      <c r="D332" s="3">
        <v>35000</v>
      </c>
      <c r="E332" s="3">
        <v>35640</v>
      </c>
      <c r="F332" s="8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8270</v>
      </c>
      <c r="O332" s="8">
        <v>101.82857142857142</v>
      </c>
      <c r="P332" s="3">
        <v>1.8823529411764706</v>
      </c>
      <c r="Q332" s="3" t="s">
        <v>8310</v>
      </c>
      <c r="R332" s="3" t="s">
        <v>8316</v>
      </c>
      <c r="S332" s="15">
        <f t="shared" si="10"/>
        <v>41379.515775462962</v>
      </c>
      <c r="T332" s="14">
        <f t="shared" si="11"/>
        <v>41411.165972222225</v>
      </c>
    </row>
    <row r="333" spans="1:20" ht="30.75" x14ac:dyDescent="0.25">
      <c r="A333" s="3">
        <v>331</v>
      </c>
      <c r="B333" s="4" t="s">
        <v>332</v>
      </c>
      <c r="C333" s="4" t="s">
        <v>4441</v>
      </c>
      <c r="D333" s="3">
        <v>40000</v>
      </c>
      <c r="E333" s="3">
        <v>42642</v>
      </c>
      <c r="F333" s="8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8270</v>
      </c>
      <c r="O333" s="8">
        <v>106.60499999999999</v>
      </c>
      <c r="P333" s="3">
        <v>6.031963470319635</v>
      </c>
      <c r="Q333" s="3" t="s">
        <v>8310</v>
      </c>
      <c r="R333" s="3" t="s">
        <v>8316</v>
      </c>
      <c r="S333" s="15">
        <f t="shared" si="10"/>
        <v>42507.581412037034</v>
      </c>
      <c r="T333" s="14">
        <f t="shared" si="11"/>
        <v>42538.581412037034</v>
      </c>
    </row>
    <row r="334" spans="1:20" ht="45.75" x14ac:dyDescent="0.25">
      <c r="A334" s="3">
        <v>332</v>
      </c>
      <c r="B334" s="4" t="s">
        <v>333</v>
      </c>
      <c r="C334" s="4" t="s">
        <v>4442</v>
      </c>
      <c r="D334" s="3">
        <v>100000</v>
      </c>
      <c r="E334" s="3">
        <v>113015</v>
      </c>
      <c r="F334" s="8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8270</v>
      </c>
      <c r="O334" s="8">
        <v>113.015</v>
      </c>
      <c r="P334" s="3">
        <v>23.45045045045045</v>
      </c>
      <c r="Q334" s="3" t="s">
        <v>8310</v>
      </c>
      <c r="R334" s="3" t="s">
        <v>8316</v>
      </c>
      <c r="S334" s="15">
        <f t="shared" si="10"/>
        <v>42263.680289351847</v>
      </c>
      <c r="T334" s="14">
        <f t="shared" si="11"/>
        <v>42305.333333333328</v>
      </c>
    </row>
    <row r="335" spans="1:20" ht="30.75" x14ac:dyDescent="0.25">
      <c r="A335" s="3">
        <v>333</v>
      </c>
      <c r="B335" s="4" t="s">
        <v>334</v>
      </c>
      <c r="C335" s="4" t="s">
        <v>4443</v>
      </c>
      <c r="D335" s="3">
        <v>40000</v>
      </c>
      <c r="E335" s="3">
        <v>50091</v>
      </c>
      <c r="F335" s="8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8270</v>
      </c>
      <c r="O335" s="8">
        <v>125.22750000000001</v>
      </c>
      <c r="P335" s="3">
        <v>37.936090225563909</v>
      </c>
      <c r="Q335" s="3" t="s">
        <v>8310</v>
      </c>
      <c r="R335" s="3" t="s">
        <v>8316</v>
      </c>
      <c r="S335" s="15">
        <f t="shared" si="10"/>
        <v>42437.636469907404</v>
      </c>
      <c r="T335" s="14">
        <f t="shared" si="11"/>
        <v>42467.59480324074</v>
      </c>
    </row>
    <row r="336" spans="1:20" ht="45.75" x14ac:dyDescent="0.25">
      <c r="A336" s="3">
        <v>334</v>
      </c>
      <c r="B336" s="4" t="s">
        <v>335</v>
      </c>
      <c r="C336" s="4" t="s">
        <v>4444</v>
      </c>
      <c r="D336" s="3">
        <v>10000</v>
      </c>
      <c r="E336" s="3">
        <v>10119</v>
      </c>
      <c r="F336" s="8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8270</v>
      </c>
      <c r="O336" s="8">
        <v>101.19</v>
      </c>
      <c r="P336" s="3">
        <v>1.7246376811594204</v>
      </c>
      <c r="Q336" s="3" t="s">
        <v>8310</v>
      </c>
      <c r="R336" s="3" t="s">
        <v>8316</v>
      </c>
      <c r="S336" s="15">
        <f t="shared" si="10"/>
        <v>42101.682372685187</v>
      </c>
      <c r="T336" s="14">
        <f t="shared" si="11"/>
        <v>42139.791666666672</v>
      </c>
    </row>
    <row r="337" spans="1:20" ht="30.75" x14ac:dyDescent="0.25">
      <c r="A337" s="3">
        <v>335</v>
      </c>
      <c r="B337" s="4" t="s">
        <v>336</v>
      </c>
      <c r="C337" s="4" t="s">
        <v>4445</v>
      </c>
      <c r="D337" s="3">
        <v>8500</v>
      </c>
      <c r="E337" s="3">
        <v>8735</v>
      </c>
      <c r="F337" s="8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8270</v>
      </c>
      <c r="O337" s="8">
        <v>102.76470588235294</v>
      </c>
      <c r="P337" s="3">
        <v>2.9375</v>
      </c>
      <c r="Q337" s="3" t="s">
        <v>8310</v>
      </c>
      <c r="R337" s="3" t="s">
        <v>8316</v>
      </c>
      <c r="S337" s="15">
        <f t="shared" si="10"/>
        <v>42101.737442129626</v>
      </c>
      <c r="T337" s="14">
        <f t="shared" si="11"/>
        <v>42132.916666666672</v>
      </c>
    </row>
    <row r="338" spans="1:20" ht="30.75" x14ac:dyDescent="0.25">
      <c r="A338" s="3">
        <v>336</v>
      </c>
      <c r="B338" s="4" t="s">
        <v>337</v>
      </c>
      <c r="C338" s="4" t="s">
        <v>4446</v>
      </c>
      <c r="D338" s="3">
        <v>25000</v>
      </c>
      <c r="E338" s="3">
        <v>29209.78</v>
      </c>
      <c r="F338" s="8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8270</v>
      </c>
      <c r="O338" s="8">
        <v>116.83911999999998</v>
      </c>
      <c r="P338" s="3">
        <v>8.5391075050709908</v>
      </c>
      <c r="Q338" s="3" t="s">
        <v>8310</v>
      </c>
      <c r="R338" s="3" t="s">
        <v>8316</v>
      </c>
      <c r="S338" s="15">
        <f t="shared" si="10"/>
        <v>42291.596273148149</v>
      </c>
      <c r="T338" s="14">
        <f t="shared" si="11"/>
        <v>42321.637939814813</v>
      </c>
    </row>
    <row r="339" spans="1:20" ht="30.75" x14ac:dyDescent="0.25">
      <c r="A339" s="3">
        <v>337</v>
      </c>
      <c r="B339" s="4" t="s">
        <v>338</v>
      </c>
      <c r="C339" s="4" t="s">
        <v>4447</v>
      </c>
      <c r="D339" s="3">
        <v>3000</v>
      </c>
      <c r="E339" s="3">
        <v>3035.05</v>
      </c>
      <c r="F339" s="8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8270</v>
      </c>
      <c r="O339" s="8">
        <v>101.16833333333335</v>
      </c>
      <c r="P339" s="3">
        <v>1.1306451612903285</v>
      </c>
      <c r="Q339" s="3" t="s">
        <v>8310</v>
      </c>
      <c r="R339" s="3" t="s">
        <v>8316</v>
      </c>
      <c r="S339" s="15">
        <f t="shared" si="10"/>
        <v>42047.128564814819</v>
      </c>
      <c r="T339" s="14">
        <f t="shared" si="11"/>
        <v>42077.086898148147</v>
      </c>
    </row>
    <row r="340" spans="1:20" ht="45.75" x14ac:dyDescent="0.25">
      <c r="A340" s="3">
        <v>338</v>
      </c>
      <c r="B340" s="4" t="s">
        <v>339</v>
      </c>
      <c r="C340" s="4" t="s">
        <v>4448</v>
      </c>
      <c r="D340" s="3">
        <v>15000</v>
      </c>
      <c r="E340" s="3">
        <v>16520.04</v>
      </c>
      <c r="F340" s="8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8270</v>
      </c>
      <c r="O340" s="8">
        <v>110.13360000000002</v>
      </c>
      <c r="P340" s="3">
        <v>6.4408474576271226</v>
      </c>
      <c r="Q340" s="3" t="s">
        <v>8310</v>
      </c>
      <c r="R340" s="3" t="s">
        <v>8316</v>
      </c>
      <c r="S340" s="15">
        <f t="shared" si="10"/>
        <v>42559.755671296298</v>
      </c>
      <c r="T340" s="14">
        <f t="shared" si="11"/>
        <v>42616.041666666672</v>
      </c>
    </row>
    <row r="341" spans="1:20" ht="30.75" x14ac:dyDescent="0.25">
      <c r="A341" s="3">
        <v>339</v>
      </c>
      <c r="B341" s="4" t="s">
        <v>340</v>
      </c>
      <c r="C341" s="4" t="s">
        <v>4449</v>
      </c>
      <c r="D341" s="3">
        <v>6000</v>
      </c>
      <c r="E341" s="3">
        <v>6485</v>
      </c>
      <c r="F341" s="8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8270</v>
      </c>
      <c r="O341" s="8">
        <v>108.08333333333333</v>
      </c>
      <c r="P341" s="3">
        <v>5.4494382022471912</v>
      </c>
      <c r="Q341" s="3" t="s">
        <v>8310</v>
      </c>
      <c r="R341" s="3" t="s">
        <v>8316</v>
      </c>
      <c r="S341" s="15">
        <f t="shared" si="10"/>
        <v>42093.760046296295</v>
      </c>
      <c r="T341" s="14">
        <f t="shared" si="11"/>
        <v>42123.760046296295</v>
      </c>
    </row>
    <row r="342" spans="1:20" ht="30.75" x14ac:dyDescent="0.25">
      <c r="A342" s="3">
        <v>340</v>
      </c>
      <c r="B342" s="4" t="s">
        <v>341</v>
      </c>
      <c r="C342" s="4" t="s">
        <v>4450</v>
      </c>
      <c r="D342" s="3">
        <v>35000</v>
      </c>
      <c r="E342" s="3">
        <v>43758</v>
      </c>
      <c r="F342" s="8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8270</v>
      </c>
      <c r="O342" s="8">
        <v>125.02285714285715</v>
      </c>
      <c r="P342" s="3">
        <v>29.290969899665551</v>
      </c>
      <c r="Q342" s="3" t="s">
        <v>8310</v>
      </c>
      <c r="R342" s="3" t="s">
        <v>8316</v>
      </c>
      <c r="S342" s="15">
        <f t="shared" si="10"/>
        <v>42772.669062500005</v>
      </c>
      <c r="T342" s="14">
        <f t="shared" si="11"/>
        <v>42802.875</v>
      </c>
    </row>
    <row r="343" spans="1:20" ht="30.75" x14ac:dyDescent="0.25">
      <c r="A343" s="3">
        <v>341</v>
      </c>
      <c r="B343" s="4" t="s">
        <v>342</v>
      </c>
      <c r="C343" s="4" t="s">
        <v>4451</v>
      </c>
      <c r="D343" s="3">
        <v>3500</v>
      </c>
      <c r="E343" s="3">
        <v>3735</v>
      </c>
      <c r="F343" s="8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8270</v>
      </c>
      <c r="O343" s="8">
        <v>106.71428571428572</v>
      </c>
      <c r="P343" s="3">
        <v>4.2727272727272725</v>
      </c>
      <c r="Q343" s="3" t="s">
        <v>8310</v>
      </c>
      <c r="R343" s="3" t="s">
        <v>8316</v>
      </c>
      <c r="S343" s="15">
        <f t="shared" si="10"/>
        <v>41894.879606481481</v>
      </c>
      <c r="T343" s="14">
        <f t="shared" si="11"/>
        <v>41913.165972222225</v>
      </c>
    </row>
    <row r="344" spans="1:20" ht="15.75" x14ac:dyDescent="0.25">
      <c r="A344" s="3">
        <v>342</v>
      </c>
      <c r="B344" s="4" t="s">
        <v>343</v>
      </c>
      <c r="C344" s="4" t="s">
        <v>4452</v>
      </c>
      <c r="D344" s="3">
        <v>55000</v>
      </c>
      <c r="E344" s="3">
        <v>55201.52</v>
      </c>
      <c r="F344" s="8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8270</v>
      </c>
      <c r="O344" s="8">
        <v>100.36639999999998</v>
      </c>
      <c r="P344" s="3">
        <v>0.62006153846152856</v>
      </c>
      <c r="Q344" s="3" t="s">
        <v>8310</v>
      </c>
      <c r="R344" s="3" t="s">
        <v>8316</v>
      </c>
      <c r="S344" s="15">
        <f t="shared" si="10"/>
        <v>42459.780844907407</v>
      </c>
      <c r="T344" s="14">
        <f t="shared" si="11"/>
        <v>42489.780844907407</v>
      </c>
    </row>
    <row r="345" spans="1:20" ht="45.75" x14ac:dyDescent="0.25">
      <c r="A345" s="3">
        <v>343</v>
      </c>
      <c r="B345" s="4" t="s">
        <v>344</v>
      </c>
      <c r="C345" s="4" t="s">
        <v>4453</v>
      </c>
      <c r="D345" s="3">
        <v>30000</v>
      </c>
      <c r="E345" s="3">
        <v>30608.59</v>
      </c>
      <c r="F345" s="8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8270</v>
      </c>
      <c r="O345" s="8">
        <v>102.02863333333335</v>
      </c>
      <c r="P345" s="3">
        <v>1.1614312977099239</v>
      </c>
      <c r="Q345" s="3" t="s">
        <v>8310</v>
      </c>
      <c r="R345" s="3" t="s">
        <v>8316</v>
      </c>
      <c r="S345" s="15">
        <f t="shared" si="10"/>
        <v>41926.73778935185</v>
      </c>
      <c r="T345" s="14">
        <f t="shared" si="11"/>
        <v>41957.125</v>
      </c>
    </row>
    <row r="346" spans="1:20" ht="30.75" x14ac:dyDescent="0.25">
      <c r="A346" s="3">
        <v>344</v>
      </c>
      <c r="B346" s="4" t="s">
        <v>345</v>
      </c>
      <c r="C346" s="4" t="s">
        <v>4454</v>
      </c>
      <c r="D346" s="3">
        <v>33500</v>
      </c>
      <c r="E346" s="3">
        <v>34198</v>
      </c>
      <c r="F346" s="8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8270</v>
      </c>
      <c r="O346" s="8">
        <v>102.08358208955224</v>
      </c>
      <c r="P346" s="3">
        <v>2.4491228070175439</v>
      </c>
      <c r="Q346" s="3" t="s">
        <v>8310</v>
      </c>
      <c r="R346" s="3" t="s">
        <v>8316</v>
      </c>
      <c r="S346" s="15">
        <f t="shared" si="10"/>
        <v>42111.970995370371</v>
      </c>
      <c r="T346" s="14">
        <f t="shared" si="11"/>
        <v>42156.097222222219</v>
      </c>
    </row>
    <row r="347" spans="1:20" ht="30.75" x14ac:dyDescent="0.25">
      <c r="A347" s="3">
        <v>345</v>
      </c>
      <c r="B347" s="4" t="s">
        <v>346</v>
      </c>
      <c r="C347" s="4" t="s">
        <v>4455</v>
      </c>
      <c r="D347" s="3">
        <v>14500</v>
      </c>
      <c r="E347" s="3">
        <v>17875</v>
      </c>
      <c r="F347" s="8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8270</v>
      </c>
      <c r="O347" s="8">
        <v>123.27586206896552</v>
      </c>
      <c r="P347" s="3">
        <v>18.854748603351954</v>
      </c>
      <c r="Q347" s="3" t="s">
        <v>8310</v>
      </c>
      <c r="R347" s="3" t="s">
        <v>8316</v>
      </c>
      <c r="S347" s="15">
        <f t="shared" si="10"/>
        <v>42114.944328703699</v>
      </c>
      <c r="T347" s="14">
        <f t="shared" si="11"/>
        <v>42144.944328703699</v>
      </c>
    </row>
    <row r="348" spans="1:20" ht="30.75" x14ac:dyDescent="0.25">
      <c r="A348" s="3">
        <v>346</v>
      </c>
      <c r="B348" s="4" t="s">
        <v>347</v>
      </c>
      <c r="C348" s="4" t="s">
        <v>4456</v>
      </c>
      <c r="D348" s="3">
        <v>10000</v>
      </c>
      <c r="E348" s="3">
        <v>17028.88</v>
      </c>
      <c r="F348" s="8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8270</v>
      </c>
      <c r="O348" s="8">
        <v>170.28880000000001</v>
      </c>
      <c r="P348" s="3">
        <v>37.387659574468088</v>
      </c>
      <c r="Q348" s="3" t="s">
        <v>8310</v>
      </c>
      <c r="R348" s="3" t="s">
        <v>8316</v>
      </c>
      <c r="S348" s="15">
        <f t="shared" si="10"/>
        <v>42261.500243055561</v>
      </c>
      <c r="T348" s="14">
        <f t="shared" si="11"/>
        <v>42291.500243055561</v>
      </c>
    </row>
    <row r="349" spans="1:20" ht="30.75" x14ac:dyDescent="0.25">
      <c r="A349" s="3">
        <v>347</v>
      </c>
      <c r="B349" s="4" t="s">
        <v>348</v>
      </c>
      <c r="C349" s="4" t="s">
        <v>4457</v>
      </c>
      <c r="D349" s="3">
        <v>40000</v>
      </c>
      <c r="E349" s="3">
        <v>44636.2</v>
      </c>
      <c r="F349" s="8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8270</v>
      </c>
      <c r="O349" s="8">
        <v>111.59049999999999</v>
      </c>
      <c r="P349" s="3">
        <v>12.232717678100256</v>
      </c>
      <c r="Q349" s="3" t="s">
        <v>8310</v>
      </c>
      <c r="R349" s="3" t="s">
        <v>8316</v>
      </c>
      <c r="S349" s="15">
        <f t="shared" si="10"/>
        <v>42292.495474537034</v>
      </c>
      <c r="T349" s="14">
        <f t="shared" si="11"/>
        <v>42322.537141203706</v>
      </c>
    </row>
    <row r="350" spans="1:20" ht="30.75" x14ac:dyDescent="0.25">
      <c r="A350" s="3">
        <v>348</v>
      </c>
      <c r="B350" s="4" t="s">
        <v>349</v>
      </c>
      <c r="C350" s="4" t="s">
        <v>4458</v>
      </c>
      <c r="D350" s="3">
        <v>10000</v>
      </c>
      <c r="E350" s="3">
        <v>10300</v>
      </c>
      <c r="F350" s="8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8270</v>
      </c>
      <c r="O350" s="8">
        <v>103</v>
      </c>
      <c r="P350" s="3">
        <v>2.5210084033613445</v>
      </c>
      <c r="Q350" s="3" t="s">
        <v>8310</v>
      </c>
      <c r="R350" s="3" t="s">
        <v>8316</v>
      </c>
      <c r="S350" s="15">
        <f t="shared" si="10"/>
        <v>42207.58699074074</v>
      </c>
      <c r="T350" s="14">
        <f t="shared" si="11"/>
        <v>42237.58699074074</v>
      </c>
    </row>
    <row r="351" spans="1:20" ht="30.75" x14ac:dyDescent="0.25">
      <c r="A351" s="3">
        <v>349</v>
      </c>
      <c r="B351" s="4" t="s">
        <v>350</v>
      </c>
      <c r="C351" s="4" t="s">
        <v>4459</v>
      </c>
      <c r="D351" s="3">
        <v>11260</v>
      </c>
      <c r="E351" s="3">
        <v>12007.18</v>
      </c>
      <c r="F351" s="8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8270</v>
      </c>
      <c r="O351" s="8">
        <v>106.63570159857905</v>
      </c>
      <c r="P351" s="3">
        <v>4.4741317365269477</v>
      </c>
      <c r="Q351" s="3" t="s">
        <v>8310</v>
      </c>
      <c r="R351" s="3" t="s">
        <v>8316</v>
      </c>
      <c r="S351" s="15">
        <f t="shared" si="10"/>
        <v>42760.498935185184</v>
      </c>
      <c r="T351" s="14">
        <f t="shared" si="11"/>
        <v>42790.498935185184</v>
      </c>
    </row>
    <row r="352" spans="1:20" ht="30.75" x14ac:dyDescent="0.25">
      <c r="A352" s="3">
        <v>350</v>
      </c>
      <c r="B352" s="4" t="s">
        <v>351</v>
      </c>
      <c r="C352" s="4" t="s">
        <v>4460</v>
      </c>
      <c r="D352" s="3">
        <v>25000</v>
      </c>
      <c r="E352" s="3">
        <v>28690</v>
      </c>
      <c r="F352" s="8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8270</v>
      </c>
      <c r="O352" s="8">
        <v>114.75999999999999</v>
      </c>
      <c r="P352" s="3">
        <v>16.696832579185521</v>
      </c>
      <c r="Q352" s="3" t="s">
        <v>8310</v>
      </c>
      <c r="R352" s="3" t="s">
        <v>8316</v>
      </c>
      <c r="S352" s="15">
        <f t="shared" si="10"/>
        <v>42586.066076388888</v>
      </c>
      <c r="T352" s="14">
        <f t="shared" si="11"/>
        <v>42624.165972222225</v>
      </c>
    </row>
    <row r="353" spans="1:20" ht="30.75" x14ac:dyDescent="0.25">
      <c r="A353" s="3">
        <v>351</v>
      </c>
      <c r="B353" s="4" t="s">
        <v>352</v>
      </c>
      <c r="C353" s="4" t="s">
        <v>4461</v>
      </c>
      <c r="D353" s="3">
        <v>34000</v>
      </c>
      <c r="E353" s="3">
        <v>43296</v>
      </c>
      <c r="F353" s="8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8270</v>
      </c>
      <c r="O353" s="8">
        <v>127.34117647058822</v>
      </c>
      <c r="P353" s="3">
        <v>9.6431535269709538</v>
      </c>
      <c r="Q353" s="3" t="s">
        <v>8310</v>
      </c>
      <c r="R353" s="3" t="s">
        <v>8316</v>
      </c>
      <c r="S353" s="15">
        <f t="shared" si="10"/>
        <v>42427.964745370366</v>
      </c>
      <c r="T353" s="14">
        <f t="shared" si="11"/>
        <v>42467.923078703709</v>
      </c>
    </row>
    <row r="354" spans="1:20" ht="30.75" x14ac:dyDescent="0.25">
      <c r="A354" s="3">
        <v>352</v>
      </c>
      <c r="B354" s="4" t="s">
        <v>353</v>
      </c>
      <c r="C354" s="4" t="s">
        <v>4462</v>
      </c>
      <c r="D354" s="3">
        <v>10000</v>
      </c>
      <c r="E354" s="3">
        <v>11656</v>
      </c>
      <c r="F354" s="8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8270</v>
      </c>
      <c r="O354" s="8">
        <v>116.56</v>
      </c>
      <c r="P354" s="3">
        <v>5.79020979020979</v>
      </c>
      <c r="Q354" s="3" t="s">
        <v>8310</v>
      </c>
      <c r="R354" s="3" t="s">
        <v>8316</v>
      </c>
      <c r="S354" s="15">
        <f t="shared" si="10"/>
        <v>41890.167453703703</v>
      </c>
      <c r="T354" s="14">
        <f t="shared" si="11"/>
        <v>41920.167453703703</v>
      </c>
    </row>
    <row r="355" spans="1:20" ht="30.75" x14ac:dyDescent="0.25">
      <c r="A355" s="3">
        <v>353</v>
      </c>
      <c r="B355" s="4" t="s">
        <v>354</v>
      </c>
      <c r="C355" s="4" t="s">
        <v>4463</v>
      </c>
      <c r="D355" s="3">
        <v>58425</v>
      </c>
      <c r="E355" s="3">
        <v>63460.18</v>
      </c>
      <c r="F355" s="8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8270</v>
      </c>
      <c r="O355" s="8">
        <v>108.61819426615318</v>
      </c>
      <c r="P355" s="3">
        <v>8.2139967373572595</v>
      </c>
      <c r="Q355" s="3" t="s">
        <v>8310</v>
      </c>
      <c r="R355" s="3" t="s">
        <v>8316</v>
      </c>
      <c r="S355" s="15">
        <f t="shared" si="10"/>
        <v>42297.791886574079</v>
      </c>
      <c r="T355" s="14">
        <f t="shared" si="11"/>
        <v>42327.833553240736</v>
      </c>
    </row>
    <row r="356" spans="1:20" ht="45.75" x14ac:dyDescent="0.25">
      <c r="A356" s="3">
        <v>354</v>
      </c>
      <c r="B356" s="4" t="s">
        <v>355</v>
      </c>
      <c r="C356" s="4" t="s">
        <v>4464</v>
      </c>
      <c r="D356" s="3">
        <v>3500</v>
      </c>
      <c r="E356" s="3">
        <v>3638</v>
      </c>
      <c r="F356" s="8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8270</v>
      </c>
      <c r="O356" s="8">
        <v>103.94285714285714</v>
      </c>
      <c r="P356" s="3">
        <v>4.7586206896551726</v>
      </c>
      <c r="Q356" s="3" t="s">
        <v>8310</v>
      </c>
      <c r="R356" s="3" t="s">
        <v>8316</v>
      </c>
      <c r="S356" s="15">
        <f t="shared" si="10"/>
        <v>42438.827789351853</v>
      </c>
      <c r="T356" s="14">
        <f t="shared" si="11"/>
        <v>42468.786122685182</v>
      </c>
    </row>
    <row r="357" spans="1:20" ht="30.75" x14ac:dyDescent="0.25">
      <c r="A357" s="3">
        <v>355</v>
      </c>
      <c r="B357" s="4" t="s">
        <v>356</v>
      </c>
      <c r="C357" s="4" t="s">
        <v>4465</v>
      </c>
      <c r="D357" s="3">
        <v>35000</v>
      </c>
      <c r="E357" s="3">
        <v>40690</v>
      </c>
      <c r="F357" s="8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8270</v>
      </c>
      <c r="O357" s="8">
        <v>116.25714285714285</v>
      </c>
      <c r="P357" s="3">
        <v>34.484848484848484</v>
      </c>
      <c r="Q357" s="3" t="s">
        <v>8310</v>
      </c>
      <c r="R357" s="3" t="s">
        <v>8316</v>
      </c>
      <c r="S357" s="15">
        <f t="shared" si="10"/>
        <v>41943.293912037036</v>
      </c>
      <c r="T357" s="14">
        <f t="shared" si="11"/>
        <v>41974.3355787037</v>
      </c>
    </row>
    <row r="358" spans="1:20" ht="30.75" x14ac:dyDescent="0.25">
      <c r="A358" s="3">
        <v>356</v>
      </c>
      <c r="B358" s="4" t="s">
        <v>357</v>
      </c>
      <c r="C358" s="4" t="s">
        <v>4466</v>
      </c>
      <c r="D358" s="3">
        <v>7500</v>
      </c>
      <c r="E358" s="3">
        <v>7701.93</v>
      </c>
      <c r="F358" s="8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8270</v>
      </c>
      <c r="O358" s="8">
        <v>102.69239999999999</v>
      </c>
      <c r="P358" s="3">
        <v>2.0817525773195906</v>
      </c>
      <c r="Q358" s="3" t="s">
        <v>8310</v>
      </c>
      <c r="R358" s="3" t="s">
        <v>8316</v>
      </c>
      <c r="S358" s="15">
        <f t="shared" si="10"/>
        <v>42415.803159722222</v>
      </c>
      <c r="T358" s="14">
        <f t="shared" si="11"/>
        <v>42445.761493055557</v>
      </c>
    </row>
    <row r="359" spans="1:20" ht="30.75" x14ac:dyDescent="0.25">
      <c r="A359" s="3">
        <v>357</v>
      </c>
      <c r="B359" s="4" t="s">
        <v>358</v>
      </c>
      <c r="C359" s="4" t="s">
        <v>4467</v>
      </c>
      <c r="D359" s="3">
        <v>15000</v>
      </c>
      <c r="E359" s="3">
        <v>26100</v>
      </c>
      <c r="F359" s="8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8270</v>
      </c>
      <c r="O359" s="8">
        <v>174</v>
      </c>
      <c r="P359" s="3">
        <v>36.633663366336634</v>
      </c>
      <c r="Q359" s="3" t="s">
        <v>8310</v>
      </c>
      <c r="R359" s="3" t="s">
        <v>8316</v>
      </c>
      <c r="S359" s="15">
        <f t="shared" si="10"/>
        <v>42078.222187499996</v>
      </c>
      <c r="T359" s="14">
        <f t="shared" si="11"/>
        <v>42118.222187499996</v>
      </c>
    </row>
    <row r="360" spans="1:20" ht="30.75" x14ac:dyDescent="0.25">
      <c r="A360" s="3">
        <v>358</v>
      </c>
      <c r="B360" s="4" t="s">
        <v>359</v>
      </c>
      <c r="C360" s="4" t="s">
        <v>4468</v>
      </c>
      <c r="D360" s="3">
        <v>50000</v>
      </c>
      <c r="E360" s="3">
        <v>51544</v>
      </c>
      <c r="F360" s="8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8270</v>
      </c>
      <c r="O360" s="8">
        <v>103.08800000000001</v>
      </c>
      <c r="P360" s="3">
        <v>5.7827715355805243</v>
      </c>
      <c r="Q360" s="3" t="s">
        <v>8310</v>
      </c>
      <c r="R360" s="3" t="s">
        <v>8316</v>
      </c>
      <c r="S360" s="15">
        <f t="shared" si="10"/>
        <v>42507.860196759255</v>
      </c>
      <c r="T360" s="14">
        <f t="shared" si="11"/>
        <v>42536.625</v>
      </c>
    </row>
    <row r="361" spans="1:20" ht="30.75" x14ac:dyDescent="0.25">
      <c r="A361" s="3">
        <v>359</v>
      </c>
      <c r="B361" s="4" t="s">
        <v>360</v>
      </c>
      <c r="C361" s="4" t="s">
        <v>4469</v>
      </c>
      <c r="D361" s="3">
        <v>24200</v>
      </c>
      <c r="E361" s="3">
        <v>25375</v>
      </c>
      <c r="F361" s="8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8270</v>
      </c>
      <c r="O361" s="8">
        <v>104.85537190082646</v>
      </c>
      <c r="P361" s="3">
        <v>3.8907284768211921</v>
      </c>
      <c r="Q361" s="3" t="s">
        <v>8310</v>
      </c>
      <c r="R361" s="3" t="s">
        <v>8316</v>
      </c>
      <c r="S361" s="15">
        <f t="shared" si="10"/>
        <v>41935.070486111108</v>
      </c>
      <c r="T361" s="14">
        <f t="shared" si="11"/>
        <v>41957.216666666667</v>
      </c>
    </row>
    <row r="362" spans="1:20" ht="30.75" x14ac:dyDescent="0.25">
      <c r="A362" s="3">
        <v>360</v>
      </c>
      <c r="B362" s="4" t="s">
        <v>361</v>
      </c>
      <c r="C362" s="4" t="s">
        <v>4470</v>
      </c>
      <c r="D362" s="3">
        <v>12000</v>
      </c>
      <c r="E362" s="3">
        <v>12165</v>
      </c>
      <c r="F362" s="8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8270</v>
      </c>
      <c r="O362" s="8">
        <v>101.375</v>
      </c>
      <c r="P362" s="3">
        <v>1.896551724137931</v>
      </c>
      <c r="Q362" s="3" t="s">
        <v>8310</v>
      </c>
      <c r="R362" s="3" t="s">
        <v>8316</v>
      </c>
      <c r="S362" s="15">
        <f t="shared" si="10"/>
        <v>42163.897916666669</v>
      </c>
      <c r="T362" s="14">
        <f t="shared" si="11"/>
        <v>42208.132638888885</v>
      </c>
    </row>
    <row r="363" spans="1:20" ht="30.75" x14ac:dyDescent="0.25">
      <c r="A363" s="3">
        <v>361</v>
      </c>
      <c r="B363" s="4" t="s">
        <v>362</v>
      </c>
      <c r="C363" s="4" t="s">
        <v>4471</v>
      </c>
      <c r="D363" s="3">
        <v>35000</v>
      </c>
      <c r="E363" s="3">
        <v>38876.949999999997</v>
      </c>
      <c r="F363" s="8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8270</v>
      </c>
      <c r="O363" s="8">
        <v>111.07699999999998</v>
      </c>
      <c r="P363" s="3">
        <v>10.951836158192082</v>
      </c>
      <c r="Q363" s="3" t="s">
        <v>8310</v>
      </c>
      <c r="R363" s="3" t="s">
        <v>8316</v>
      </c>
      <c r="S363" s="15">
        <f t="shared" si="10"/>
        <v>41936.001226851848</v>
      </c>
      <c r="T363" s="14">
        <f t="shared" si="11"/>
        <v>41966.042893518519</v>
      </c>
    </row>
    <row r="364" spans="1:20" ht="45.75" x14ac:dyDescent="0.25">
      <c r="A364" s="3">
        <v>362</v>
      </c>
      <c r="B364" s="4" t="s">
        <v>363</v>
      </c>
      <c r="C364" s="4" t="s">
        <v>4472</v>
      </c>
      <c r="D364" s="3">
        <v>9665</v>
      </c>
      <c r="E364" s="3">
        <v>12000</v>
      </c>
      <c r="F364" s="8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8270</v>
      </c>
      <c r="O364" s="8">
        <v>124.15933781686496</v>
      </c>
      <c r="P364" s="3">
        <v>27.151162790697676</v>
      </c>
      <c r="Q364" s="3" t="s">
        <v>8310</v>
      </c>
      <c r="R364" s="3" t="s">
        <v>8316</v>
      </c>
      <c r="S364" s="15">
        <f t="shared" si="10"/>
        <v>41837.210543981484</v>
      </c>
      <c r="T364" s="14">
        <f t="shared" si="11"/>
        <v>41859</v>
      </c>
    </row>
    <row r="365" spans="1:20" ht="45.75" x14ac:dyDescent="0.25">
      <c r="A365" s="3">
        <v>363</v>
      </c>
      <c r="B365" s="4" t="s">
        <v>364</v>
      </c>
      <c r="C365" s="4" t="s">
        <v>4473</v>
      </c>
      <c r="D365" s="3">
        <v>8925</v>
      </c>
      <c r="E365" s="3">
        <v>9044</v>
      </c>
      <c r="F365" s="8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8270</v>
      </c>
      <c r="O365" s="8">
        <v>101.33333333333334</v>
      </c>
      <c r="P365" s="3">
        <v>4.5769230769230766</v>
      </c>
      <c r="Q365" s="3" t="s">
        <v>8310</v>
      </c>
      <c r="R365" s="3" t="s">
        <v>8316</v>
      </c>
      <c r="S365" s="15">
        <f t="shared" si="10"/>
        <v>40255.744629629626</v>
      </c>
      <c r="T365" s="14">
        <f t="shared" si="11"/>
        <v>40300.806944444441</v>
      </c>
    </row>
    <row r="366" spans="1:20" ht="30.75" x14ac:dyDescent="0.25">
      <c r="A366" s="3">
        <v>364</v>
      </c>
      <c r="B366" s="4" t="s">
        <v>365</v>
      </c>
      <c r="C366" s="4" t="s">
        <v>4474</v>
      </c>
      <c r="D366" s="3">
        <v>7000</v>
      </c>
      <c r="E366" s="3">
        <v>7711.3</v>
      </c>
      <c r="F366" s="8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8270</v>
      </c>
      <c r="O366" s="8">
        <v>110.16142857142856</v>
      </c>
      <c r="P366" s="3">
        <v>6.2946902654867269</v>
      </c>
      <c r="Q366" s="3" t="s">
        <v>8310</v>
      </c>
      <c r="R366" s="3" t="s">
        <v>8316</v>
      </c>
      <c r="S366" s="15">
        <f t="shared" si="10"/>
        <v>41780.859629629631</v>
      </c>
      <c r="T366" s="14">
        <f t="shared" si="11"/>
        <v>41811.165972222225</v>
      </c>
    </row>
    <row r="367" spans="1:20" ht="30.75" x14ac:dyDescent="0.25">
      <c r="A367" s="3">
        <v>365</v>
      </c>
      <c r="B367" s="4" t="s">
        <v>366</v>
      </c>
      <c r="C367" s="4" t="s">
        <v>4475</v>
      </c>
      <c r="D367" s="3">
        <v>15000</v>
      </c>
      <c r="E367" s="3">
        <v>15596</v>
      </c>
      <c r="F367" s="8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8270</v>
      </c>
      <c r="O367" s="8">
        <v>103.97333333333334</v>
      </c>
      <c r="P367" s="3">
        <v>9.1692307692307686</v>
      </c>
      <c r="Q367" s="3" t="s">
        <v>8310</v>
      </c>
      <c r="R367" s="3" t="s">
        <v>8316</v>
      </c>
      <c r="S367" s="15">
        <f t="shared" si="10"/>
        <v>41668.606469907405</v>
      </c>
      <c r="T367" s="14">
        <f t="shared" si="11"/>
        <v>41698.606469907405</v>
      </c>
    </row>
    <row r="368" spans="1:20" ht="30.75" x14ac:dyDescent="0.25">
      <c r="A368" s="3">
        <v>366</v>
      </c>
      <c r="B368" s="4" t="s">
        <v>367</v>
      </c>
      <c r="C368" s="4" t="s">
        <v>4476</v>
      </c>
      <c r="D368" s="3">
        <v>38000</v>
      </c>
      <c r="E368" s="3">
        <v>38500</v>
      </c>
      <c r="F368" s="8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8270</v>
      </c>
      <c r="O368" s="8">
        <v>101.31578947368421</v>
      </c>
      <c r="P368" s="3">
        <v>3.7313432835820897</v>
      </c>
      <c r="Q368" s="3" t="s">
        <v>8310</v>
      </c>
      <c r="R368" s="3" t="s">
        <v>8316</v>
      </c>
      <c r="S368" s="15">
        <f t="shared" si="10"/>
        <v>41019.793032407404</v>
      </c>
      <c r="T368" s="14">
        <f t="shared" si="11"/>
        <v>41049.793032407404</v>
      </c>
    </row>
    <row r="369" spans="1:20" ht="30.75" x14ac:dyDescent="0.25">
      <c r="A369" s="3">
        <v>367</v>
      </c>
      <c r="B369" s="4" t="s">
        <v>368</v>
      </c>
      <c r="C369" s="4" t="s">
        <v>4477</v>
      </c>
      <c r="D369" s="3">
        <v>10000</v>
      </c>
      <c r="E369" s="3">
        <v>10335.01</v>
      </c>
      <c r="F369" s="8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8270</v>
      </c>
      <c r="O369" s="8">
        <v>103.3501</v>
      </c>
      <c r="P369" s="3">
        <v>2.8152100840336152</v>
      </c>
      <c r="Q369" s="3" t="s">
        <v>8310</v>
      </c>
      <c r="R369" s="3" t="s">
        <v>8316</v>
      </c>
      <c r="S369" s="15">
        <f t="shared" si="10"/>
        <v>41355.577291666668</v>
      </c>
      <c r="T369" s="14">
        <f t="shared" si="11"/>
        <v>41395.207638888889</v>
      </c>
    </row>
    <row r="370" spans="1:20" ht="45.75" x14ac:dyDescent="0.25">
      <c r="A370" s="3">
        <v>368</v>
      </c>
      <c r="B370" s="4" t="s">
        <v>369</v>
      </c>
      <c r="C370" s="4" t="s">
        <v>4478</v>
      </c>
      <c r="D370" s="3">
        <v>12500</v>
      </c>
      <c r="E370" s="3">
        <v>13014</v>
      </c>
      <c r="F370" s="8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8270</v>
      </c>
      <c r="O370" s="8">
        <v>104.11200000000001</v>
      </c>
      <c r="P370" s="3">
        <v>3.2327044025157234</v>
      </c>
      <c r="Q370" s="3" t="s">
        <v>8310</v>
      </c>
      <c r="R370" s="3" t="s">
        <v>8316</v>
      </c>
      <c r="S370" s="15">
        <f t="shared" si="10"/>
        <v>42043.605578703704</v>
      </c>
      <c r="T370" s="14">
        <f t="shared" si="11"/>
        <v>42078.563912037032</v>
      </c>
    </row>
    <row r="371" spans="1:20" ht="30.75" x14ac:dyDescent="0.25">
      <c r="A371" s="3">
        <v>369</v>
      </c>
      <c r="B371" s="4" t="s">
        <v>370</v>
      </c>
      <c r="C371" s="4" t="s">
        <v>4479</v>
      </c>
      <c r="D371" s="3">
        <v>6500</v>
      </c>
      <c r="E371" s="3">
        <v>7160.12</v>
      </c>
      <c r="F371" s="8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8270</v>
      </c>
      <c r="O371" s="8">
        <v>110.15569230769231</v>
      </c>
      <c r="P371" s="3">
        <v>3.9528143712574844</v>
      </c>
      <c r="Q371" s="3" t="s">
        <v>8310</v>
      </c>
      <c r="R371" s="3" t="s">
        <v>8316</v>
      </c>
      <c r="S371" s="15">
        <f t="shared" si="10"/>
        <v>40893.551724537036</v>
      </c>
      <c r="T371" s="14">
        <f t="shared" si="11"/>
        <v>40923.551724537036</v>
      </c>
    </row>
    <row r="372" spans="1:20" ht="45.75" x14ac:dyDescent="0.25">
      <c r="A372" s="3">
        <v>370</v>
      </c>
      <c r="B372" s="4" t="s">
        <v>371</v>
      </c>
      <c r="C372" s="4" t="s">
        <v>4480</v>
      </c>
      <c r="D372" s="3">
        <v>25000</v>
      </c>
      <c r="E372" s="3">
        <v>30505</v>
      </c>
      <c r="F372" s="8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8270</v>
      </c>
      <c r="O372" s="8">
        <v>122.02</v>
      </c>
      <c r="P372" s="3">
        <v>128.02325581395348</v>
      </c>
      <c r="Q372" s="3" t="s">
        <v>8310</v>
      </c>
      <c r="R372" s="3" t="s">
        <v>8316</v>
      </c>
      <c r="S372" s="15">
        <f t="shared" si="10"/>
        <v>42711.795138888891</v>
      </c>
      <c r="T372" s="14">
        <f t="shared" si="11"/>
        <v>42741.795138888891</v>
      </c>
    </row>
    <row r="373" spans="1:20" ht="30.75" x14ac:dyDescent="0.25">
      <c r="A373" s="3">
        <v>371</v>
      </c>
      <c r="B373" s="4" t="s">
        <v>372</v>
      </c>
      <c r="C373" s="4" t="s">
        <v>4481</v>
      </c>
      <c r="D373" s="3">
        <v>150000</v>
      </c>
      <c r="E373" s="3">
        <v>171253</v>
      </c>
      <c r="F373" s="8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8270</v>
      </c>
      <c r="O373" s="8">
        <v>114.16866666666667</v>
      </c>
      <c r="P373" s="3">
        <v>20.012241054613934</v>
      </c>
      <c r="Q373" s="3" t="s">
        <v>8310</v>
      </c>
      <c r="R373" s="3" t="s">
        <v>8316</v>
      </c>
      <c r="S373" s="15">
        <f t="shared" si="10"/>
        <v>41261.767812500002</v>
      </c>
      <c r="T373" s="14">
        <f t="shared" si="11"/>
        <v>41306.767812500002</v>
      </c>
    </row>
    <row r="374" spans="1:20" ht="30.75" x14ac:dyDescent="0.25">
      <c r="A374" s="3">
        <v>372</v>
      </c>
      <c r="B374" s="4" t="s">
        <v>373</v>
      </c>
      <c r="C374" s="4" t="s">
        <v>4482</v>
      </c>
      <c r="D374" s="3">
        <v>300</v>
      </c>
      <c r="E374" s="3">
        <v>376</v>
      </c>
      <c r="F374" s="8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8270</v>
      </c>
      <c r="O374" s="8">
        <v>125.33333333333334</v>
      </c>
      <c r="P374" s="3">
        <v>8.4444444444444446</v>
      </c>
      <c r="Q374" s="3" t="s">
        <v>8310</v>
      </c>
      <c r="R374" s="3" t="s">
        <v>8316</v>
      </c>
      <c r="S374" s="15">
        <f t="shared" si="10"/>
        <v>42425.576898148152</v>
      </c>
      <c r="T374" s="14">
        <f t="shared" si="11"/>
        <v>42465.666666666672</v>
      </c>
    </row>
    <row r="375" spans="1:20" ht="30.75" x14ac:dyDescent="0.25">
      <c r="A375" s="3">
        <v>373</v>
      </c>
      <c r="B375" s="4" t="s">
        <v>374</v>
      </c>
      <c r="C375" s="4" t="s">
        <v>4483</v>
      </c>
      <c r="D375" s="3">
        <v>7500</v>
      </c>
      <c r="E375" s="3">
        <v>8000</v>
      </c>
      <c r="F375" s="8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8270</v>
      </c>
      <c r="O375" s="8">
        <v>106.66666666666667</v>
      </c>
      <c r="P375" s="3">
        <v>5.617977528089888</v>
      </c>
      <c r="Q375" s="3" t="s">
        <v>8310</v>
      </c>
      <c r="R375" s="3" t="s">
        <v>8316</v>
      </c>
      <c r="S375" s="15">
        <f t="shared" si="10"/>
        <v>41078.91201388889</v>
      </c>
      <c r="T375" s="14">
        <f t="shared" si="11"/>
        <v>41108.91201388889</v>
      </c>
    </row>
    <row r="376" spans="1:20" ht="30.75" x14ac:dyDescent="0.25">
      <c r="A376" s="3">
        <v>374</v>
      </c>
      <c r="B376" s="4" t="s">
        <v>375</v>
      </c>
      <c r="C376" s="4" t="s">
        <v>4484</v>
      </c>
      <c r="D376" s="3">
        <v>6000</v>
      </c>
      <c r="E376" s="3">
        <v>7839</v>
      </c>
      <c r="F376" s="8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8270</v>
      </c>
      <c r="O376" s="8">
        <v>130.65</v>
      </c>
      <c r="P376" s="3">
        <v>10.568965517241379</v>
      </c>
      <c r="Q376" s="3" t="s">
        <v>8310</v>
      </c>
      <c r="R376" s="3" t="s">
        <v>8316</v>
      </c>
      <c r="S376" s="15">
        <f t="shared" si="10"/>
        <v>40757.889247685183</v>
      </c>
      <c r="T376" s="14">
        <f t="shared" si="11"/>
        <v>40802.889247685183</v>
      </c>
    </row>
    <row r="377" spans="1:20" ht="30.75" x14ac:dyDescent="0.25">
      <c r="A377" s="3">
        <v>375</v>
      </c>
      <c r="B377" s="4" t="s">
        <v>376</v>
      </c>
      <c r="C377" s="4" t="s">
        <v>4485</v>
      </c>
      <c r="D377" s="3">
        <v>500</v>
      </c>
      <c r="E377" s="3">
        <v>600</v>
      </c>
      <c r="F377" s="8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8270</v>
      </c>
      <c r="O377" s="8">
        <v>120</v>
      </c>
      <c r="P377" s="3">
        <v>7.1428571428571432</v>
      </c>
      <c r="Q377" s="3" t="s">
        <v>8310</v>
      </c>
      <c r="R377" s="3" t="s">
        <v>8316</v>
      </c>
      <c r="S377" s="15">
        <f t="shared" si="10"/>
        <v>41657.985081018516</v>
      </c>
      <c r="T377" s="14">
        <f t="shared" si="11"/>
        <v>41699.720833333333</v>
      </c>
    </row>
    <row r="378" spans="1:20" ht="30.75" x14ac:dyDescent="0.25">
      <c r="A378" s="3">
        <v>376</v>
      </c>
      <c r="B378" s="4" t="s">
        <v>377</v>
      </c>
      <c r="C378" s="4" t="s">
        <v>4486</v>
      </c>
      <c r="D378" s="3">
        <v>2450</v>
      </c>
      <c r="E378" s="3">
        <v>2596</v>
      </c>
      <c r="F378" s="8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8270</v>
      </c>
      <c r="O378" s="8">
        <v>105.9591836734694</v>
      </c>
      <c r="P378" s="3">
        <v>3.0416666666666665</v>
      </c>
      <c r="Q378" s="3" t="s">
        <v>8310</v>
      </c>
      <c r="R378" s="3" t="s">
        <v>8316</v>
      </c>
      <c r="S378" s="15">
        <f t="shared" si="10"/>
        <v>42576.452731481477</v>
      </c>
      <c r="T378" s="14">
        <f t="shared" si="11"/>
        <v>42607.452731481477</v>
      </c>
    </row>
    <row r="379" spans="1:20" ht="30.75" x14ac:dyDescent="0.25">
      <c r="A379" s="3">
        <v>377</v>
      </c>
      <c r="B379" s="4" t="s">
        <v>378</v>
      </c>
      <c r="C379" s="4" t="s">
        <v>4487</v>
      </c>
      <c r="D379" s="3">
        <v>12000</v>
      </c>
      <c r="E379" s="3">
        <v>13728</v>
      </c>
      <c r="F379" s="8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8270</v>
      </c>
      <c r="O379" s="8">
        <v>114.39999999999999</v>
      </c>
      <c r="P379" s="3">
        <v>12.992481203007518</v>
      </c>
      <c r="Q379" s="3" t="s">
        <v>8310</v>
      </c>
      <c r="R379" s="3" t="s">
        <v>8316</v>
      </c>
      <c r="S379" s="15">
        <f t="shared" si="10"/>
        <v>42292.250787037032</v>
      </c>
      <c r="T379" s="14">
        <f t="shared" si="11"/>
        <v>42322.292361111111</v>
      </c>
    </row>
    <row r="380" spans="1:20" ht="45.75" x14ac:dyDescent="0.25">
      <c r="A380" s="3">
        <v>378</v>
      </c>
      <c r="B380" s="4" t="s">
        <v>379</v>
      </c>
      <c r="C380" s="4" t="s">
        <v>4488</v>
      </c>
      <c r="D380" s="3">
        <v>3000</v>
      </c>
      <c r="E380" s="3">
        <v>3353</v>
      </c>
      <c r="F380" s="8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8270</v>
      </c>
      <c r="O380" s="8">
        <v>111.76666666666665</v>
      </c>
      <c r="P380" s="3">
        <v>4.2530120481927707</v>
      </c>
      <c r="Q380" s="3" t="s">
        <v>8310</v>
      </c>
      <c r="R380" s="3" t="s">
        <v>8316</v>
      </c>
      <c r="S380" s="15">
        <f t="shared" si="10"/>
        <v>42370.571851851855</v>
      </c>
      <c r="T380" s="14">
        <f t="shared" si="11"/>
        <v>42394.994444444441</v>
      </c>
    </row>
    <row r="381" spans="1:20" ht="30.75" x14ac:dyDescent="0.25">
      <c r="A381" s="3">
        <v>379</v>
      </c>
      <c r="B381" s="4" t="s">
        <v>380</v>
      </c>
      <c r="C381" s="4" t="s">
        <v>4489</v>
      </c>
      <c r="D381" s="3">
        <v>15000</v>
      </c>
      <c r="E381" s="3">
        <v>17412</v>
      </c>
      <c r="F381" s="8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8270</v>
      </c>
      <c r="O381" s="8">
        <v>116.08000000000001</v>
      </c>
      <c r="P381" s="3">
        <v>16.187919463087248</v>
      </c>
      <c r="Q381" s="3" t="s">
        <v>8310</v>
      </c>
      <c r="R381" s="3" t="s">
        <v>8316</v>
      </c>
      <c r="S381" s="15">
        <f t="shared" si="10"/>
        <v>40987.688333333332</v>
      </c>
      <c r="T381" s="14">
        <f t="shared" si="11"/>
        <v>41032.688333333332</v>
      </c>
    </row>
    <row r="382" spans="1:20" ht="45.75" x14ac:dyDescent="0.25">
      <c r="A382" s="3">
        <v>380</v>
      </c>
      <c r="B382" s="4" t="s">
        <v>381</v>
      </c>
      <c r="C382" s="4" t="s">
        <v>4490</v>
      </c>
      <c r="D382" s="3">
        <v>4000</v>
      </c>
      <c r="E382" s="3">
        <v>5660</v>
      </c>
      <c r="F382" s="8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8270</v>
      </c>
      <c r="O382" s="8">
        <v>141.5</v>
      </c>
      <c r="P382" s="3">
        <v>33.877551020408163</v>
      </c>
      <c r="Q382" s="3" t="s">
        <v>8310</v>
      </c>
      <c r="R382" s="3" t="s">
        <v>8316</v>
      </c>
      <c r="S382" s="15">
        <f t="shared" si="10"/>
        <v>42367.719814814816</v>
      </c>
      <c r="T382" s="14">
        <f t="shared" si="11"/>
        <v>42392.719814814816</v>
      </c>
    </row>
    <row r="383" spans="1:20" ht="30.75" x14ac:dyDescent="0.25">
      <c r="A383" s="3">
        <v>381</v>
      </c>
      <c r="B383" s="4" t="s">
        <v>382</v>
      </c>
      <c r="C383" s="4" t="s">
        <v>4491</v>
      </c>
      <c r="D383" s="3">
        <v>25000</v>
      </c>
      <c r="E383" s="3">
        <v>26182.5</v>
      </c>
      <c r="F383" s="8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8270</v>
      </c>
      <c r="O383" s="8">
        <v>104.72999999999999</v>
      </c>
      <c r="P383" s="3">
        <v>4.7111553784860556</v>
      </c>
      <c r="Q383" s="3" t="s">
        <v>8310</v>
      </c>
      <c r="R383" s="3" t="s">
        <v>8316</v>
      </c>
      <c r="S383" s="15">
        <f t="shared" si="10"/>
        <v>41085.698113425926</v>
      </c>
      <c r="T383" s="14">
        <f t="shared" si="11"/>
        <v>41120.208333333336</v>
      </c>
    </row>
    <row r="384" spans="1:20" ht="45.75" x14ac:dyDescent="0.25">
      <c r="A384" s="3">
        <v>382</v>
      </c>
      <c r="B384" s="4" t="s">
        <v>383</v>
      </c>
      <c r="C384" s="4" t="s">
        <v>4492</v>
      </c>
      <c r="D384" s="3">
        <v>600</v>
      </c>
      <c r="E384" s="3">
        <v>1535</v>
      </c>
      <c r="F384" s="8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8270</v>
      </c>
      <c r="O384" s="9">
        <v>255.83333333333331</v>
      </c>
      <c r="P384" s="3">
        <v>42.5</v>
      </c>
      <c r="Q384" s="3" t="s">
        <v>8310</v>
      </c>
      <c r="R384" s="3" t="s">
        <v>8316</v>
      </c>
      <c r="S384" s="15">
        <f t="shared" si="10"/>
        <v>41144.709490740745</v>
      </c>
      <c r="T384" s="14">
        <f t="shared" si="11"/>
        <v>41158.709490740745</v>
      </c>
    </row>
    <row r="385" spans="1:20" ht="30.75" x14ac:dyDescent="0.25">
      <c r="A385" s="3">
        <v>383</v>
      </c>
      <c r="B385" s="4" t="s">
        <v>384</v>
      </c>
      <c r="C385" s="4" t="s">
        <v>4493</v>
      </c>
      <c r="D385" s="3">
        <v>999</v>
      </c>
      <c r="E385" s="3">
        <v>2065</v>
      </c>
      <c r="F385" s="8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8270</v>
      </c>
      <c r="O385" s="9">
        <v>206.70670670670671</v>
      </c>
      <c r="P385" s="3">
        <v>22.208333333333332</v>
      </c>
      <c r="Q385" s="3" t="s">
        <v>8310</v>
      </c>
      <c r="R385" s="3" t="s">
        <v>8316</v>
      </c>
      <c r="S385" s="15">
        <f t="shared" si="10"/>
        <v>41755.117581018516</v>
      </c>
      <c r="T385" s="14">
        <f t="shared" si="11"/>
        <v>41778.117581018516</v>
      </c>
    </row>
    <row r="386" spans="1:20" ht="30.75" x14ac:dyDescent="0.25">
      <c r="A386" s="3">
        <v>384</v>
      </c>
      <c r="B386" s="4" t="s">
        <v>385</v>
      </c>
      <c r="C386" s="4" t="s">
        <v>4494</v>
      </c>
      <c r="D386" s="3">
        <v>20000</v>
      </c>
      <c r="E386" s="3">
        <v>22421</v>
      </c>
      <c r="F386" s="8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8270</v>
      </c>
      <c r="O386" s="8">
        <v>112.105</v>
      </c>
      <c r="P386" s="3">
        <v>6.3211488250652739</v>
      </c>
      <c r="Q386" s="3" t="s">
        <v>8310</v>
      </c>
      <c r="R386" s="3" t="s">
        <v>8316</v>
      </c>
      <c r="S386" s="15">
        <f t="shared" si="10"/>
        <v>41980.781793981485</v>
      </c>
      <c r="T386" s="14">
        <f t="shared" si="11"/>
        <v>42010.781793981485</v>
      </c>
    </row>
    <row r="387" spans="1:20" ht="30.75" x14ac:dyDescent="0.25">
      <c r="A387" s="3">
        <v>385</v>
      </c>
      <c r="B387" s="4" t="s">
        <v>386</v>
      </c>
      <c r="C387" s="4" t="s">
        <v>4495</v>
      </c>
      <c r="D387" s="3">
        <v>25000</v>
      </c>
      <c r="E387" s="3">
        <v>26495.5</v>
      </c>
      <c r="F387" s="8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8270</v>
      </c>
      <c r="O387" s="8">
        <v>105.982</v>
      </c>
      <c r="P387" s="3">
        <v>6.3101265822784809</v>
      </c>
      <c r="Q387" s="3" t="s">
        <v>8310</v>
      </c>
      <c r="R387" s="3" t="s">
        <v>8316</v>
      </c>
      <c r="S387" s="15">
        <f t="shared" ref="S387:S450" si="12">(((J387/60)/60)/24)+DATE(1970,1,1)</f>
        <v>41934.584502314814</v>
      </c>
      <c r="T387" s="14">
        <f t="shared" ref="T387:T450" si="13">(((I387/60)/60)/24)+DATE(1970,1,1)</f>
        <v>41964.626168981486</v>
      </c>
    </row>
    <row r="388" spans="1:20" ht="30.75" x14ac:dyDescent="0.25">
      <c r="A388" s="3">
        <v>386</v>
      </c>
      <c r="B388" s="4" t="s">
        <v>387</v>
      </c>
      <c r="C388" s="4" t="s">
        <v>4496</v>
      </c>
      <c r="D388" s="3">
        <v>600</v>
      </c>
      <c r="E388" s="3">
        <v>601</v>
      </c>
      <c r="F388" s="8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8270</v>
      </c>
      <c r="O388" s="8">
        <v>100.16666666666667</v>
      </c>
      <c r="P388" s="3">
        <v>7.6923076923076927E-2</v>
      </c>
      <c r="Q388" s="3" t="s">
        <v>8310</v>
      </c>
      <c r="R388" s="3" t="s">
        <v>8316</v>
      </c>
      <c r="S388" s="15">
        <f t="shared" si="12"/>
        <v>42211.951284722221</v>
      </c>
      <c r="T388" s="14">
        <f t="shared" si="13"/>
        <v>42226.951284722221</v>
      </c>
    </row>
    <row r="389" spans="1:20" ht="30.75" x14ac:dyDescent="0.25">
      <c r="A389" s="3">
        <v>387</v>
      </c>
      <c r="B389" s="4" t="s">
        <v>388</v>
      </c>
      <c r="C389" s="4" t="s">
        <v>4497</v>
      </c>
      <c r="D389" s="3">
        <v>38000</v>
      </c>
      <c r="E389" s="3">
        <v>81316</v>
      </c>
      <c r="F389" s="8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8270</v>
      </c>
      <c r="O389" s="9">
        <v>213.98947368421051</v>
      </c>
      <c r="P389" s="3">
        <v>77.07473309608541</v>
      </c>
      <c r="Q389" s="3" t="s">
        <v>8310</v>
      </c>
      <c r="R389" s="3" t="s">
        <v>8316</v>
      </c>
      <c r="S389" s="15">
        <f t="shared" si="12"/>
        <v>42200.67659722222</v>
      </c>
      <c r="T389" s="14">
        <f t="shared" si="13"/>
        <v>42231.25</v>
      </c>
    </row>
    <row r="390" spans="1:20" ht="30.75" x14ac:dyDescent="0.25">
      <c r="A390" s="3">
        <v>388</v>
      </c>
      <c r="B390" s="4" t="s">
        <v>389</v>
      </c>
      <c r="C390" s="4" t="s">
        <v>4498</v>
      </c>
      <c r="D390" s="3">
        <v>5000</v>
      </c>
      <c r="E390" s="3">
        <v>6308</v>
      </c>
      <c r="F390" s="8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8270</v>
      </c>
      <c r="O390" s="8">
        <v>126.16000000000001</v>
      </c>
      <c r="P390" s="3">
        <v>18.422535211267604</v>
      </c>
      <c r="Q390" s="3" t="s">
        <v>8310</v>
      </c>
      <c r="R390" s="3" t="s">
        <v>8316</v>
      </c>
      <c r="S390" s="15">
        <f t="shared" si="12"/>
        <v>42549.076157407413</v>
      </c>
      <c r="T390" s="14">
        <f t="shared" si="13"/>
        <v>42579.076157407413</v>
      </c>
    </row>
    <row r="391" spans="1:20" ht="30.75" x14ac:dyDescent="0.25">
      <c r="A391" s="3">
        <v>389</v>
      </c>
      <c r="B391" s="4" t="s">
        <v>390</v>
      </c>
      <c r="C391" s="4" t="s">
        <v>4499</v>
      </c>
      <c r="D391" s="3">
        <v>68000</v>
      </c>
      <c r="E391" s="3">
        <v>123444.12</v>
      </c>
      <c r="F391" s="8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8270</v>
      </c>
      <c r="O391" s="8">
        <v>181.53547058823528</v>
      </c>
      <c r="P391" s="3">
        <v>36.717960264900661</v>
      </c>
      <c r="Q391" s="3" t="s">
        <v>8310</v>
      </c>
      <c r="R391" s="3" t="s">
        <v>8316</v>
      </c>
      <c r="S391" s="15">
        <f t="shared" si="12"/>
        <v>41674.063078703701</v>
      </c>
      <c r="T391" s="14">
        <f t="shared" si="13"/>
        <v>41705.957638888889</v>
      </c>
    </row>
    <row r="392" spans="1:20" ht="30.75" x14ac:dyDescent="0.25">
      <c r="A392" s="3">
        <v>390</v>
      </c>
      <c r="B392" s="4" t="s">
        <v>391</v>
      </c>
      <c r="C392" s="4" t="s">
        <v>4500</v>
      </c>
      <c r="D392" s="3">
        <v>1000</v>
      </c>
      <c r="E392" s="3">
        <v>1000</v>
      </c>
      <c r="F392" s="8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8270</v>
      </c>
      <c r="O392" s="8">
        <v>100</v>
      </c>
      <c r="P392" s="3">
        <v>0</v>
      </c>
      <c r="Q392" s="3" t="s">
        <v>8310</v>
      </c>
      <c r="R392" s="3" t="s">
        <v>8316</v>
      </c>
      <c r="S392" s="15">
        <f t="shared" si="12"/>
        <v>42112.036712962959</v>
      </c>
      <c r="T392" s="14">
        <f t="shared" si="13"/>
        <v>42132.036712962959</v>
      </c>
    </row>
    <row r="393" spans="1:20" ht="30.75" x14ac:dyDescent="0.25">
      <c r="A393" s="3">
        <v>391</v>
      </c>
      <c r="B393" s="4" t="s">
        <v>392</v>
      </c>
      <c r="C393" s="4" t="s">
        <v>4501</v>
      </c>
      <c r="D393" s="3">
        <v>20000</v>
      </c>
      <c r="E393" s="3">
        <v>20122</v>
      </c>
      <c r="F393" s="8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8270</v>
      </c>
      <c r="O393" s="8">
        <v>100.61</v>
      </c>
      <c r="P393" s="3">
        <v>0.63212435233160624</v>
      </c>
      <c r="Q393" s="3" t="s">
        <v>8310</v>
      </c>
      <c r="R393" s="3" t="s">
        <v>8316</v>
      </c>
      <c r="S393" s="15">
        <f t="shared" si="12"/>
        <v>40865.042256944449</v>
      </c>
      <c r="T393" s="14">
        <f t="shared" si="13"/>
        <v>40895.040972222225</v>
      </c>
    </row>
    <row r="394" spans="1:20" ht="30.75" x14ac:dyDescent="0.25">
      <c r="A394" s="3">
        <v>392</v>
      </c>
      <c r="B394" s="4" t="s">
        <v>393</v>
      </c>
      <c r="C394" s="4" t="s">
        <v>4502</v>
      </c>
      <c r="D394" s="3">
        <v>18500</v>
      </c>
      <c r="E394" s="3">
        <v>18667</v>
      </c>
      <c r="F394" s="8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8270</v>
      </c>
      <c r="O394" s="8">
        <v>100.9027027027027</v>
      </c>
      <c r="P394" s="3">
        <v>0.81067961165048541</v>
      </c>
      <c r="Q394" s="3" t="s">
        <v>8310</v>
      </c>
      <c r="R394" s="3" t="s">
        <v>8316</v>
      </c>
      <c r="S394" s="15">
        <f t="shared" si="12"/>
        <v>40763.717256944445</v>
      </c>
      <c r="T394" s="14">
        <f t="shared" si="13"/>
        <v>40794.125</v>
      </c>
    </row>
    <row r="395" spans="1:20" ht="30.75" x14ac:dyDescent="0.25">
      <c r="A395" s="3">
        <v>393</v>
      </c>
      <c r="B395" s="4" t="s">
        <v>394</v>
      </c>
      <c r="C395" s="4" t="s">
        <v>4503</v>
      </c>
      <c r="D395" s="3">
        <v>50000</v>
      </c>
      <c r="E395" s="3">
        <v>55223</v>
      </c>
      <c r="F395" s="8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8270</v>
      </c>
      <c r="O395" s="8">
        <v>110.446</v>
      </c>
      <c r="P395" s="3">
        <v>14.880341880341881</v>
      </c>
      <c r="Q395" s="3" t="s">
        <v>8310</v>
      </c>
      <c r="R395" s="3" t="s">
        <v>8316</v>
      </c>
      <c r="S395" s="15">
        <f t="shared" si="12"/>
        <v>41526.708935185183</v>
      </c>
      <c r="T395" s="14">
        <f t="shared" si="13"/>
        <v>41557.708935185183</v>
      </c>
    </row>
    <row r="396" spans="1:20" ht="30.75" x14ac:dyDescent="0.25">
      <c r="A396" s="3">
        <v>394</v>
      </c>
      <c r="B396" s="4" t="s">
        <v>395</v>
      </c>
      <c r="C396" s="4" t="s">
        <v>4504</v>
      </c>
      <c r="D396" s="3">
        <v>4700</v>
      </c>
      <c r="E396" s="3">
        <v>5259</v>
      </c>
      <c r="F396" s="8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8270</v>
      </c>
      <c r="O396" s="8">
        <v>111.8936170212766</v>
      </c>
      <c r="P396" s="3">
        <v>11.18</v>
      </c>
      <c r="Q396" s="3" t="s">
        <v>8310</v>
      </c>
      <c r="R396" s="3" t="s">
        <v>8316</v>
      </c>
      <c r="S396" s="15">
        <f t="shared" si="12"/>
        <v>42417.818078703705</v>
      </c>
      <c r="T396" s="14">
        <f t="shared" si="13"/>
        <v>42477.776412037041</v>
      </c>
    </row>
    <row r="397" spans="1:20" ht="30.75" x14ac:dyDescent="0.25">
      <c r="A397" s="3">
        <v>395</v>
      </c>
      <c r="B397" s="4" t="s">
        <v>396</v>
      </c>
      <c r="C397" s="4" t="s">
        <v>4505</v>
      </c>
      <c r="D397" s="3">
        <v>10000</v>
      </c>
      <c r="E397" s="3">
        <v>10804.45</v>
      </c>
      <c r="F397" s="8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8270</v>
      </c>
      <c r="O397" s="8">
        <v>108.04450000000001</v>
      </c>
      <c r="P397" s="3">
        <v>4.3720108695652211</v>
      </c>
      <c r="Q397" s="3" t="s">
        <v>8310</v>
      </c>
      <c r="R397" s="3" t="s">
        <v>8316</v>
      </c>
      <c r="S397" s="15">
        <f t="shared" si="12"/>
        <v>40990.909259259257</v>
      </c>
      <c r="T397" s="14">
        <f t="shared" si="13"/>
        <v>41026.897222222222</v>
      </c>
    </row>
    <row r="398" spans="1:20" ht="30.75" x14ac:dyDescent="0.25">
      <c r="A398" s="3">
        <v>396</v>
      </c>
      <c r="B398" s="4" t="s">
        <v>397</v>
      </c>
      <c r="C398" s="4" t="s">
        <v>4506</v>
      </c>
      <c r="D398" s="3">
        <v>15000</v>
      </c>
      <c r="E398" s="3">
        <v>16000</v>
      </c>
      <c r="F398" s="8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8270</v>
      </c>
      <c r="O398" s="8">
        <v>106.66666666666667</v>
      </c>
      <c r="P398" s="3">
        <v>5.1020408163265305</v>
      </c>
      <c r="Q398" s="3" t="s">
        <v>8310</v>
      </c>
      <c r="R398" s="3" t="s">
        <v>8316</v>
      </c>
      <c r="S398" s="15">
        <f t="shared" si="12"/>
        <v>41082.564884259256</v>
      </c>
      <c r="T398" s="14">
        <f t="shared" si="13"/>
        <v>41097.564884259256</v>
      </c>
    </row>
    <row r="399" spans="1:20" ht="45.75" x14ac:dyDescent="0.25">
      <c r="A399" s="3">
        <v>397</v>
      </c>
      <c r="B399" s="4" t="s">
        <v>398</v>
      </c>
      <c r="C399" s="4" t="s">
        <v>4507</v>
      </c>
      <c r="D399" s="3">
        <v>12444</v>
      </c>
      <c r="E399" s="3">
        <v>12929.35</v>
      </c>
      <c r="F399" s="8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8270</v>
      </c>
      <c r="O399" s="8">
        <v>103.90027322404372</v>
      </c>
      <c r="P399" s="3">
        <v>2.1194323144104819</v>
      </c>
      <c r="Q399" s="3" t="s">
        <v>8310</v>
      </c>
      <c r="R399" s="3" t="s">
        <v>8316</v>
      </c>
      <c r="S399" s="15">
        <f t="shared" si="12"/>
        <v>40379.776435185187</v>
      </c>
      <c r="T399" s="14">
        <f t="shared" si="13"/>
        <v>40422.155555555553</v>
      </c>
    </row>
    <row r="400" spans="1:20" ht="30.75" x14ac:dyDescent="0.25">
      <c r="A400" s="3">
        <v>398</v>
      </c>
      <c r="B400" s="4" t="s">
        <v>399</v>
      </c>
      <c r="C400" s="4" t="s">
        <v>4508</v>
      </c>
      <c r="D400" s="3">
        <v>7500</v>
      </c>
      <c r="E400" s="3">
        <v>9387</v>
      </c>
      <c r="F400" s="8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8270</v>
      </c>
      <c r="O400" s="8">
        <v>125.16000000000001</v>
      </c>
      <c r="P400" s="3">
        <v>28.164179104477611</v>
      </c>
      <c r="Q400" s="3" t="s">
        <v>8310</v>
      </c>
      <c r="R400" s="3" t="s">
        <v>8316</v>
      </c>
      <c r="S400" s="15">
        <f t="shared" si="12"/>
        <v>42078.793124999997</v>
      </c>
      <c r="T400" s="14">
        <f t="shared" si="13"/>
        <v>42123.793124999997</v>
      </c>
    </row>
    <row r="401" spans="1:20" ht="30.75" x14ac:dyDescent="0.25">
      <c r="A401" s="3">
        <v>399</v>
      </c>
      <c r="B401" s="4" t="s">
        <v>400</v>
      </c>
      <c r="C401" s="4" t="s">
        <v>4509</v>
      </c>
      <c r="D401" s="3">
        <v>20000</v>
      </c>
      <c r="E401" s="3">
        <v>21361</v>
      </c>
      <c r="F401" s="8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8270</v>
      </c>
      <c r="O401" s="8">
        <v>106.80499999999999</v>
      </c>
      <c r="P401" s="3">
        <v>14.326315789473684</v>
      </c>
      <c r="Q401" s="3" t="s">
        <v>8310</v>
      </c>
      <c r="R401" s="3" t="s">
        <v>8316</v>
      </c>
      <c r="S401" s="15">
        <f t="shared" si="12"/>
        <v>42687.875775462962</v>
      </c>
      <c r="T401" s="14">
        <f t="shared" si="13"/>
        <v>42718.5</v>
      </c>
    </row>
    <row r="402" spans="1:20" ht="30.75" x14ac:dyDescent="0.25">
      <c r="A402" s="3">
        <v>400</v>
      </c>
      <c r="B402" s="4" t="s">
        <v>401</v>
      </c>
      <c r="C402" s="4" t="s">
        <v>4510</v>
      </c>
      <c r="D402" s="3">
        <v>10000</v>
      </c>
      <c r="E402" s="3">
        <v>11230.25</v>
      </c>
      <c r="F402" s="8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8270</v>
      </c>
      <c r="O402" s="8">
        <v>112.30249999999999</v>
      </c>
      <c r="P402" s="3">
        <v>19.842741935483872</v>
      </c>
      <c r="Q402" s="3" t="s">
        <v>8310</v>
      </c>
      <c r="R402" s="3" t="s">
        <v>8316</v>
      </c>
      <c r="S402" s="15">
        <f t="shared" si="12"/>
        <v>41745.635960648149</v>
      </c>
      <c r="T402" s="14">
        <f t="shared" si="13"/>
        <v>41776.145833333336</v>
      </c>
    </row>
    <row r="403" spans="1:20" ht="45.75" x14ac:dyDescent="0.25">
      <c r="A403" s="3">
        <v>401</v>
      </c>
      <c r="B403" s="4" t="s">
        <v>402</v>
      </c>
      <c r="C403" s="4" t="s">
        <v>4511</v>
      </c>
      <c r="D403" s="3">
        <v>50000</v>
      </c>
      <c r="E403" s="3">
        <v>51906</v>
      </c>
      <c r="F403" s="8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8270</v>
      </c>
      <c r="O403" s="8">
        <v>103.812</v>
      </c>
      <c r="P403" s="3">
        <v>26.109589041095891</v>
      </c>
      <c r="Q403" s="3" t="s">
        <v>8310</v>
      </c>
      <c r="R403" s="3" t="s">
        <v>8316</v>
      </c>
      <c r="S403" s="15">
        <f t="shared" si="12"/>
        <v>40732.842245370368</v>
      </c>
      <c r="T403" s="14">
        <f t="shared" si="13"/>
        <v>40762.842245370368</v>
      </c>
    </row>
    <row r="404" spans="1:20" ht="45.75" x14ac:dyDescent="0.25">
      <c r="A404" s="3">
        <v>402</v>
      </c>
      <c r="B404" s="4" t="s">
        <v>403</v>
      </c>
      <c r="C404" s="4" t="s">
        <v>4512</v>
      </c>
      <c r="D404" s="3">
        <v>2000</v>
      </c>
      <c r="E404" s="3">
        <v>2833</v>
      </c>
      <c r="F404" s="8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8270</v>
      </c>
      <c r="O404" s="8">
        <v>141.65</v>
      </c>
      <c r="P404" s="3">
        <v>19.372093023255815</v>
      </c>
      <c r="Q404" s="3" t="s">
        <v>8310</v>
      </c>
      <c r="R404" s="3" t="s">
        <v>8316</v>
      </c>
      <c r="S404" s="15">
        <f t="shared" si="12"/>
        <v>42292.539548611108</v>
      </c>
      <c r="T404" s="14">
        <f t="shared" si="13"/>
        <v>42313.58121527778</v>
      </c>
    </row>
    <row r="405" spans="1:20" ht="30.75" x14ac:dyDescent="0.25">
      <c r="A405" s="3">
        <v>403</v>
      </c>
      <c r="B405" s="4" t="s">
        <v>404</v>
      </c>
      <c r="C405" s="4" t="s">
        <v>4513</v>
      </c>
      <c r="D405" s="3">
        <v>5000</v>
      </c>
      <c r="E405" s="3">
        <v>5263</v>
      </c>
      <c r="F405" s="8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8270</v>
      </c>
      <c r="O405" s="8">
        <v>105.25999999999999</v>
      </c>
      <c r="P405" s="3">
        <v>3.7571428571428571</v>
      </c>
      <c r="Q405" s="3" t="s">
        <v>8310</v>
      </c>
      <c r="R405" s="3" t="s">
        <v>8316</v>
      </c>
      <c r="S405" s="15">
        <f t="shared" si="12"/>
        <v>40718.310659722221</v>
      </c>
      <c r="T405" s="14">
        <f t="shared" si="13"/>
        <v>40765.297222222223</v>
      </c>
    </row>
    <row r="406" spans="1:20" ht="30.75" x14ac:dyDescent="0.25">
      <c r="A406" s="3">
        <v>404</v>
      </c>
      <c r="B406" s="4" t="s">
        <v>405</v>
      </c>
      <c r="C406" s="4" t="s">
        <v>4514</v>
      </c>
      <c r="D406" s="3">
        <v>35000</v>
      </c>
      <c r="E406" s="3">
        <v>36082</v>
      </c>
      <c r="F406" s="8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8270</v>
      </c>
      <c r="O406" s="8">
        <v>103.09142857142857</v>
      </c>
      <c r="P406" s="3">
        <v>3.9926199261992621</v>
      </c>
      <c r="Q406" s="3" t="s">
        <v>8310</v>
      </c>
      <c r="R406" s="3" t="s">
        <v>8316</v>
      </c>
      <c r="S406" s="15">
        <f t="shared" si="12"/>
        <v>41646.628032407411</v>
      </c>
      <c r="T406" s="14">
        <f t="shared" si="13"/>
        <v>41675.961111111108</v>
      </c>
    </row>
    <row r="407" spans="1:20" ht="30.75" x14ac:dyDescent="0.25">
      <c r="A407" s="3">
        <v>405</v>
      </c>
      <c r="B407" s="4" t="s">
        <v>406</v>
      </c>
      <c r="C407" s="4" t="s">
        <v>4515</v>
      </c>
      <c r="D407" s="3">
        <v>2820</v>
      </c>
      <c r="E407" s="3">
        <v>3036</v>
      </c>
      <c r="F407" s="8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8270</v>
      </c>
      <c r="O407" s="8">
        <v>107.65957446808511</v>
      </c>
      <c r="P407" s="3">
        <v>3.9272727272727272</v>
      </c>
      <c r="Q407" s="3" t="s">
        <v>8310</v>
      </c>
      <c r="R407" s="3" t="s">
        <v>8316</v>
      </c>
      <c r="S407" s="15">
        <f t="shared" si="12"/>
        <v>41674.08494212963</v>
      </c>
      <c r="T407" s="14">
        <f t="shared" si="13"/>
        <v>41704.08494212963</v>
      </c>
    </row>
    <row r="408" spans="1:20" ht="30.75" x14ac:dyDescent="0.25">
      <c r="A408" s="3">
        <v>406</v>
      </c>
      <c r="B408" s="4" t="s">
        <v>407</v>
      </c>
      <c r="C408" s="4" t="s">
        <v>4516</v>
      </c>
      <c r="D408" s="3">
        <v>2800</v>
      </c>
      <c r="E408" s="3">
        <v>3015.73</v>
      </c>
      <c r="F408" s="8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8270</v>
      </c>
      <c r="O408" s="8">
        <v>107.70464285714286</v>
      </c>
      <c r="P408" s="3">
        <v>6.1637142857142866</v>
      </c>
      <c r="Q408" s="3" t="s">
        <v>8310</v>
      </c>
      <c r="R408" s="3" t="s">
        <v>8316</v>
      </c>
      <c r="S408" s="15">
        <f t="shared" si="12"/>
        <v>40638.162465277775</v>
      </c>
      <c r="T408" s="14">
        <f t="shared" si="13"/>
        <v>40672.249305555553</v>
      </c>
    </row>
    <row r="409" spans="1:20" ht="30.75" x14ac:dyDescent="0.25">
      <c r="A409" s="3">
        <v>407</v>
      </c>
      <c r="B409" s="4" t="s">
        <v>408</v>
      </c>
      <c r="C409" s="4" t="s">
        <v>4517</v>
      </c>
      <c r="D409" s="3">
        <v>2000</v>
      </c>
      <c r="E409" s="3">
        <v>2031</v>
      </c>
      <c r="F409" s="8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8270</v>
      </c>
      <c r="O409" s="8">
        <v>101.55000000000001</v>
      </c>
      <c r="P409" s="3">
        <v>1.4090909090909092</v>
      </c>
      <c r="Q409" s="3" t="s">
        <v>8310</v>
      </c>
      <c r="R409" s="3" t="s">
        <v>8316</v>
      </c>
      <c r="S409" s="15">
        <f t="shared" si="12"/>
        <v>40806.870949074073</v>
      </c>
      <c r="T409" s="14">
        <f t="shared" si="13"/>
        <v>40866.912615740745</v>
      </c>
    </row>
    <row r="410" spans="1:20" ht="30.75" x14ac:dyDescent="0.25">
      <c r="A410" s="3">
        <v>408</v>
      </c>
      <c r="B410" s="4" t="s">
        <v>409</v>
      </c>
      <c r="C410" s="4" t="s">
        <v>4518</v>
      </c>
      <c r="D410" s="3">
        <v>6000</v>
      </c>
      <c r="E410" s="3">
        <v>6086.26</v>
      </c>
      <c r="F410" s="8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8270</v>
      </c>
      <c r="O410" s="8">
        <v>101.43766666666667</v>
      </c>
      <c r="P410" s="3">
        <v>2.2700000000000058</v>
      </c>
      <c r="Q410" s="3" t="s">
        <v>8310</v>
      </c>
      <c r="R410" s="3" t="s">
        <v>8316</v>
      </c>
      <c r="S410" s="15">
        <f t="shared" si="12"/>
        <v>41543.735995370371</v>
      </c>
      <c r="T410" s="14">
        <f t="shared" si="13"/>
        <v>41583.777662037035</v>
      </c>
    </row>
    <row r="411" spans="1:20" ht="30.75" x14ac:dyDescent="0.25">
      <c r="A411" s="3">
        <v>409</v>
      </c>
      <c r="B411" s="4" t="s">
        <v>410</v>
      </c>
      <c r="C411" s="4" t="s">
        <v>4519</v>
      </c>
      <c r="D411" s="3">
        <v>500</v>
      </c>
      <c r="E411" s="3">
        <v>684</v>
      </c>
      <c r="F411" s="8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8270</v>
      </c>
      <c r="O411" s="8">
        <v>136.80000000000001</v>
      </c>
      <c r="P411" s="3">
        <v>12.266666666666667</v>
      </c>
      <c r="Q411" s="3" t="s">
        <v>8310</v>
      </c>
      <c r="R411" s="3" t="s">
        <v>8316</v>
      </c>
      <c r="S411" s="15">
        <f t="shared" si="12"/>
        <v>42543.862777777773</v>
      </c>
      <c r="T411" s="14">
        <f t="shared" si="13"/>
        <v>42573.862777777773</v>
      </c>
    </row>
    <row r="412" spans="1:20" ht="30.75" x14ac:dyDescent="0.25">
      <c r="A412" s="3">
        <v>410</v>
      </c>
      <c r="B412" s="4" t="s">
        <v>411</v>
      </c>
      <c r="C412" s="4" t="s">
        <v>4520</v>
      </c>
      <c r="D412" s="3">
        <v>1000</v>
      </c>
      <c r="E412" s="3">
        <v>1283</v>
      </c>
      <c r="F412" s="8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8270</v>
      </c>
      <c r="O412" s="8">
        <v>128.29999999999998</v>
      </c>
      <c r="P412" s="3">
        <v>40.428571428571431</v>
      </c>
      <c r="Q412" s="3" t="s">
        <v>8310</v>
      </c>
      <c r="R412" s="3" t="s">
        <v>8316</v>
      </c>
      <c r="S412" s="15">
        <f t="shared" si="12"/>
        <v>42113.981446759266</v>
      </c>
      <c r="T412" s="14">
        <f t="shared" si="13"/>
        <v>42173.981446759266</v>
      </c>
    </row>
    <row r="413" spans="1:20" ht="30.75" x14ac:dyDescent="0.25">
      <c r="A413" s="3">
        <v>411</v>
      </c>
      <c r="B413" s="4" t="s">
        <v>412</v>
      </c>
      <c r="C413" s="4" t="s">
        <v>4521</v>
      </c>
      <c r="D413" s="3">
        <v>30000</v>
      </c>
      <c r="E413" s="3">
        <v>30315</v>
      </c>
      <c r="F413" s="8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8270</v>
      </c>
      <c r="O413" s="8">
        <v>101.05</v>
      </c>
      <c r="P413" s="3">
        <v>1.3070539419087137</v>
      </c>
      <c r="Q413" s="3" t="s">
        <v>8310</v>
      </c>
      <c r="R413" s="3" t="s">
        <v>8316</v>
      </c>
      <c r="S413" s="15">
        <f t="shared" si="12"/>
        <v>41598.17597222222</v>
      </c>
      <c r="T413" s="14">
        <f t="shared" si="13"/>
        <v>41630.208333333336</v>
      </c>
    </row>
    <row r="414" spans="1:20" ht="30.75" x14ac:dyDescent="0.25">
      <c r="A414" s="3">
        <v>412</v>
      </c>
      <c r="B414" s="4" t="s">
        <v>413</v>
      </c>
      <c r="C414" s="4" t="s">
        <v>4522</v>
      </c>
      <c r="D414" s="3">
        <v>2500</v>
      </c>
      <c r="E414" s="3">
        <v>3171</v>
      </c>
      <c r="F414" s="8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8270</v>
      </c>
      <c r="O414" s="8">
        <v>126.84</v>
      </c>
      <c r="P414" s="3">
        <v>12.2</v>
      </c>
      <c r="Q414" s="3" t="s">
        <v>8310</v>
      </c>
      <c r="R414" s="3" t="s">
        <v>8316</v>
      </c>
      <c r="S414" s="15">
        <f t="shared" si="12"/>
        <v>41099.742800925924</v>
      </c>
      <c r="T414" s="14">
        <f t="shared" si="13"/>
        <v>41115.742800925924</v>
      </c>
    </row>
    <row r="415" spans="1:20" ht="30.75" x14ac:dyDescent="0.25">
      <c r="A415" s="3">
        <v>413</v>
      </c>
      <c r="B415" s="4" t="s">
        <v>414</v>
      </c>
      <c r="C415" s="4" t="s">
        <v>4523</v>
      </c>
      <c r="D415" s="3">
        <v>12800</v>
      </c>
      <c r="E415" s="3">
        <v>13451</v>
      </c>
      <c r="F415" s="8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8270</v>
      </c>
      <c r="O415" s="8">
        <v>105.0859375</v>
      </c>
      <c r="P415" s="3">
        <v>3.807017543859649</v>
      </c>
      <c r="Q415" s="3" t="s">
        <v>8310</v>
      </c>
      <c r="R415" s="3" t="s">
        <v>8316</v>
      </c>
      <c r="S415" s="15">
        <f t="shared" si="12"/>
        <v>41079.877442129626</v>
      </c>
      <c r="T415" s="14">
        <f t="shared" si="13"/>
        <v>41109.877442129626</v>
      </c>
    </row>
    <row r="416" spans="1:20" ht="30.75" x14ac:dyDescent="0.25">
      <c r="A416" s="3">
        <v>414</v>
      </c>
      <c r="B416" s="4" t="s">
        <v>415</v>
      </c>
      <c r="C416" s="4" t="s">
        <v>4524</v>
      </c>
      <c r="D416" s="3">
        <v>18500</v>
      </c>
      <c r="E416" s="3">
        <v>19028</v>
      </c>
      <c r="F416" s="8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8270</v>
      </c>
      <c r="O416" s="8">
        <v>102.85405405405406</v>
      </c>
      <c r="P416" s="3">
        <v>2.5384615384615383</v>
      </c>
      <c r="Q416" s="3" t="s">
        <v>8310</v>
      </c>
      <c r="R416" s="3" t="s">
        <v>8316</v>
      </c>
      <c r="S416" s="15">
        <f t="shared" si="12"/>
        <v>41529.063252314816</v>
      </c>
      <c r="T416" s="14">
        <f t="shared" si="13"/>
        <v>41559.063252314816</v>
      </c>
    </row>
    <row r="417" spans="1:20" ht="45.75" x14ac:dyDescent="0.25">
      <c r="A417" s="3">
        <v>415</v>
      </c>
      <c r="B417" s="4" t="s">
        <v>416</v>
      </c>
      <c r="C417" s="4" t="s">
        <v>4525</v>
      </c>
      <c r="D417" s="3">
        <v>1400</v>
      </c>
      <c r="E417" s="3">
        <v>1430.06</v>
      </c>
      <c r="F417" s="8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8270</v>
      </c>
      <c r="O417" s="8">
        <v>102.14714285714285</v>
      </c>
      <c r="P417" s="3">
        <v>1.4314285714285688</v>
      </c>
      <c r="Q417" s="3" t="s">
        <v>8310</v>
      </c>
      <c r="R417" s="3" t="s">
        <v>8316</v>
      </c>
      <c r="S417" s="15">
        <f t="shared" si="12"/>
        <v>41904.851875</v>
      </c>
      <c r="T417" s="14">
        <f t="shared" si="13"/>
        <v>41929.5</v>
      </c>
    </row>
    <row r="418" spans="1:20" ht="30.75" x14ac:dyDescent="0.25">
      <c r="A418" s="3">
        <v>416</v>
      </c>
      <c r="B418" s="4" t="s">
        <v>417</v>
      </c>
      <c r="C418" s="4" t="s">
        <v>4526</v>
      </c>
      <c r="D418" s="3">
        <v>1000</v>
      </c>
      <c r="E418" s="3">
        <v>1202.17</v>
      </c>
      <c r="F418" s="8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8270</v>
      </c>
      <c r="O418" s="8">
        <v>120.21700000000001</v>
      </c>
      <c r="P418" s="3">
        <v>8.0868000000000038</v>
      </c>
      <c r="Q418" s="3" t="s">
        <v>8310</v>
      </c>
      <c r="R418" s="3" t="s">
        <v>8316</v>
      </c>
      <c r="S418" s="15">
        <f t="shared" si="12"/>
        <v>41648.396192129629</v>
      </c>
      <c r="T418" s="14">
        <f t="shared" si="13"/>
        <v>41678.396192129629</v>
      </c>
    </row>
    <row r="419" spans="1:20" ht="30.75" x14ac:dyDescent="0.25">
      <c r="A419" s="3">
        <v>417</v>
      </c>
      <c r="B419" s="4" t="s">
        <v>418</v>
      </c>
      <c r="C419" s="4" t="s">
        <v>4527</v>
      </c>
      <c r="D419" s="3">
        <v>10500</v>
      </c>
      <c r="E419" s="3">
        <v>10526</v>
      </c>
      <c r="F419" s="8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8270</v>
      </c>
      <c r="O419" s="8">
        <v>100.24761904761905</v>
      </c>
      <c r="P419" s="3">
        <v>0.5</v>
      </c>
      <c r="Q419" s="3" t="s">
        <v>8310</v>
      </c>
      <c r="R419" s="3" t="s">
        <v>8316</v>
      </c>
      <c r="S419" s="15">
        <f t="shared" si="12"/>
        <v>41360.970601851855</v>
      </c>
      <c r="T419" s="14">
        <f t="shared" si="13"/>
        <v>41372.189583333333</v>
      </c>
    </row>
    <row r="420" spans="1:20" ht="30.75" x14ac:dyDescent="0.25">
      <c r="A420" s="3">
        <v>418</v>
      </c>
      <c r="B420" s="4" t="s">
        <v>419</v>
      </c>
      <c r="C420" s="4" t="s">
        <v>4528</v>
      </c>
      <c r="D420" s="3">
        <v>22400</v>
      </c>
      <c r="E420" s="3">
        <v>22542</v>
      </c>
      <c r="F420" s="8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8270</v>
      </c>
      <c r="O420" s="8">
        <v>100.63392857142857</v>
      </c>
      <c r="P420" s="3">
        <v>1.3653846153846154</v>
      </c>
      <c r="Q420" s="3" t="s">
        <v>8310</v>
      </c>
      <c r="R420" s="3" t="s">
        <v>8316</v>
      </c>
      <c r="S420" s="15">
        <f t="shared" si="12"/>
        <v>42178.282372685186</v>
      </c>
      <c r="T420" s="14">
        <f t="shared" si="13"/>
        <v>42208.282372685186</v>
      </c>
    </row>
    <row r="421" spans="1:20" ht="30.75" x14ac:dyDescent="0.25">
      <c r="A421" s="3">
        <v>419</v>
      </c>
      <c r="B421" s="4" t="s">
        <v>420</v>
      </c>
      <c r="C421" s="4" t="s">
        <v>4529</v>
      </c>
      <c r="D421" s="3">
        <v>8000</v>
      </c>
      <c r="E421" s="3">
        <v>8035</v>
      </c>
      <c r="F421" s="8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8270</v>
      </c>
      <c r="O421" s="8">
        <v>100.4375</v>
      </c>
      <c r="P421" s="3">
        <v>0.47945205479452052</v>
      </c>
      <c r="Q421" s="3" t="s">
        <v>8310</v>
      </c>
      <c r="R421" s="3" t="s">
        <v>8316</v>
      </c>
      <c r="S421" s="15">
        <f t="shared" si="12"/>
        <v>41394.842442129629</v>
      </c>
      <c r="T421" s="14">
        <f t="shared" si="13"/>
        <v>41454.842442129629</v>
      </c>
    </row>
    <row r="422" spans="1:20" ht="30.75" x14ac:dyDescent="0.25">
      <c r="A422" s="3">
        <v>420</v>
      </c>
      <c r="B422" s="4" t="s">
        <v>421</v>
      </c>
      <c r="C422" s="4" t="s">
        <v>4530</v>
      </c>
      <c r="D422" s="3">
        <v>3300</v>
      </c>
      <c r="E422" s="3">
        <v>14.5</v>
      </c>
      <c r="F422" s="9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8271</v>
      </c>
      <c r="O422" s="7">
        <v>0.43939393939393934</v>
      </c>
      <c r="P422" s="3">
        <v>-1095.1666666666667</v>
      </c>
      <c r="Q422" s="3" t="s">
        <v>8310</v>
      </c>
      <c r="R422" s="3" t="s">
        <v>8317</v>
      </c>
      <c r="S422" s="15">
        <f t="shared" si="12"/>
        <v>41682.23646990741</v>
      </c>
      <c r="T422" s="14">
        <f t="shared" si="13"/>
        <v>41712.194803240738</v>
      </c>
    </row>
    <row r="423" spans="1:20" ht="30.75" x14ac:dyDescent="0.25">
      <c r="A423" s="3">
        <v>421</v>
      </c>
      <c r="B423" s="4" t="s">
        <v>422</v>
      </c>
      <c r="C423" s="4" t="s">
        <v>4531</v>
      </c>
      <c r="D423" s="3">
        <v>15000</v>
      </c>
      <c r="E423" s="3">
        <v>301</v>
      </c>
      <c r="F423" s="9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8271</v>
      </c>
      <c r="O423" s="7">
        <v>2.0066666666666668</v>
      </c>
      <c r="P423" s="3">
        <v>-2449.8333333333335</v>
      </c>
      <c r="Q423" s="3" t="s">
        <v>8310</v>
      </c>
      <c r="R423" s="3" t="s">
        <v>8317</v>
      </c>
      <c r="S423" s="15">
        <f t="shared" si="12"/>
        <v>42177.491388888884</v>
      </c>
      <c r="T423" s="14">
        <f t="shared" si="13"/>
        <v>42237.491388888884</v>
      </c>
    </row>
    <row r="424" spans="1:20" ht="30.75" x14ac:dyDescent="0.25">
      <c r="A424" s="3">
        <v>422</v>
      </c>
      <c r="B424" s="4" t="s">
        <v>423</v>
      </c>
      <c r="C424" s="4" t="s">
        <v>4532</v>
      </c>
      <c r="D424" s="3">
        <v>40000</v>
      </c>
      <c r="E424" s="3">
        <v>430</v>
      </c>
      <c r="F424" s="9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8271</v>
      </c>
      <c r="O424" s="7">
        <v>1.075</v>
      </c>
      <c r="P424" s="3">
        <v>-3297.5</v>
      </c>
      <c r="Q424" s="3" t="s">
        <v>8310</v>
      </c>
      <c r="R424" s="3" t="s">
        <v>8317</v>
      </c>
      <c r="S424" s="15">
        <f t="shared" si="12"/>
        <v>41863.260381944441</v>
      </c>
      <c r="T424" s="14">
        <f t="shared" si="13"/>
        <v>41893.260381944441</v>
      </c>
    </row>
    <row r="425" spans="1:20" ht="30.75" x14ac:dyDescent="0.25">
      <c r="A425" s="3">
        <v>423</v>
      </c>
      <c r="B425" s="4" t="s">
        <v>424</v>
      </c>
      <c r="C425" s="4" t="s">
        <v>4533</v>
      </c>
      <c r="D425" s="3">
        <v>20000</v>
      </c>
      <c r="E425" s="3">
        <v>153</v>
      </c>
      <c r="F425" s="9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8271</v>
      </c>
      <c r="O425" s="7">
        <v>0.76500000000000001</v>
      </c>
      <c r="P425" s="3">
        <v>-1526.6923076923076</v>
      </c>
      <c r="Q425" s="3" t="s">
        <v>8310</v>
      </c>
      <c r="R425" s="3" t="s">
        <v>8317</v>
      </c>
      <c r="S425" s="15">
        <f t="shared" si="12"/>
        <v>41400.92627314815</v>
      </c>
      <c r="T425" s="14">
        <f t="shared" si="13"/>
        <v>41430.92627314815</v>
      </c>
    </row>
    <row r="426" spans="1:20" ht="30.75" x14ac:dyDescent="0.25">
      <c r="A426" s="3">
        <v>424</v>
      </c>
      <c r="B426" s="4" t="s">
        <v>425</v>
      </c>
      <c r="C426" s="4" t="s">
        <v>4534</v>
      </c>
      <c r="D426" s="3">
        <v>3000</v>
      </c>
      <c r="E426" s="3">
        <v>203.9</v>
      </c>
      <c r="F426" s="9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8271</v>
      </c>
      <c r="O426" s="7">
        <v>6.7966666666666677</v>
      </c>
      <c r="P426" s="3">
        <v>-559.22</v>
      </c>
      <c r="Q426" s="3" t="s">
        <v>8310</v>
      </c>
      <c r="R426" s="3" t="s">
        <v>8317</v>
      </c>
      <c r="S426" s="15">
        <f t="shared" si="12"/>
        <v>40934.376145833332</v>
      </c>
      <c r="T426" s="14">
        <f t="shared" si="13"/>
        <v>40994.334479166668</v>
      </c>
    </row>
    <row r="427" spans="1:20" ht="30.75" x14ac:dyDescent="0.25">
      <c r="A427" s="3">
        <v>425</v>
      </c>
      <c r="B427" s="4" t="s">
        <v>426</v>
      </c>
      <c r="C427" s="4" t="s">
        <v>4535</v>
      </c>
      <c r="D427" s="3">
        <v>50000</v>
      </c>
      <c r="E427" s="3">
        <v>6</v>
      </c>
      <c r="F427" s="9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8271</v>
      </c>
      <c r="O427" s="7">
        <v>1.2E-2</v>
      </c>
      <c r="P427" s="3">
        <v>-24997</v>
      </c>
      <c r="Q427" s="3" t="s">
        <v>8310</v>
      </c>
      <c r="R427" s="3" t="s">
        <v>8317</v>
      </c>
      <c r="S427" s="15">
        <f t="shared" si="12"/>
        <v>42275.861157407402</v>
      </c>
      <c r="T427" s="14">
        <f t="shared" si="13"/>
        <v>42335.902824074074</v>
      </c>
    </row>
    <row r="428" spans="1:20" ht="45.75" x14ac:dyDescent="0.25">
      <c r="A428" s="3">
        <v>426</v>
      </c>
      <c r="B428" s="4" t="s">
        <v>427</v>
      </c>
      <c r="C428" s="4" t="s">
        <v>4536</v>
      </c>
      <c r="D428" s="3">
        <v>10000</v>
      </c>
      <c r="E428" s="3">
        <v>133</v>
      </c>
      <c r="F428" s="9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8271</v>
      </c>
      <c r="O428" s="7">
        <v>1.3299999999999998</v>
      </c>
      <c r="P428" s="3">
        <v>-1233.375</v>
      </c>
      <c r="Q428" s="3" t="s">
        <v>8310</v>
      </c>
      <c r="R428" s="3" t="s">
        <v>8317</v>
      </c>
      <c r="S428" s="15">
        <f t="shared" si="12"/>
        <v>42400.711967592593</v>
      </c>
      <c r="T428" s="14">
        <f t="shared" si="13"/>
        <v>42430.711967592593</v>
      </c>
    </row>
    <row r="429" spans="1:20" ht="45.75" x14ac:dyDescent="0.25">
      <c r="A429" s="3">
        <v>427</v>
      </c>
      <c r="B429" s="4" t="s">
        <v>428</v>
      </c>
      <c r="C429" s="4" t="s">
        <v>4537</v>
      </c>
      <c r="D429" s="3">
        <v>6500</v>
      </c>
      <c r="E429" s="3">
        <v>0</v>
      </c>
      <c r="F429" s="9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8271</v>
      </c>
      <c r="O429" s="7">
        <v>0</v>
      </c>
      <c r="P429" s="3">
        <v>0</v>
      </c>
      <c r="Q429" s="3" t="s">
        <v>8310</v>
      </c>
      <c r="R429" s="3" t="s">
        <v>8317</v>
      </c>
      <c r="S429" s="15">
        <f t="shared" si="12"/>
        <v>42285.909027777772</v>
      </c>
      <c r="T429" s="14">
        <f t="shared" si="13"/>
        <v>42299.790972222225</v>
      </c>
    </row>
    <row r="430" spans="1:20" ht="15.75" x14ac:dyDescent="0.25">
      <c r="A430" s="3">
        <v>428</v>
      </c>
      <c r="B430" s="4" t="s">
        <v>429</v>
      </c>
      <c r="C430" s="4" t="s">
        <v>4538</v>
      </c>
      <c r="D430" s="3">
        <v>12000</v>
      </c>
      <c r="E430" s="3">
        <v>676</v>
      </c>
      <c r="F430" s="9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8271</v>
      </c>
      <c r="O430" s="7">
        <v>5.6333333333333329</v>
      </c>
      <c r="P430" s="3">
        <v>-871.07692307692309</v>
      </c>
      <c r="Q430" s="3" t="s">
        <v>8310</v>
      </c>
      <c r="R430" s="3" t="s">
        <v>8317</v>
      </c>
      <c r="S430" s="15">
        <f t="shared" si="12"/>
        <v>41778.766724537039</v>
      </c>
      <c r="T430" s="14">
        <f t="shared" si="13"/>
        <v>41806.916666666664</v>
      </c>
    </row>
    <row r="431" spans="1:20" ht="45.75" x14ac:dyDescent="0.25">
      <c r="A431" s="3">
        <v>429</v>
      </c>
      <c r="B431" s="4" t="s">
        <v>430</v>
      </c>
      <c r="C431" s="4" t="s">
        <v>4539</v>
      </c>
      <c r="D431" s="3">
        <v>5000</v>
      </c>
      <c r="E431" s="3">
        <v>0</v>
      </c>
      <c r="F431" s="9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8271</v>
      </c>
      <c r="O431" s="7">
        <v>0</v>
      </c>
      <c r="P431" s="3">
        <v>0</v>
      </c>
      <c r="Q431" s="3" t="s">
        <v>8310</v>
      </c>
      <c r="R431" s="3" t="s">
        <v>8317</v>
      </c>
      <c r="S431" s="15">
        <f t="shared" si="12"/>
        <v>40070.901412037041</v>
      </c>
      <c r="T431" s="14">
        <f t="shared" si="13"/>
        <v>40144.207638888889</v>
      </c>
    </row>
    <row r="432" spans="1:20" ht="30.75" x14ac:dyDescent="0.25">
      <c r="A432" s="3">
        <v>430</v>
      </c>
      <c r="B432" s="4" t="s">
        <v>431</v>
      </c>
      <c r="C432" s="4" t="s">
        <v>4540</v>
      </c>
      <c r="D432" s="3">
        <v>1000</v>
      </c>
      <c r="E432" s="3">
        <v>24</v>
      </c>
      <c r="F432" s="9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8271</v>
      </c>
      <c r="O432" s="7">
        <v>2.4</v>
      </c>
      <c r="P432" s="3">
        <v>-195.2</v>
      </c>
      <c r="Q432" s="3" t="s">
        <v>8310</v>
      </c>
      <c r="R432" s="3" t="s">
        <v>8317</v>
      </c>
      <c r="S432" s="15">
        <f t="shared" si="12"/>
        <v>41513.107256944444</v>
      </c>
      <c r="T432" s="14">
        <f t="shared" si="13"/>
        <v>41528.107256944444</v>
      </c>
    </row>
    <row r="433" spans="1:20" ht="30.75" x14ac:dyDescent="0.25">
      <c r="A433" s="3">
        <v>431</v>
      </c>
      <c r="B433" s="4" t="s">
        <v>432</v>
      </c>
      <c r="C433" s="4" t="s">
        <v>4541</v>
      </c>
      <c r="D433" s="3">
        <v>3000</v>
      </c>
      <c r="E433" s="3">
        <v>415</v>
      </c>
      <c r="F433" s="9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8271</v>
      </c>
      <c r="O433" s="7">
        <v>13.833333333333334</v>
      </c>
      <c r="P433" s="3">
        <v>-323.125</v>
      </c>
      <c r="Q433" s="3" t="s">
        <v>8310</v>
      </c>
      <c r="R433" s="3" t="s">
        <v>8317</v>
      </c>
      <c r="S433" s="15">
        <f t="shared" si="12"/>
        <v>42526.871331018512</v>
      </c>
      <c r="T433" s="14">
        <f t="shared" si="13"/>
        <v>42556.871331018512</v>
      </c>
    </row>
    <row r="434" spans="1:20" ht="30.75" x14ac:dyDescent="0.25">
      <c r="A434" s="3">
        <v>432</v>
      </c>
      <c r="B434" s="4" t="s">
        <v>433</v>
      </c>
      <c r="C434" s="4" t="s">
        <v>4542</v>
      </c>
      <c r="D434" s="3">
        <v>6000</v>
      </c>
      <c r="E434" s="3">
        <v>570</v>
      </c>
      <c r="F434" s="9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8271</v>
      </c>
      <c r="O434" s="7">
        <v>9.5</v>
      </c>
      <c r="P434" s="3">
        <v>-678.75</v>
      </c>
      <c r="Q434" s="3" t="s">
        <v>8310</v>
      </c>
      <c r="R434" s="3" t="s">
        <v>8317</v>
      </c>
      <c r="S434" s="15">
        <f t="shared" si="12"/>
        <v>42238.726631944446</v>
      </c>
      <c r="T434" s="14">
        <f t="shared" si="13"/>
        <v>42298.726631944446</v>
      </c>
    </row>
    <row r="435" spans="1:20" ht="60.75" x14ac:dyDescent="0.25">
      <c r="A435" s="3">
        <v>433</v>
      </c>
      <c r="B435" s="4" t="s">
        <v>434</v>
      </c>
      <c r="C435" s="4" t="s">
        <v>4543</v>
      </c>
      <c r="D435" s="3">
        <v>3000</v>
      </c>
      <c r="E435" s="3">
        <v>0</v>
      </c>
      <c r="F435" s="9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8271</v>
      </c>
      <c r="O435" s="7">
        <v>0</v>
      </c>
      <c r="P435" s="3">
        <v>0</v>
      </c>
      <c r="Q435" s="3" t="s">
        <v>8310</v>
      </c>
      <c r="R435" s="3" t="s">
        <v>8317</v>
      </c>
      <c r="S435" s="15">
        <f t="shared" si="12"/>
        <v>42228.629884259266</v>
      </c>
      <c r="T435" s="14">
        <f t="shared" si="13"/>
        <v>42288.629884259266</v>
      </c>
    </row>
    <row r="436" spans="1:20" ht="45.75" x14ac:dyDescent="0.25">
      <c r="A436" s="3">
        <v>434</v>
      </c>
      <c r="B436" s="4" t="s">
        <v>435</v>
      </c>
      <c r="C436" s="4" t="s">
        <v>4544</v>
      </c>
      <c r="D436" s="3">
        <v>2500</v>
      </c>
      <c r="E436" s="3">
        <v>125</v>
      </c>
      <c r="F436" s="9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8271</v>
      </c>
      <c r="O436" s="7">
        <v>5</v>
      </c>
      <c r="P436" s="3">
        <v>-1187.5</v>
      </c>
      <c r="Q436" s="3" t="s">
        <v>8310</v>
      </c>
      <c r="R436" s="3" t="s">
        <v>8317</v>
      </c>
      <c r="S436" s="15">
        <f t="shared" si="12"/>
        <v>41576.834513888891</v>
      </c>
      <c r="T436" s="14">
        <f t="shared" si="13"/>
        <v>41609.876180555555</v>
      </c>
    </row>
    <row r="437" spans="1:20" ht="30.75" x14ac:dyDescent="0.25">
      <c r="A437" s="3">
        <v>435</v>
      </c>
      <c r="B437" s="4" t="s">
        <v>436</v>
      </c>
      <c r="C437" s="4" t="s">
        <v>4545</v>
      </c>
      <c r="D437" s="3">
        <v>110000</v>
      </c>
      <c r="E437" s="3">
        <v>3</v>
      </c>
      <c r="F437" s="9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8271</v>
      </c>
      <c r="O437" s="7">
        <v>2.7272727272727275E-3</v>
      </c>
      <c r="P437" s="3">
        <v>-36665.666666666664</v>
      </c>
      <c r="Q437" s="3" t="s">
        <v>8310</v>
      </c>
      <c r="R437" s="3" t="s">
        <v>8317</v>
      </c>
      <c r="S437" s="15">
        <f t="shared" si="12"/>
        <v>41500.747453703705</v>
      </c>
      <c r="T437" s="14">
        <f t="shared" si="13"/>
        <v>41530.747453703705</v>
      </c>
    </row>
    <row r="438" spans="1:20" ht="30.75" x14ac:dyDescent="0.25">
      <c r="A438" s="3">
        <v>436</v>
      </c>
      <c r="B438" s="4" t="s">
        <v>437</v>
      </c>
      <c r="C438" s="4" t="s">
        <v>4546</v>
      </c>
      <c r="D438" s="3">
        <v>1000</v>
      </c>
      <c r="E438" s="3">
        <v>0</v>
      </c>
      <c r="F438" s="9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8271</v>
      </c>
      <c r="O438" s="7">
        <v>0</v>
      </c>
      <c r="P438" s="3">
        <v>0</v>
      </c>
      <c r="Q438" s="3" t="s">
        <v>8310</v>
      </c>
      <c r="R438" s="3" t="s">
        <v>8317</v>
      </c>
      <c r="S438" s="15">
        <f t="shared" si="12"/>
        <v>41456.36241898148</v>
      </c>
      <c r="T438" s="14">
        <f t="shared" si="13"/>
        <v>41486.36241898148</v>
      </c>
    </row>
    <row r="439" spans="1:20" ht="30.75" x14ac:dyDescent="0.25">
      <c r="A439" s="3">
        <v>437</v>
      </c>
      <c r="B439" s="4" t="s">
        <v>438</v>
      </c>
      <c r="C439" s="4" t="s">
        <v>4547</v>
      </c>
      <c r="D439" s="3">
        <v>7000</v>
      </c>
      <c r="E439" s="3">
        <v>0</v>
      </c>
      <c r="F439" s="9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8271</v>
      </c>
      <c r="O439" s="7">
        <v>0</v>
      </c>
      <c r="P439" s="3">
        <v>0</v>
      </c>
      <c r="Q439" s="3" t="s">
        <v>8310</v>
      </c>
      <c r="R439" s="3" t="s">
        <v>8317</v>
      </c>
      <c r="S439" s="15">
        <f t="shared" si="12"/>
        <v>42591.31858796296</v>
      </c>
      <c r="T439" s="14">
        <f t="shared" si="13"/>
        <v>42651.31858796296</v>
      </c>
    </row>
    <row r="440" spans="1:20" ht="30.75" x14ac:dyDescent="0.25">
      <c r="A440" s="3">
        <v>438</v>
      </c>
      <c r="B440" s="4" t="s">
        <v>439</v>
      </c>
      <c r="C440" s="4" t="s">
        <v>4548</v>
      </c>
      <c r="D440" s="3">
        <v>20000</v>
      </c>
      <c r="E440" s="3">
        <v>1876</v>
      </c>
      <c r="F440" s="9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8271</v>
      </c>
      <c r="O440" s="7">
        <v>9.379999999999999</v>
      </c>
      <c r="P440" s="3">
        <v>-1647.6363636363637</v>
      </c>
      <c r="Q440" s="3" t="s">
        <v>8310</v>
      </c>
      <c r="R440" s="3" t="s">
        <v>8317</v>
      </c>
      <c r="S440" s="15">
        <f t="shared" si="12"/>
        <v>42296.261087962965</v>
      </c>
      <c r="T440" s="14">
        <f t="shared" si="13"/>
        <v>42326.302754629629</v>
      </c>
    </row>
    <row r="441" spans="1:20" ht="30.75" x14ac:dyDescent="0.25">
      <c r="A441" s="3">
        <v>439</v>
      </c>
      <c r="B441" s="4" t="s">
        <v>440</v>
      </c>
      <c r="C441" s="4" t="s">
        <v>4549</v>
      </c>
      <c r="D441" s="3">
        <v>450</v>
      </c>
      <c r="E441" s="3">
        <v>0</v>
      </c>
      <c r="F441" s="9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8271</v>
      </c>
      <c r="O441" s="7">
        <v>0</v>
      </c>
      <c r="P441" s="3">
        <v>0</v>
      </c>
      <c r="Q441" s="3" t="s">
        <v>8310</v>
      </c>
      <c r="R441" s="3" t="s">
        <v>8317</v>
      </c>
      <c r="S441" s="15">
        <f t="shared" si="12"/>
        <v>41919.761782407404</v>
      </c>
      <c r="T441" s="14">
        <f t="shared" si="13"/>
        <v>41929.761782407404</v>
      </c>
    </row>
    <row r="442" spans="1:20" ht="30.75" x14ac:dyDescent="0.25">
      <c r="A442" s="3">
        <v>440</v>
      </c>
      <c r="B442" s="4" t="s">
        <v>441</v>
      </c>
      <c r="C442" s="4" t="s">
        <v>4550</v>
      </c>
      <c r="D442" s="3">
        <v>5000</v>
      </c>
      <c r="E442" s="3">
        <v>5</v>
      </c>
      <c r="F442" s="9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8271</v>
      </c>
      <c r="O442" s="7">
        <v>0.1</v>
      </c>
      <c r="P442" s="3">
        <v>-4995</v>
      </c>
      <c r="Q442" s="3" t="s">
        <v>8310</v>
      </c>
      <c r="R442" s="3" t="s">
        <v>8317</v>
      </c>
      <c r="S442" s="15">
        <f t="shared" si="12"/>
        <v>42423.985567129625</v>
      </c>
      <c r="T442" s="14">
        <f t="shared" si="13"/>
        <v>42453.943900462968</v>
      </c>
    </row>
    <row r="443" spans="1:20" ht="30.75" x14ac:dyDescent="0.25">
      <c r="A443" s="3">
        <v>441</v>
      </c>
      <c r="B443" s="4" t="s">
        <v>442</v>
      </c>
      <c r="C443" s="4" t="s">
        <v>4551</v>
      </c>
      <c r="D443" s="3">
        <v>400</v>
      </c>
      <c r="E443" s="3">
        <v>0</v>
      </c>
      <c r="F443" s="9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8271</v>
      </c>
      <c r="O443" s="7">
        <v>0</v>
      </c>
      <c r="P443" s="3">
        <v>0</v>
      </c>
      <c r="Q443" s="3" t="s">
        <v>8310</v>
      </c>
      <c r="R443" s="3" t="s">
        <v>8317</v>
      </c>
      <c r="S443" s="15">
        <f t="shared" si="12"/>
        <v>41550.793935185182</v>
      </c>
      <c r="T443" s="14">
        <f t="shared" si="13"/>
        <v>41580.793935185182</v>
      </c>
    </row>
    <row r="444" spans="1:20" ht="15.75" x14ac:dyDescent="0.25">
      <c r="A444" s="3">
        <v>442</v>
      </c>
      <c r="B444" s="4" t="s">
        <v>443</v>
      </c>
      <c r="C444" s="4" t="s">
        <v>4552</v>
      </c>
      <c r="D444" s="3">
        <v>17000</v>
      </c>
      <c r="E444" s="3">
        <v>6691</v>
      </c>
      <c r="F444" s="9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8271</v>
      </c>
      <c r="O444" s="7">
        <v>39.358823529411765</v>
      </c>
      <c r="P444" s="3">
        <v>-606.41176470588232</v>
      </c>
      <c r="Q444" s="3" t="s">
        <v>8310</v>
      </c>
      <c r="R444" s="3" t="s">
        <v>8317</v>
      </c>
      <c r="S444" s="15">
        <f t="shared" si="12"/>
        <v>42024.888692129629</v>
      </c>
      <c r="T444" s="14">
        <f t="shared" si="13"/>
        <v>42054.888692129629</v>
      </c>
    </row>
    <row r="445" spans="1:20" ht="30.75" x14ac:dyDescent="0.25">
      <c r="A445" s="3">
        <v>443</v>
      </c>
      <c r="B445" s="4" t="s">
        <v>444</v>
      </c>
      <c r="C445" s="4" t="s">
        <v>4553</v>
      </c>
      <c r="D445" s="3">
        <v>10000</v>
      </c>
      <c r="E445" s="3">
        <v>10</v>
      </c>
      <c r="F445" s="9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8271</v>
      </c>
      <c r="O445" s="7">
        <v>0.1</v>
      </c>
      <c r="P445" s="3">
        <v>-4995</v>
      </c>
      <c r="Q445" s="3" t="s">
        <v>8310</v>
      </c>
      <c r="R445" s="3" t="s">
        <v>8317</v>
      </c>
      <c r="S445" s="15">
        <f t="shared" si="12"/>
        <v>41650.015057870369</v>
      </c>
      <c r="T445" s="14">
        <f t="shared" si="13"/>
        <v>41680.015057870369</v>
      </c>
    </row>
    <row r="446" spans="1:20" ht="30.75" x14ac:dyDescent="0.25">
      <c r="A446" s="3">
        <v>444</v>
      </c>
      <c r="B446" s="4" t="s">
        <v>445</v>
      </c>
      <c r="C446" s="4" t="s">
        <v>4554</v>
      </c>
      <c r="D446" s="3">
        <v>1000</v>
      </c>
      <c r="E446" s="3">
        <v>50</v>
      </c>
      <c r="F446" s="9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8271</v>
      </c>
      <c r="O446" s="7">
        <v>5</v>
      </c>
      <c r="P446" s="3">
        <v>-950</v>
      </c>
      <c r="Q446" s="3" t="s">
        <v>8310</v>
      </c>
      <c r="R446" s="3" t="s">
        <v>8317</v>
      </c>
      <c r="S446" s="15">
        <f t="shared" si="12"/>
        <v>40894.906956018516</v>
      </c>
      <c r="T446" s="14">
        <f t="shared" si="13"/>
        <v>40954.906956018516</v>
      </c>
    </row>
    <row r="447" spans="1:20" ht="30.75" x14ac:dyDescent="0.25">
      <c r="A447" s="3">
        <v>445</v>
      </c>
      <c r="B447" s="4" t="s">
        <v>446</v>
      </c>
      <c r="C447" s="4" t="s">
        <v>4555</v>
      </c>
      <c r="D447" s="3">
        <v>60000</v>
      </c>
      <c r="E447" s="3">
        <v>2</v>
      </c>
      <c r="F447" s="9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8271</v>
      </c>
      <c r="O447" s="7">
        <v>3.3333333333333335E-3</v>
      </c>
      <c r="P447" s="3">
        <v>-29999</v>
      </c>
      <c r="Q447" s="3" t="s">
        <v>8310</v>
      </c>
      <c r="R447" s="3" t="s">
        <v>8317</v>
      </c>
      <c r="S447" s="15">
        <f t="shared" si="12"/>
        <v>42130.335358796292</v>
      </c>
      <c r="T447" s="14">
        <f t="shared" si="13"/>
        <v>42145.335358796292</v>
      </c>
    </row>
    <row r="448" spans="1:20" ht="30.75" x14ac:dyDescent="0.25">
      <c r="A448" s="3">
        <v>446</v>
      </c>
      <c r="B448" s="4" t="s">
        <v>447</v>
      </c>
      <c r="C448" s="4" t="s">
        <v>4556</v>
      </c>
      <c r="D448" s="3">
        <v>10500</v>
      </c>
      <c r="E448" s="3">
        <v>766</v>
      </c>
      <c r="F448" s="9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8271</v>
      </c>
      <c r="O448" s="7">
        <v>7.2952380952380951</v>
      </c>
      <c r="P448" s="3">
        <v>-608.375</v>
      </c>
      <c r="Q448" s="3" t="s">
        <v>8310</v>
      </c>
      <c r="R448" s="3" t="s">
        <v>8317</v>
      </c>
      <c r="S448" s="15">
        <f t="shared" si="12"/>
        <v>42037.083564814813</v>
      </c>
      <c r="T448" s="14">
        <f t="shared" si="13"/>
        <v>42067.083564814813</v>
      </c>
    </row>
    <row r="449" spans="1:20" ht="45.75" x14ac:dyDescent="0.25">
      <c r="A449" s="3">
        <v>447</v>
      </c>
      <c r="B449" s="4" t="s">
        <v>448</v>
      </c>
      <c r="C449" s="4" t="s">
        <v>4557</v>
      </c>
      <c r="D449" s="3">
        <v>30000</v>
      </c>
      <c r="E449" s="3">
        <v>5</v>
      </c>
      <c r="F449" s="9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8271</v>
      </c>
      <c r="O449" s="7">
        <v>1.6666666666666666E-2</v>
      </c>
      <c r="P449" s="3">
        <v>-29995</v>
      </c>
      <c r="Q449" s="3" t="s">
        <v>8310</v>
      </c>
      <c r="R449" s="3" t="s">
        <v>8317</v>
      </c>
      <c r="S449" s="15">
        <f t="shared" si="12"/>
        <v>41331.555127314816</v>
      </c>
      <c r="T449" s="14">
        <f t="shared" si="13"/>
        <v>41356.513460648144</v>
      </c>
    </row>
    <row r="450" spans="1:20" ht="30.75" x14ac:dyDescent="0.25">
      <c r="A450" s="3">
        <v>448</v>
      </c>
      <c r="B450" s="4" t="s">
        <v>449</v>
      </c>
      <c r="C450" s="4" t="s">
        <v>4558</v>
      </c>
      <c r="D450" s="3">
        <v>2500</v>
      </c>
      <c r="E450" s="3">
        <v>82.01</v>
      </c>
      <c r="F450" s="9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8271</v>
      </c>
      <c r="O450" s="7">
        <v>3.2804000000000002</v>
      </c>
      <c r="P450" s="3">
        <v>-604.49749999999995</v>
      </c>
      <c r="Q450" s="3" t="s">
        <v>8310</v>
      </c>
      <c r="R450" s="3" t="s">
        <v>8317</v>
      </c>
      <c r="S450" s="15">
        <f t="shared" si="12"/>
        <v>41753.758043981477</v>
      </c>
      <c r="T450" s="14">
        <f t="shared" si="13"/>
        <v>41773.758043981477</v>
      </c>
    </row>
    <row r="451" spans="1:20" ht="30.75" x14ac:dyDescent="0.25">
      <c r="A451" s="3">
        <v>449</v>
      </c>
      <c r="B451" s="4" t="s">
        <v>450</v>
      </c>
      <c r="C451" s="4" t="s">
        <v>4559</v>
      </c>
      <c r="D451" s="3">
        <v>2000</v>
      </c>
      <c r="E451" s="3">
        <v>45</v>
      </c>
      <c r="F451" s="9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8271</v>
      </c>
      <c r="O451" s="7">
        <v>2.25</v>
      </c>
      <c r="P451" s="3">
        <v>-391</v>
      </c>
      <c r="Q451" s="3" t="s">
        <v>8310</v>
      </c>
      <c r="R451" s="3" t="s">
        <v>8317</v>
      </c>
      <c r="S451" s="15">
        <f t="shared" ref="S451:S514" si="14">(((J451/60)/60)/24)+DATE(1970,1,1)</f>
        <v>41534.568113425928</v>
      </c>
      <c r="T451" s="14">
        <f t="shared" ref="T451:T514" si="15">(((I451/60)/60)/24)+DATE(1970,1,1)</f>
        <v>41564.568113425928</v>
      </c>
    </row>
    <row r="452" spans="1:20" ht="30.75" x14ac:dyDescent="0.25">
      <c r="A452" s="3">
        <v>450</v>
      </c>
      <c r="B452" s="4" t="s">
        <v>451</v>
      </c>
      <c r="C452" s="4" t="s">
        <v>4560</v>
      </c>
      <c r="D452" s="3">
        <v>50000</v>
      </c>
      <c r="E452" s="3">
        <v>396</v>
      </c>
      <c r="F452" s="9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8271</v>
      </c>
      <c r="O452" s="7">
        <v>0.79200000000000004</v>
      </c>
      <c r="P452" s="3">
        <v>-7086.2857142857147</v>
      </c>
      <c r="Q452" s="3" t="s">
        <v>8310</v>
      </c>
      <c r="R452" s="3" t="s">
        <v>8317</v>
      </c>
      <c r="S452" s="15">
        <f t="shared" si="14"/>
        <v>41654.946759259255</v>
      </c>
      <c r="T452" s="14">
        <f t="shared" si="15"/>
        <v>41684.946759259255</v>
      </c>
    </row>
    <row r="453" spans="1:20" ht="45.75" x14ac:dyDescent="0.25">
      <c r="A453" s="3">
        <v>451</v>
      </c>
      <c r="B453" s="4" t="s">
        <v>452</v>
      </c>
      <c r="C453" s="4" t="s">
        <v>4561</v>
      </c>
      <c r="D453" s="3">
        <v>20000</v>
      </c>
      <c r="E453" s="3">
        <v>0</v>
      </c>
      <c r="F453" s="9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8271</v>
      </c>
      <c r="O453" s="7">
        <v>0</v>
      </c>
      <c r="P453" s="3">
        <v>0</v>
      </c>
      <c r="Q453" s="3" t="s">
        <v>8310</v>
      </c>
      <c r="R453" s="3" t="s">
        <v>8317</v>
      </c>
      <c r="S453" s="15">
        <f t="shared" si="14"/>
        <v>41634.715173611112</v>
      </c>
      <c r="T453" s="14">
        <f t="shared" si="15"/>
        <v>41664.715173611112</v>
      </c>
    </row>
    <row r="454" spans="1:20" ht="30.75" x14ac:dyDescent="0.25">
      <c r="A454" s="3">
        <v>452</v>
      </c>
      <c r="B454" s="4" t="s">
        <v>453</v>
      </c>
      <c r="C454" s="4" t="s">
        <v>4562</v>
      </c>
      <c r="D454" s="3">
        <v>750</v>
      </c>
      <c r="E454" s="3">
        <v>480</v>
      </c>
      <c r="F454" s="9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8271</v>
      </c>
      <c r="O454" s="7">
        <v>64</v>
      </c>
      <c r="P454" s="3">
        <v>-22.5</v>
      </c>
      <c r="Q454" s="3" t="s">
        <v>8310</v>
      </c>
      <c r="R454" s="3" t="s">
        <v>8317</v>
      </c>
      <c r="S454" s="15">
        <f t="shared" si="14"/>
        <v>42107.703877314809</v>
      </c>
      <c r="T454" s="14">
        <f t="shared" si="15"/>
        <v>42137.703877314809</v>
      </c>
    </row>
    <row r="455" spans="1:20" ht="30.75" x14ac:dyDescent="0.25">
      <c r="A455" s="3">
        <v>453</v>
      </c>
      <c r="B455" s="4" t="s">
        <v>454</v>
      </c>
      <c r="C455" s="4" t="s">
        <v>4563</v>
      </c>
      <c r="D455" s="3">
        <v>94875</v>
      </c>
      <c r="E455" s="3">
        <v>26</v>
      </c>
      <c r="F455" s="9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8271</v>
      </c>
      <c r="O455" s="7">
        <v>2.7404479578392621E-2</v>
      </c>
      <c r="P455" s="3">
        <v>-47424.5</v>
      </c>
      <c r="Q455" s="3" t="s">
        <v>8310</v>
      </c>
      <c r="R455" s="3" t="s">
        <v>8317</v>
      </c>
      <c r="S455" s="15">
        <f t="shared" si="14"/>
        <v>42038.824988425928</v>
      </c>
      <c r="T455" s="14">
        <f t="shared" si="15"/>
        <v>42054.824988425928</v>
      </c>
    </row>
    <row r="456" spans="1:20" ht="30.75" x14ac:dyDescent="0.25">
      <c r="A456" s="3">
        <v>454</v>
      </c>
      <c r="B456" s="4" t="s">
        <v>455</v>
      </c>
      <c r="C456" s="4" t="s">
        <v>4564</v>
      </c>
      <c r="D456" s="3">
        <v>10000</v>
      </c>
      <c r="E456" s="3">
        <v>82</v>
      </c>
      <c r="F456" s="9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8271</v>
      </c>
      <c r="O456" s="7">
        <v>0.82000000000000006</v>
      </c>
      <c r="P456" s="3">
        <v>-1983.6</v>
      </c>
      <c r="Q456" s="3" t="s">
        <v>8310</v>
      </c>
      <c r="R456" s="3" t="s">
        <v>8317</v>
      </c>
      <c r="S456" s="15">
        <f t="shared" si="14"/>
        <v>41938.717256944445</v>
      </c>
      <c r="T456" s="14">
        <f t="shared" si="15"/>
        <v>41969.551388888889</v>
      </c>
    </row>
    <row r="457" spans="1:20" ht="30.75" x14ac:dyDescent="0.25">
      <c r="A457" s="3">
        <v>455</v>
      </c>
      <c r="B457" s="4" t="s">
        <v>456</v>
      </c>
      <c r="C457" s="4" t="s">
        <v>4565</v>
      </c>
      <c r="D457" s="3">
        <v>65000</v>
      </c>
      <c r="E457" s="3">
        <v>45</v>
      </c>
      <c r="F457" s="9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8271</v>
      </c>
      <c r="O457" s="7">
        <v>6.9230769230769221E-2</v>
      </c>
      <c r="P457" s="3">
        <v>-32477.5</v>
      </c>
      <c r="Q457" s="3" t="s">
        <v>8310</v>
      </c>
      <c r="R457" s="3" t="s">
        <v>8317</v>
      </c>
      <c r="S457" s="15">
        <f t="shared" si="14"/>
        <v>40971.002569444441</v>
      </c>
      <c r="T457" s="14">
        <f t="shared" si="15"/>
        <v>41016.021527777775</v>
      </c>
    </row>
    <row r="458" spans="1:20" ht="45.75" x14ac:dyDescent="0.25">
      <c r="A458" s="3">
        <v>456</v>
      </c>
      <c r="B458" s="4" t="s">
        <v>457</v>
      </c>
      <c r="C458" s="4" t="s">
        <v>4566</v>
      </c>
      <c r="D458" s="3">
        <v>8888</v>
      </c>
      <c r="E458" s="3">
        <v>61</v>
      </c>
      <c r="F458" s="9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8271</v>
      </c>
      <c r="O458" s="7">
        <v>0.68631863186318631</v>
      </c>
      <c r="P458" s="3">
        <v>-2942.3333333333335</v>
      </c>
      <c r="Q458" s="3" t="s">
        <v>8310</v>
      </c>
      <c r="R458" s="3" t="s">
        <v>8317</v>
      </c>
      <c r="S458" s="15">
        <f t="shared" si="14"/>
        <v>41547.694456018515</v>
      </c>
      <c r="T458" s="14">
        <f t="shared" si="15"/>
        <v>41569.165972222225</v>
      </c>
    </row>
    <row r="459" spans="1:20" ht="30.75" x14ac:dyDescent="0.25">
      <c r="A459" s="3">
        <v>457</v>
      </c>
      <c r="B459" s="4" t="s">
        <v>458</v>
      </c>
      <c r="C459" s="4" t="s">
        <v>4567</v>
      </c>
      <c r="D459" s="3">
        <v>20000</v>
      </c>
      <c r="E459" s="3">
        <v>0</v>
      </c>
      <c r="F459" s="9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8271</v>
      </c>
      <c r="O459" s="7">
        <v>0</v>
      </c>
      <c r="P459" s="3">
        <v>0</v>
      </c>
      <c r="Q459" s="3" t="s">
        <v>8310</v>
      </c>
      <c r="R459" s="3" t="s">
        <v>8317</v>
      </c>
      <c r="S459" s="15">
        <f t="shared" si="14"/>
        <v>41837.767500000002</v>
      </c>
      <c r="T459" s="14">
        <f t="shared" si="15"/>
        <v>41867.767500000002</v>
      </c>
    </row>
    <row r="460" spans="1:20" ht="30.75" x14ac:dyDescent="0.25">
      <c r="A460" s="3">
        <v>458</v>
      </c>
      <c r="B460" s="4" t="s">
        <v>459</v>
      </c>
      <c r="C460" s="4" t="s">
        <v>4568</v>
      </c>
      <c r="D460" s="3">
        <v>10000</v>
      </c>
      <c r="E460" s="3">
        <v>821</v>
      </c>
      <c r="F460" s="9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8271</v>
      </c>
      <c r="O460" s="7">
        <v>8.2100000000000009</v>
      </c>
      <c r="P460" s="3">
        <v>-187.32653061224491</v>
      </c>
      <c r="Q460" s="3" t="s">
        <v>8310</v>
      </c>
      <c r="R460" s="3" t="s">
        <v>8317</v>
      </c>
      <c r="S460" s="15">
        <f t="shared" si="14"/>
        <v>41378.69976851852</v>
      </c>
      <c r="T460" s="14">
        <f t="shared" si="15"/>
        <v>41408.69976851852</v>
      </c>
    </row>
    <row r="461" spans="1:20" ht="30.75" x14ac:dyDescent="0.25">
      <c r="A461" s="3">
        <v>459</v>
      </c>
      <c r="B461" s="4" t="s">
        <v>460</v>
      </c>
      <c r="C461" s="4" t="s">
        <v>4569</v>
      </c>
      <c r="D461" s="3">
        <v>39000</v>
      </c>
      <c r="E461" s="3">
        <v>25</v>
      </c>
      <c r="F461" s="9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8271</v>
      </c>
      <c r="O461" s="7">
        <v>6.4102564102564097E-2</v>
      </c>
      <c r="P461" s="3">
        <v>-38975</v>
      </c>
      <c r="Q461" s="3" t="s">
        <v>8310</v>
      </c>
      <c r="R461" s="3" t="s">
        <v>8317</v>
      </c>
      <c r="S461" s="15">
        <f t="shared" si="14"/>
        <v>40800.6403587963</v>
      </c>
      <c r="T461" s="14">
        <f t="shared" si="15"/>
        <v>40860.682025462964</v>
      </c>
    </row>
    <row r="462" spans="1:20" ht="15.75" x14ac:dyDescent="0.25">
      <c r="A462" s="3">
        <v>460</v>
      </c>
      <c r="B462" s="4" t="s">
        <v>461</v>
      </c>
      <c r="C462" s="4" t="s">
        <v>4570</v>
      </c>
      <c r="D462" s="3">
        <v>8500</v>
      </c>
      <c r="E462" s="3">
        <v>25</v>
      </c>
      <c r="F462" s="9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8271</v>
      </c>
      <c r="O462" s="7">
        <v>0.29411764705882354</v>
      </c>
      <c r="P462" s="3">
        <v>-4237.5</v>
      </c>
      <c r="Q462" s="3" t="s">
        <v>8310</v>
      </c>
      <c r="R462" s="3" t="s">
        <v>8317</v>
      </c>
      <c r="S462" s="15">
        <f t="shared" si="14"/>
        <v>41759.542534722219</v>
      </c>
      <c r="T462" s="14">
        <f t="shared" si="15"/>
        <v>41791.166666666664</v>
      </c>
    </row>
    <row r="463" spans="1:20" ht="30.75" x14ac:dyDescent="0.25">
      <c r="A463" s="3">
        <v>461</v>
      </c>
      <c r="B463" s="4" t="s">
        <v>462</v>
      </c>
      <c r="C463" s="4" t="s">
        <v>4571</v>
      </c>
      <c r="D463" s="3">
        <v>550</v>
      </c>
      <c r="E463" s="3">
        <v>0</v>
      </c>
      <c r="F463" s="9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8271</v>
      </c>
      <c r="O463" s="7">
        <v>0</v>
      </c>
      <c r="P463" s="3">
        <v>0</v>
      </c>
      <c r="Q463" s="3" t="s">
        <v>8310</v>
      </c>
      <c r="R463" s="3" t="s">
        <v>8317</v>
      </c>
      <c r="S463" s="15">
        <f t="shared" si="14"/>
        <v>41407.84684027778</v>
      </c>
      <c r="T463" s="14">
        <f t="shared" si="15"/>
        <v>41427.84684027778</v>
      </c>
    </row>
    <row r="464" spans="1:20" ht="30.75" x14ac:dyDescent="0.25">
      <c r="A464" s="3">
        <v>462</v>
      </c>
      <c r="B464" s="4" t="s">
        <v>463</v>
      </c>
      <c r="C464" s="4" t="s">
        <v>4572</v>
      </c>
      <c r="D464" s="3">
        <v>100000</v>
      </c>
      <c r="E464" s="3">
        <v>0</v>
      </c>
      <c r="F464" s="9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8271</v>
      </c>
      <c r="O464" s="7">
        <v>0</v>
      </c>
      <c r="P464" s="3">
        <v>0</v>
      </c>
      <c r="Q464" s="3" t="s">
        <v>8310</v>
      </c>
      <c r="R464" s="3" t="s">
        <v>8317</v>
      </c>
      <c r="S464" s="15">
        <f t="shared" si="14"/>
        <v>40705.126631944448</v>
      </c>
      <c r="T464" s="14">
        <f t="shared" si="15"/>
        <v>40765.126631944448</v>
      </c>
    </row>
    <row r="465" spans="1:20" ht="30.75" x14ac:dyDescent="0.25">
      <c r="A465" s="3">
        <v>463</v>
      </c>
      <c r="B465" s="4" t="s">
        <v>464</v>
      </c>
      <c r="C465" s="4" t="s">
        <v>4573</v>
      </c>
      <c r="D465" s="3">
        <v>55000</v>
      </c>
      <c r="E465" s="3">
        <v>1250</v>
      </c>
      <c r="F465" s="9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8271</v>
      </c>
      <c r="O465" s="7">
        <v>2.2727272727272729</v>
      </c>
      <c r="P465" s="3">
        <v>-4886.363636363636</v>
      </c>
      <c r="Q465" s="3" t="s">
        <v>8310</v>
      </c>
      <c r="R465" s="3" t="s">
        <v>8317</v>
      </c>
      <c r="S465" s="15">
        <f t="shared" si="14"/>
        <v>40750.710104166668</v>
      </c>
      <c r="T465" s="14">
        <f t="shared" si="15"/>
        <v>40810.710104166668</v>
      </c>
    </row>
    <row r="466" spans="1:20" ht="30.75" x14ac:dyDescent="0.25">
      <c r="A466" s="3">
        <v>464</v>
      </c>
      <c r="B466" s="4" t="s">
        <v>465</v>
      </c>
      <c r="C466" s="4" t="s">
        <v>4574</v>
      </c>
      <c r="D466" s="3">
        <v>1010</v>
      </c>
      <c r="E466" s="3">
        <v>1</v>
      </c>
      <c r="F466" s="9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8271</v>
      </c>
      <c r="O466" s="7">
        <v>9.9009900990099015E-2</v>
      </c>
      <c r="P466" s="3">
        <v>-1009</v>
      </c>
      <c r="Q466" s="3" t="s">
        <v>8310</v>
      </c>
      <c r="R466" s="3" t="s">
        <v>8317</v>
      </c>
      <c r="S466" s="15">
        <f t="shared" si="14"/>
        <v>42488.848784722228</v>
      </c>
      <c r="T466" s="14">
        <f t="shared" si="15"/>
        <v>42508.848784722228</v>
      </c>
    </row>
    <row r="467" spans="1:20" ht="15.75" x14ac:dyDescent="0.25">
      <c r="A467" s="3">
        <v>465</v>
      </c>
      <c r="B467" s="4" t="s">
        <v>466</v>
      </c>
      <c r="C467" s="4" t="s">
        <v>4575</v>
      </c>
      <c r="D467" s="3">
        <v>512</v>
      </c>
      <c r="E467" s="3">
        <v>138</v>
      </c>
      <c r="F467" s="9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8271</v>
      </c>
      <c r="O467" s="7">
        <v>26.953125</v>
      </c>
      <c r="P467" s="3">
        <v>-46.75</v>
      </c>
      <c r="Q467" s="3" t="s">
        <v>8310</v>
      </c>
      <c r="R467" s="3" t="s">
        <v>8317</v>
      </c>
      <c r="S467" s="15">
        <f t="shared" si="14"/>
        <v>41801.120069444441</v>
      </c>
      <c r="T467" s="14">
        <f t="shared" si="15"/>
        <v>41817.120069444441</v>
      </c>
    </row>
    <row r="468" spans="1:20" ht="30.75" x14ac:dyDescent="0.25">
      <c r="A468" s="3">
        <v>466</v>
      </c>
      <c r="B468" s="4" t="s">
        <v>467</v>
      </c>
      <c r="C468" s="4" t="s">
        <v>4576</v>
      </c>
      <c r="D468" s="3">
        <v>10000</v>
      </c>
      <c r="E468" s="3">
        <v>76</v>
      </c>
      <c r="F468" s="9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8271</v>
      </c>
      <c r="O468" s="7">
        <v>0.76</v>
      </c>
      <c r="P468" s="3">
        <v>-1984.8</v>
      </c>
      <c r="Q468" s="3" t="s">
        <v>8310</v>
      </c>
      <c r="R468" s="3" t="s">
        <v>8317</v>
      </c>
      <c r="S468" s="15">
        <f t="shared" si="14"/>
        <v>41129.942870370374</v>
      </c>
      <c r="T468" s="14">
        <f t="shared" si="15"/>
        <v>41159.942870370374</v>
      </c>
    </row>
    <row r="469" spans="1:20" ht="45.75" x14ac:dyDescent="0.25">
      <c r="A469" s="3">
        <v>467</v>
      </c>
      <c r="B469" s="4" t="s">
        <v>468</v>
      </c>
      <c r="C469" s="4" t="s">
        <v>4577</v>
      </c>
      <c r="D469" s="3">
        <v>20000</v>
      </c>
      <c r="E469" s="3">
        <v>4315</v>
      </c>
      <c r="F469" s="9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8271</v>
      </c>
      <c r="O469" s="7">
        <v>21.574999999999999</v>
      </c>
      <c r="P469" s="3">
        <v>-402.17948717948718</v>
      </c>
      <c r="Q469" s="3" t="s">
        <v>8310</v>
      </c>
      <c r="R469" s="3" t="s">
        <v>8317</v>
      </c>
      <c r="S469" s="15">
        <f t="shared" si="14"/>
        <v>41135.679791666669</v>
      </c>
      <c r="T469" s="14">
        <f t="shared" si="15"/>
        <v>41180.679791666669</v>
      </c>
    </row>
    <row r="470" spans="1:20" ht="30.75" x14ac:dyDescent="0.25">
      <c r="A470" s="3">
        <v>468</v>
      </c>
      <c r="B470" s="4" t="s">
        <v>469</v>
      </c>
      <c r="C470" s="4" t="s">
        <v>4578</v>
      </c>
      <c r="D470" s="3">
        <v>7500</v>
      </c>
      <c r="E470" s="3">
        <v>0</v>
      </c>
      <c r="F470" s="9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8271</v>
      </c>
      <c r="O470" s="7">
        <v>0</v>
      </c>
      <c r="P470" s="3">
        <v>0</v>
      </c>
      <c r="Q470" s="3" t="s">
        <v>8310</v>
      </c>
      <c r="R470" s="3" t="s">
        <v>8317</v>
      </c>
      <c r="S470" s="15">
        <f t="shared" si="14"/>
        <v>41041.167627314811</v>
      </c>
      <c r="T470" s="14">
        <f t="shared" si="15"/>
        <v>41101.160474537035</v>
      </c>
    </row>
    <row r="471" spans="1:20" ht="30.75" x14ac:dyDescent="0.25">
      <c r="A471" s="3">
        <v>469</v>
      </c>
      <c r="B471" s="4" t="s">
        <v>470</v>
      </c>
      <c r="C471" s="4" t="s">
        <v>4579</v>
      </c>
      <c r="D471" s="3">
        <v>6000</v>
      </c>
      <c r="E471" s="3">
        <v>0</v>
      </c>
      <c r="F471" s="9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8271</v>
      </c>
      <c r="O471" s="7">
        <v>0</v>
      </c>
      <c r="P471" s="3">
        <v>0</v>
      </c>
      <c r="Q471" s="3" t="s">
        <v>8310</v>
      </c>
      <c r="R471" s="3" t="s">
        <v>8317</v>
      </c>
      <c r="S471" s="15">
        <f t="shared" si="14"/>
        <v>41827.989861111113</v>
      </c>
      <c r="T471" s="14">
        <f t="shared" si="15"/>
        <v>41887.989861111113</v>
      </c>
    </row>
    <row r="472" spans="1:20" ht="30.75" x14ac:dyDescent="0.25">
      <c r="A472" s="3">
        <v>470</v>
      </c>
      <c r="B472" s="4" t="s">
        <v>471</v>
      </c>
      <c r="C472" s="4" t="s">
        <v>4580</v>
      </c>
      <c r="D472" s="3">
        <v>5000</v>
      </c>
      <c r="E472" s="3">
        <v>51</v>
      </c>
      <c r="F472" s="9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8271</v>
      </c>
      <c r="O472" s="7">
        <v>1.02</v>
      </c>
      <c r="P472" s="3">
        <v>-2474.5</v>
      </c>
      <c r="Q472" s="3" t="s">
        <v>8310</v>
      </c>
      <c r="R472" s="3" t="s">
        <v>8317</v>
      </c>
      <c r="S472" s="15">
        <f t="shared" si="14"/>
        <v>41605.167696759258</v>
      </c>
      <c r="T472" s="14">
        <f t="shared" si="15"/>
        <v>41655.166666666664</v>
      </c>
    </row>
    <row r="473" spans="1:20" ht="45.75" x14ac:dyDescent="0.25">
      <c r="A473" s="3">
        <v>471</v>
      </c>
      <c r="B473" s="4" t="s">
        <v>472</v>
      </c>
      <c r="C473" s="4" t="s">
        <v>4581</v>
      </c>
      <c r="D473" s="3">
        <v>55000</v>
      </c>
      <c r="E473" s="3">
        <v>6541</v>
      </c>
      <c r="F473" s="9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8271</v>
      </c>
      <c r="O473" s="7">
        <v>11.892727272727273</v>
      </c>
      <c r="P473" s="3">
        <v>-285.0529411764706</v>
      </c>
      <c r="Q473" s="3" t="s">
        <v>8310</v>
      </c>
      <c r="R473" s="3" t="s">
        <v>8317</v>
      </c>
      <c r="S473" s="15">
        <f t="shared" si="14"/>
        <v>41703.721979166665</v>
      </c>
      <c r="T473" s="14">
        <f t="shared" si="15"/>
        <v>41748.680312500001</v>
      </c>
    </row>
    <row r="474" spans="1:20" ht="45.75" x14ac:dyDescent="0.25">
      <c r="A474" s="3">
        <v>472</v>
      </c>
      <c r="B474" s="4" t="s">
        <v>473</v>
      </c>
      <c r="C474" s="4" t="s">
        <v>4582</v>
      </c>
      <c r="D474" s="3">
        <v>800</v>
      </c>
      <c r="E474" s="3">
        <v>141</v>
      </c>
      <c r="F474" s="9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8271</v>
      </c>
      <c r="O474" s="7">
        <v>17.625</v>
      </c>
      <c r="P474" s="3">
        <v>-131.80000000000001</v>
      </c>
      <c r="Q474" s="3" t="s">
        <v>8310</v>
      </c>
      <c r="R474" s="3" t="s">
        <v>8317</v>
      </c>
      <c r="S474" s="15">
        <f t="shared" si="14"/>
        <v>41844.922662037039</v>
      </c>
      <c r="T474" s="14">
        <f t="shared" si="15"/>
        <v>41874.922662037039</v>
      </c>
    </row>
    <row r="475" spans="1:20" ht="30.75" x14ac:dyDescent="0.25">
      <c r="A475" s="3">
        <v>473</v>
      </c>
      <c r="B475" s="4" t="s">
        <v>474</v>
      </c>
      <c r="C475" s="4" t="s">
        <v>4583</v>
      </c>
      <c r="D475" s="3">
        <v>30000</v>
      </c>
      <c r="E475" s="3">
        <v>861</v>
      </c>
      <c r="F475" s="9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8271</v>
      </c>
      <c r="O475" s="7">
        <v>2.87</v>
      </c>
      <c r="P475" s="3">
        <v>-2081.3571428571427</v>
      </c>
      <c r="Q475" s="3" t="s">
        <v>8310</v>
      </c>
      <c r="R475" s="3" t="s">
        <v>8317</v>
      </c>
      <c r="S475" s="15">
        <f t="shared" si="14"/>
        <v>41869.698136574072</v>
      </c>
      <c r="T475" s="14">
        <f t="shared" si="15"/>
        <v>41899.698136574072</v>
      </c>
    </row>
    <row r="476" spans="1:20" ht="30.75" x14ac:dyDescent="0.25">
      <c r="A476" s="3">
        <v>474</v>
      </c>
      <c r="B476" s="4" t="s">
        <v>475</v>
      </c>
      <c r="C476" s="4" t="s">
        <v>4584</v>
      </c>
      <c r="D476" s="3">
        <v>3300</v>
      </c>
      <c r="E476" s="3">
        <v>1</v>
      </c>
      <c r="F476" s="9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8271</v>
      </c>
      <c r="O476" s="7">
        <v>3.0303030303030304E-2</v>
      </c>
      <c r="P476" s="3">
        <v>-3299</v>
      </c>
      <c r="Q476" s="3" t="s">
        <v>8310</v>
      </c>
      <c r="R476" s="3" t="s">
        <v>8317</v>
      </c>
      <c r="S476" s="15">
        <f t="shared" si="14"/>
        <v>42753.329039351855</v>
      </c>
      <c r="T476" s="14">
        <f t="shared" si="15"/>
        <v>42783.329039351855</v>
      </c>
    </row>
    <row r="477" spans="1:20" ht="30.75" x14ac:dyDescent="0.25">
      <c r="A477" s="3">
        <v>475</v>
      </c>
      <c r="B477" s="4" t="s">
        <v>476</v>
      </c>
      <c r="C477" s="4" t="s">
        <v>4585</v>
      </c>
      <c r="D477" s="3">
        <v>2000</v>
      </c>
      <c r="E477" s="3">
        <v>0</v>
      </c>
      <c r="F477" s="9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8271</v>
      </c>
      <c r="O477" s="7">
        <v>0</v>
      </c>
      <c r="P477" s="3">
        <v>0</v>
      </c>
      <c r="Q477" s="3" t="s">
        <v>8310</v>
      </c>
      <c r="R477" s="3" t="s">
        <v>8317</v>
      </c>
      <c r="S477" s="15">
        <f t="shared" si="14"/>
        <v>42100.086145833338</v>
      </c>
      <c r="T477" s="14">
        <f t="shared" si="15"/>
        <v>42130.086145833338</v>
      </c>
    </row>
    <row r="478" spans="1:20" ht="15.75" x14ac:dyDescent="0.25">
      <c r="A478" s="3">
        <v>476</v>
      </c>
      <c r="B478" s="4" t="s">
        <v>477</v>
      </c>
      <c r="C478" s="4" t="s">
        <v>4586</v>
      </c>
      <c r="D478" s="3">
        <v>220000</v>
      </c>
      <c r="E478" s="3">
        <v>4906.59</v>
      </c>
      <c r="F478" s="9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8271</v>
      </c>
      <c r="O478" s="7">
        <v>2.230268181818182</v>
      </c>
      <c r="P478" s="3">
        <v>-1734.6242741935484</v>
      </c>
      <c r="Q478" s="3" t="s">
        <v>8310</v>
      </c>
      <c r="R478" s="3" t="s">
        <v>8317</v>
      </c>
      <c r="S478" s="15">
        <f t="shared" si="14"/>
        <v>41757.975011574075</v>
      </c>
      <c r="T478" s="14">
        <f t="shared" si="15"/>
        <v>41793.165972222225</v>
      </c>
    </row>
    <row r="479" spans="1:20" ht="30.75" x14ac:dyDescent="0.25">
      <c r="A479" s="3">
        <v>477</v>
      </c>
      <c r="B479" s="4" t="s">
        <v>478</v>
      </c>
      <c r="C479" s="4" t="s">
        <v>4587</v>
      </c>
      <c r="D479" s="3">
        <v>1500</v>
      </c>
      <c r="E479" s="3">
        <v>0</v>
      </c>
      <c r="F479" s="9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8271</v>
      </c>
      <c r="O479" s="7">
        <v>0</v>
      </c>
      <c r="P479" s="3">
        <v>0</v>
      </c>
      <c r="Q479" s="3" t="s">
        <v>8310</v>
      </c>
      <c r="R479" s="3" t="s">
        <v>8317</v>
      </c>
      <c r="S479" s="15">
        <f t="shared" si="14"/>
        <v>40987.83488425926</v>
      </c>
      <c r="T479" s="14">
        <f t="shared" si="15"/>
        <v>41047.83488425926</v>
      </c>
    </row>
    <row r="480" spans="1:20" ht="30.75" x14ac:dyDescent="0.25">
      <c r="A480" s="3">
        <v>478</v>
      </c>
      <c r="B480" s="4" t="s">
        <v>479</v>
      </c>
      <c r="C480" s="4" t="s">
        <v>4588</v>
      </c>
      <c r="D480" s="3">
        <v>10000</v>
      </c>
      <c r="E480" s="3">
        <v>0</v>
      </c>
      <c r="F480" s="9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8271</v>
      </c>
      <c r="O480" s="7">
        <v>0</v>
      </c>
      <c r="P480" s="3">
        <v>0</v>
      </c>
      <c r="Q480" s="3" t="s">
        <v>8310</v>
      </c>
      <c r="R480" s="3" t="s">
        <v>8317</v>
      </c>
      <c r="S480" s="15">
        <f t="shared" si="14"/>
        <v>42065.910983796297</v>
      </c>
      <c r="T480" s="14">
        <f t="shared" si="15"/>
        <v>42095.869317129633</v>
      </c>
    </row>
    <row r="481" spans="1:20" ht="30.75" x14ac:dyDescent="0.25">
      <c r="A481" s="3">
        <v>479</v>
      </c>
      <c r="B481" s="4" t="s">
        <v>480</v>
      </c>
      <c r="C481" s="4" t="s">
        <v>4589</v>
      </c>
      <c r="D481" s="3">
        <v>15000</v>
      </c>
      <c r="E481" s="3">
        <v>4884</v>
      </c>
      <c r="F481" s="9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8271</v>
      </c>
      <c r="O481" s="7">
        <v>32.56</v>
      </c>
      <c r="P481" s="3">
        <v>-183.92727272727274</v>
      </c>
      <c r="Q481" s="3" t="s">
        <v>8310</v>
      </c>
      <c r="R481" s="3" t="s">
        <v>8317</v>
      </c>
      <c r="S481" s="15">
        <f t="shared" si="14"/>
        <v>41904.407812500001</v>
      </c>
      <c r="T481" s="14">
        <f t="shared" si="15"/>
        <v>41964.449479166666</v>
      </c>
    </row>
    <row r="482" spans="1:20" ht="30.75" x14ac:dyDescent="0.25">
      <c r="A482" s="3">
        <v>480</v>
      </c>
      <c r="B482" s="4" t="s">
        <v>481</v>
      </c>
      <c r="C482" s="4" t="s">
        <v>4590</v>
      </c>
      <c r="D482" s="3">
        <v>40000</v>
      </c>
      <c r="E482" s="3">
        <v>7764</v>
      </c>
      <c r="F482" s="9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8271</v>
      </c>
      <c r="O482" s="7">
        <v>19.41</v>
      </c>
      <c r="P482" s="3">
        <v>-230.25714285714287</v>
      </c>
      <c r="Q482" s="3" t="s">
        <v>8310</v>
      </c>
      <c r="R482" s="3" t="s">
        <v>8317</v>
      </c>
      <c r="S482" s="15">
        <f t="shared" si="14"/>
        <v>41465.500173611108</v>
      </c>
      <c r="T482" s="14">
        <f t="shared" si="15"/>
        <v>41495.500173611108</v>
      </c>
    </row>
    <row r="483" spans="1:20" ht="30.75" x14ac:dyDescent="0.25">
      <c r="A483" s="3">
        <v>481</v>
      </c>
      <c r="B483" s="4" t="s">
        <v>482</v>
      </c>
      <c r="C483" s="4" t="s">
        <v>4591</v>
      </c>
      <c r="D483" s="3">
        <v>30000</v>
      </c>
      <c r="E483" s="3">
        <v>1830</v>
      </c>
      <c r="F483" s="9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8271</v>
      </c>
      <c r="O483" s="7">
        <v>6.1</v>
      </c>
      <c r="P483" s="3">
        <v>-1341.4285714285713</v>
      </c>
      <c r="Q483" s="3" t="s">
        <v>8310</v>
      </c>
      <c r="R483" s="3" t="s">
        <v>8317</v>
      </c>
      <c r="S483" s="15">
        <f t="shared" si="14"/>
        <v>41162.672326388885</v>
      </c>
      <c r="T483" s="14">
        <f t="shared" si="15"/>
        <v>41192.672326388885</v>
      </c>
    </row>
    <row r="484" spans="1:20" ht="30.75" x14ac:dyDescent="0.25">
      <c r="A484" s="3">
        <v>482</v>
      </c>
      <c r="B484" s="4" t="s">
        <v>483</v>
      </c>
      <c r="C484" s="4" t="s">
        <v>4592</v>
      </c>
      <c r="D484" s="3">
        <v>10000</v>
      </c>
      <c r="E484" s="3">
        <v>10</v>
      </c>
      <c r="F484" s="9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8271</v>
      </c>
      <c r="O484" s="7">
        <v>0.1</v>
      </c>
      <c r="P484" s="3">
        <v>-9990</v>
      </c>
      <c r="Q484" s="3" t="s">
        <v>8310</v>
      </c>
      <c r="R484" s="3" t="s">
        <v>8317</v>
      </c>
      <c r="S484" s="15">
        <f t="shared" si="14"/>
        <v>42447.896875000006</v>
      </c>
      <c r="T484" s="14">
        <f t="shared" si="15"/>
        <v>42474.606944444444</v>
      </c>
    </row>
    <row r="485" spans="1:20" ht="45.75" x14ac:dyDescent="0.25">
      <c r="A485" s="3">
        <v>483</v>
      </c>
      <c r="B485" s="4" t="s">
        <v>484</v>
      </c>
      <c r="C485" s="4" t="s">
        <v>4593</v>
      </c>
      <c r="D485" s="3">
        <v>15000</v>
      </c>
      <c r="E485" s="3">
        <v>7530</v>
      </c>
      <c r="F485" s="9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8271</v>
      </c>
      <c r="O485" s="7">
        <v>50.2</v>
      </c>
      <c r="P485" s="3">
        <v>-50.816326530612244</v>
      </c>
      <c r="Q485" s="3" t="s">
        <v>8310</v>
      </c>
      <c r="R485" s="3" t="s">
        <v>8317</v>
      </c>
      <c r="S485" s="15">
        <f t="shared" si="14"/>
        <v>41243.197592592594</v>
      </c>
      <c r="T485" s="14">
        <f t="shared" si="15"/>
        <v>41303.197592592594</v>
      </c>
    </row>
    <row r="486" spans="1:20" ht="45.75" x14ac:dyDescent="0.25">
      <c r="A486" s="3">
        <v>484</v>
      </c>
      <c r="B486" s="4" t="s">
        <v>485</v>
      </c>
      <c r="C486" s="4" t="s">
        <v>4594</v>
      </c>
      <c r="D486" s="3">
        <v>80000</v>
      </c>
      <c r="E486" s="3">
        <v>149</v>
      </c>
      <c r="F486" s="9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8271</v>
      </c>
      <c r="O486" s="7">
        <v>0.18625</v>
      </c>
      <c r="P486" s="3">
        <v>-7259.181818181818</v>
      </c>
      <c r="Q486" s="3" t="s">
        <v>8310</v>
      </c>
      <c r="R486" s="3" t="s">
        <v>8317</v>
      </c>
      <c r="S486" s="15">
        <f t="shared" si="14"/>
        <v>42272.93949074074</v>
      </c>
      <c r="T486" s="14">
        <f t="shared" si="15"/>
        <v>42313.981157407412</v>
      </c>
    </row>
    <row r="487" spans="1:20" ht="30.75" x14ac:dyDescent="0.25">
      <c r="A487" s="3">
        <v>485</v>
      </c>
      <c r="B487" s="4" t="s">
        <v>486</v>
      </c>
      <c r="C487" s="4" t="s">
        <v>4595</v>
      </c>
      <c r="D487" s="3">
        <v>37956</v>
      </c>
      <c r="E487" s="3">
        <v>8315.01</v>
      </c>
      <c r="F487" s="9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8271</v>
      </c>
      <c r="O487" s="7">
        <v>21.906971229845084</v>
      </c>
      <c r="P487" s="3">
        <v>-237.12791999999999</v>
      </c>
      <c r="Q487" s="3" t="s">
        <v>8310</v>
      </c>
      <c r="R487" s="3" t="s">
        <v>8317</v>
      </c>
      <c r="S487" s="15">
        <f t="shared" si="14"/>
        <v>41381.50577546296</v>
      </c>
      <c r="T487" s="14">
        <f t="shared" si="15"/>
        <v>41411.50577546296</v>
      </c>
    </row>
    <row r="488" spans="1:20" ht="30.75" x14ac:dyDescent="0.25">
      <c r="A488" s="3">
        <v>486</v>
      </c>
      <c r="B488" s="4" t="s">
        <v>487</v>
      </c>
      <c r="C488" s="4" t="s">
        <v>4596</v>
      </c>
      <c r="D488" s="3">
        <v>550000</v>
      </c>
      <c r="E488" s="3">
        <v>50</v>
      </c>
      <c r="F488" s="9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8271</v>
      </c>
      <c r="O488" s="7">
        <v>9.0909090909090905E-3</v>
      </c>
      <c r="P488" s="3">
        <v>-549950</v>
      </c>
      <c r="Q488" s="3" t="s">
        <v>8310</v>
      </c>
      <c r="R488" s="3" t="s">
        <v>8317</v>
      </c>
      <c r="S488" s="15">
        <f t="shared" si="14"/>
        <v>41761.94258101852</v>
      </c>
      <c r="T488" s="14">
        <f t="shared" si="15"/>
        <v>41791.94258101852</v>
      </c>
    </row>
    <row r="489" spans="1:20" ht="30.75" x14ac:dyDescent="0.25">
      <c r="A489" s="3">
        <v>487</v>
      </c>
      <c r="B489" s="4" t="s">
        <v>488</v>
      </c>
      <c r="C489" s="4" t="s">
        <v>4597</v>
      </c>
      <c r="D489" s="3">
        <v>50000</v>
      </c>
      <c r="E489" s="3">
        <v>0</v>
      </c>
      <c r="F489" s="9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8271</v>
      </c>
      <c r="O489" s="7">
        <v>0</v>
      </c>
      <c r="P489" s="3">
        <v>0</v>
      </c>
      <c r="Q489" s="3" t="s">
        <v>8310</v>
      </c>
      <c r="R489" s="3" t="s">
        <v>8317</v>
      </c>
      <c r="S489" s="15">
        <f t="shared" si="14"/>
        <v>42669.594837962963</v>
      </c>
      <c r="T489" s="14">
        <f t="shared" si="15"/>
        <v>42729.636504629627</v>
      </c>
    </row>
    <row r="490" spans="1:20" ht="30.75" x14ac:dyDescent="0.25">
      <c r="A490" s="3">
        <v>488</v>
      </c>
      <c r="B490" s="4" t="s">
        <v>489</v>
      </c>
      <c r="C490" s="4" t="s">
        <v>4598</v>
      </c>
      <c r="D490" s="3">
        <v>12000</v>
      </c>
      <c r="E490" s="3">
        <v>0</v>
      </c>
      <c r="F490" s="9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8271</v>
      </c>
      <c r="O490" s="7">
        <v>0</v>
      </c>
      <c r="P490" s="3">
        <v>0</v>
      </c>
      <c r="Q490" s="3" t="s">
        <v>8310</v>
      </c>
      <c r="R490" s="3" t="s">
        <v>8317</v>
      </c>
      <c r="S490" s="15">
        <f t="shared" si="14"/>
        <v>42714.054398148146</v>
      </c>
      <c r="T490" s="14">
        <f t="shared" si="15"/>
        <v>42744.054398148146</v>
      </c>
    </row>
    <row r="491" spans="1:20" ht="30.75" x14ac:dyDescent="0.25">
      <c r="A491" s="3">
        <v>489</v>
      </c>
      <c r="B491" s="4" t="s">
        <v>490</v>
      </c>
      <c r="C491" s="4" t="s">
        <v>4599</v>
      </c>
      <c r="D491" s="3">
        <v>74997</v>
      </c>
      <c r="E491" s="3">
        <v>215</v>
      </c>
      <c r="F491" s="9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8271</v>
      </c>
      <c r="O491" s="7">
        <v>0.28667813379201834</v>
      </c>
      <c r="P491" s="3">
        <v>-24927.333333333332</v>
      </c>
      <c r="Q491" s="3" t="s">
        <v>8310</v>
      </c>
      <c r="R491" s="3" t="s">
        <v>8317</v>
      </c>
      <c r="S491" s="15">
        <f t="shared" si="14"/>
        <v>40882.481666666667</v>
      </c>
      <c r="T491" s="14">
        <f t="shared" si="15"/>
        <v>40913.481249999997</v>
      </c>
    </row>
    <row r="492" spans="1:20" ht="15.75" x14ac:dyDescent="0.25">
      <c r="A492" s="3">
        <v>490</v>
      </c>
      <c r="B492" s="4" t="s">
        <v>491</v>
      </c>
      <c r="C492" s="4" t="s">
        <v>4600</v>
      </c>
      <c r="D492" s="3">
        <v>1000</v>
      </c>
      <c r="E492" s="3">
        <v>0</v>
      </c>
      <c r="F492" s="9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8271</v>
      </c>
      <c r="O492" s="7">
        <v>0</v>
      </c>
      <c r="P492" s="3">
        <v>0</v>
      </c>
      <c r="Q492" s="3" t="s">
        <v>8310</v>
      </c>
      <c r="R492" s="3" t="s">
        <v>8317</v>
      </c>
      <c r="S492" s="15">
        <f t="shared" si="14"/>
        <v>41113.968576388892</v>
      </c>
      <c r="T492" s="14">
        <f t="shared" si="15"/>
        <v>41143.968576388892</v>
      </c>
    </row>
    <row r="493" spans="1:20" ht="30.75" x14ac:dyDescent="0.25">
      <c r="A493" s="3">
        <v>491</v>
      </c>
      <c r="B493" s="4" t="s">
        <v>492</v>
      </c>
      <c r="C493" s="4" t="s">
        <v>4601</v>
      </c>
      <c r="D493" s="3">
        <v>10000</v>
      </c>
      <c r="E493" s="3">
        <v>0</v>
      </c>
      <c r="F493" s="9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8271</v>
      </c>
      <c r="O493" s="7">
        <v>0</v>
      </c>
      <c r="P493" s="3">
        <v>0</v>
      </c>
      <c r="Q493" s="3" t="s">
        <v>8310</v>
      </c>
      <c r="R493" s="3" t="s">
        <v>8317</v>
      </c>
      <c r="S493" s="15">
        <f t="shared" si="14"/>
        <v>42366.982627314821</v>
      </c>
      <c r="T493" s="14">
        <f t="shared" si="15"/>
        <v>42396.982627314821</v>
      </c>
    </row>
    <row r="494" spans="1:20" ht="30.75" x14ac:dyDescent="0.25">
      <c r="A494" s="3">
        <v>492</v>
      </c>
      <c r="B494" s="4" t="s">
        <v>493</v>
      </c>
      <c r="C494" s="4" t="s">
        <v>4602</v>
      </c>
      <c r="D494" s="3">
        <v>10000000</v>
      </c>
      <c r="E494" s="3">
        <v>0</v>
      </c>
      <c r="F494" s="9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8271</v>
      </c>
      <c r="O494" s="7">
        <v>0</v>
      </c>
      <c r="P494" s="3">
        <v>0</v>
      </c>
      <c r="Q494" s="3" t="s">
        <v>8310</v>
      </c>
      <c r="R494" s="3" t="s">
        <v>8317</v>
      </c>
      <c r="S494" s="15">
        <f t="shared" si="14"/>
        <v>42596.03506944445</v>
      </c>
      <c r="T494" s="14">
        <f t="shared" si="15"/>
        <v>42656.03506944445</v>
      </c>
    </row>
    <row r="495" spans="1:20" ht="30.75" x14ac:dyDescent="0.25">
      <c r="A495" s="3">
        <v>493</v>
      </c>
      <c r="B495" s="4" t="s">
        <v>494</v>
      </c>
      <c r="C495" s="4" t="s">
        <v>4603</v>
      </c>
      <c r="D495" s="3">
        <v>30000</v>
      </c>
      <c r="E495" s="3">
        <v>0</v>
      </c>
      <c r="F495" s="9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8271</v>
      </c>
      <c r="O495" s="7">
        <v>0</v>
      </c>
      <c r="P495" s="3">
        <v>0</v>
      </c>
      <c r="Q495" s="3" t="s">
        <v>8310</v>
      </c>
      <c r="R495" s="3" t="s">
        <v>8317</v>
      </c>
      <c r="S495" s="15">
        <f t="shared" si="14"/>
        <v>42114.726134259254</v>
      </c>
      <c r="T495" s="14">
        <f t="shared" si="15"/>
        <v>42144.726134259254</v>
      </c>
    </row>
    <row r="496" spans="1:20" ht="45.75" x14ac:dyDescent="0.25">
      <c r="A496" s="3">
        <v>494</v>
      </c>
      <c r="B496" s="4" t="s">
        <v>495</v>
      </c>
      <c r="C496" s="4" t="s">
        <v>4604</v>
      </c>
      <c r="D496" s="3">
        <v>20000</v>
      </c>
      <c r="E496" s="3">
        <v>31</v>
      </c>
      <c r="F496" s="9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8271</v>
      </c>
      <c r="O496" s="7">
        <v>0.155</v>
      </c>
      <c r="P496" s="3">
        <v>-6656.333333333333</v>
      </c>
      <c r="Q496" s="3" t="s">
        <v>8310</v>
      </c>
      <c r="R496" s="3" t="s">
        <v>8317</v>
      </c>
      <c r="S496" s="15">
        <f t="shared" si="14"/>
        <v>41799.830613425926</v>
      </c>
      <c r="T496" s="14">
        <f t="shared" si="15"/>
        <v>41823.125</v>
      </c>
    </row>
    <row r="497" spans="1:20" ht="30.75" x14ac:dyDescent="0.25">
      <c r="A497" s="3">
        <v>495</v>
      </c>
      <c r="B497" s="4" t="s">
        <v>496</v>
      </c>
      <c r="C497" s="4" t="s">
        <v>4605</v>
      </c>
      <c r="D497" s="3">
        <v>7000</v>
      </c>
      <c r="E497" s="3">
        <v>0</v>
      </c>
      <c r="F497" s="9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8271</v>
      </c>
      <c r="O497" s="7">
        <v>0</v>
      </c>
      <c r="P497" s="3">
        <v>0</v>
      </c>
      <c r="Q497" s="3" t="s">
        <v>8310</v>
      </c>
      <c r="R497" s="3" t="s">
        <v>8317</v>
      </c>
      <c r="S497" s="15">
        <f t="shared" si="14"/>
        <v>42171.827604166669</v>
      </c>
      <c r="T497" s="14">
        <f t="shared" si="15"/>
        <v>42201.827604166669</v>
      </c>
    </row>
    <row r="498" spans="1:20" ht="30.75" x14ac:dyDescent="0.25">
      <c r="A498" s="3">
        <v>496</v>
      </c>
      <c r="B498" s="4" t="s">
        <v>497</v>
      </c>
      <c r="C498" s="4" t="s">
        <v>4606</v>
      </c>
      <c r="D498" s="3">
        <v>60000</v>
      </c>
      <c r="E498" s="3">
        <v>1</v>
      </c>
      <c r="F498" s="9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8271</v>
      </c>
      <c r="O498" s="7">
        <v>1.6666666666666668E-3</v>
      </c>
      <c r="P498" s="3">
        <v>-59999</v>
      </c>
      <c r="Q498" s="3" t="s">
        <v>8310</v>
      </c>
      <c r="R498" s="3" t="s">
        <v>8317</v>
      </c>
      <c r="S498" s="15">
        <f t="shared" si="14"/>
        <v>41620.93141203704</v>
      </c>
      <c r="T498" s="14">
        <f t="shared" si="15"/>
        <v>41680.93141203704</v>
      </c>
    </row>
    <row r="499" spans="1:20" ht="15.75" x14ac:dyDescent="0.25">
      <c r="A499" s="3">
        <v>497</v>
      </c>
      <c r="B499" s="4" t="s">
        <v>498</v>
      </c>
      <c r="C499" s="4" t="s">
        <v>4607</v>
      </c>
      <c r="D499" s="3">
        <v>4480</v>
      </c>
      <c r="E499" s="3">
        <v>30</v>
      </c>
      <c r="F499" s="9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8271</v>
      </c>
      <c r="O499" s="7">
        <v>0.6696428571428571</v>
      </c>
      <c r="P499" s="3">
        <v>-1483.3333333333333</v>
      </c>
      <c r="Q499" s="3" t="s">
        <v>8310</v>
      </c>
      <c r="R499" s="3" t="s">
        <v>8317</v>
      </c>
      <c r="S499" s="15">
        <f t="shared" si="14"/>
        <v>41945.037789351853</v>
      </c>
      <c r="T499" s="14">
        <f t="shared" si="15"/>
        <v>41998.208333333328</v>
      </c>
    </row>
    <row r="500" spans="1:20" ht="30.75" x14ac:dyDescent="0.25">
      <c r="A500" s="3">
        <v>498</v>
      </c>
      <c r="B500" s="4" t="s">
        <v>499</v>
      </c>
      <c r="C500" s="4" t="s">
        <v>4608</v>
      </c>
      <c r="D500" s="3">
        <v>65108</v>
      </c>
      <c r="E500" s="3">
        <v>2994</v>
      </c>
      <c r="F500" s="9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8271</v>
      </c>
      <c r="O500" s="7">
        <v>4.5985132395404564</v>
      </c>
      <c r="P500" s="3">
        <v>-2823.3636363636365</v>
      </c>
      <c r="Q500" s="3" t="s">
        <v>8310</v>
      </c>
      <c r="R500" s="3" t="s">
        <v>8317</v>
      </c>
      <c r="S500" s="15">
        <f t="shared" si="14"/>
        <v>40858.762141203704</v>
      </c>
      <c r="T500" s="14">
        <f t="shared" si="15"/>
        <v>40900.762141203704</v>
      </c>
    </row>
    <row r="501" spans="1:20" ht="45.75" x14ac:dyDescent="0.25">
      <c r="A501" s="3">
        <v>499</v>
      </c>
      <c r="B501" s="4" t="s">
        <v>500</v>
      </c>
      <c r="C501" s="4" t="s">
        <v>4609</v>
      </c>
      <c r="D501" s="3">
        <v>20000</v>
      </c>
      <c r="E501" s="3">
        <v>1910</v>
      </c>
      <c r="F501" s="9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8271</v>
      </c>
      <c r="O501" s="7">
        <v>9.5500000000000007</v>
      </c>
      <c r="P501" s="3">
        <v>-695.76923076923072</v>
      </c>
      <c r="Q501" s="3" t="s">
        <v>8310</v>
      </c>
      <c r="R501" s="3" t="s">
        <v>8317</v>
      </c>
      <c r="S501" s="15">
        <f t="shared" si="14"/>
        <v>40043.895462962959</v>
      </c>
      <c r="T501" s="14">
        <f t="shared" si="15"/>
        <v>40098.874305555553</v>
      </c>
    </row>
    <row r="502" spans="1:20" ht="45.75" x14ac:dyDescent="0.25">
      <c r="A502" s="3">
        <v>500</v>
      </c>
      <c r="B502" s="4" t="s">
        <v>501</v>
      </c>
      <c r="C502" s="4" t="s">
        <v>4610</v>
      </c>
      <c r="D502" s="3">
        <v>6500</v>
      </c>
      <c r="E502" s="3">
        <v>215</v>
      </c>
      <c r="F502" s="9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8271</v>
      </c>
      <c r="O502" s="7">
        <v>3.3076923076923079</v>
      </c>
      <c r="P502" s="3">
        <v>-1571.25</v>
      </c>
      <c r="Q502" s="3" t="s">
        <v>8310</v>
      </c>
      <c r="R502" s="3" t="s">
        <v>8317</v>
      </c>
      <c r="S502" s="15">
        <f t="shared" si="14"/>
        <v>40247.886006944449</v>
      </c>
      <c r="T502" s="14">
        <f t="shared" si="15"/>
        <v>40306.927777777775</v>
      </c>
    </row>
    <row r="503" spans="1:20" ht="30.75" x14ac:dyDescent="0.25">
      <c r="A503" s="3">
        <v>501</v>
      </c>
      <c r="B503" s="4" t="s">
        <v>502</v>
      </c>
      <c r="C503" s="4" t="s">
        <v>4611</v>
      </c>
      <c r="D503" s="3">
        <v>10000</v>
      </c>
      <c r="E503" s="3">
        <v>0</v>
      </c>
      <c r="F503" s="9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8271</v>
      </c>
      <c r="O503" s="7">
        <v>0</v>
      </c>
      <c r="P503" s="3">
        <v>0</v>
      </c>
      <c r="Q503" s="3" t="s">
        <v>8310</v>
      </c>
      <c r="R503" s="3" t="s">
        <v>8317</v>
      </c>
      <c r="S503" s="15">
        <f t="shared" si="14"/>
        <v>40703.234386574077</v>
      </c>
      <c r="T503" s="14">
        <f t="shared" si="15"/>
        <v>40733.234386574077</v>
      </c>
    </row>
    <row r="504" spans="1:20" ht="45.75" x14ac:dyDescent="0.25">
      <c r="A504" s="3">
        <v>502</v>
      </c>
      <c r="B504" s="4" t="s">
        <v>503</v>
      </c>
      <c r="C504" s="4" t="s">
        <v>4612</v>
      </c>
      <c r="D504" s="3">
        <v>20000</v>
      </c>
      <c r="E504" s="3">
        <v>230</v>
      </c>
      <c r="F504" s="9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8271</v>
      </c>
      <c r="O504" s="7">
        <v>1.1499999999999999</v>
      </c>
      <c r="P504" s="3">
        <v>-4942.5</v>
      </c>
      <c r="Q504" s="3" t="s">
        <v>8310</v>
      </c>
      <c r="R504" s="3" t="s">
        <v>8317</v>
      </c>
      <c r="S504" s="15">
        <f t="shared" si="14"/>
        <v>40956.553530092591</v>
      </c>
      <c r="T504" s="14">
        <f t="shared" si="15"/>
        <v>40986.511863425927</v>
      </c>
    </row>
    <row r="505" spans="1:20" ht="30.75" x14ac:dyDescent="0.25">
      <c r="A505" s="3">
        <v>503</v>
      </c>
      <c r="B505" s="4" t="s">
        <v>504</v>
      </c>
      <c r="C505" s="4" t="s">
        <v>4613</v>
      </c>
      <c r="D505" s="3">
        <v>6500</v>
      </c>
      <c r="E505" s="3">
        <v>114</v>
      </c>
      <c r="F505" s="9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8271</v>
      </c>
      <c r="O505" s="7">
        <v>1.7538461538461538</v>
      </c>
      <c r="P505" s="3">
        <v>-709.55555555555554</v>
      </c>
      <c r="Q505" s="3" t="s">
        <v>8310</v>
      </c>
      <c r="R505" s="3" t="s">
        <v>8317</v>
      </c>
      <c r="S505" s="15">
        <f t="shared" si="14"/>
        <v>41991.526655092588</v>
      </c>
      <c r="T505" s="14">
        <f t="shared" si="15"/>
        <v>42021.526655092588</v>
      </c>
    </row>
    <row r="506" spans="1:20" ht="45.75" x14ac:dyDescent="0.25">
      <c r="A506" s="3">
        <v>504</v>
      </c>
      <c r="B506" s="4" t="s">
        <v>505</v>
      </c>
      <c r="C506" s="4" t="s">
        <v>4614</v>
      </c>
      <c r="D506" s="3">
        <v>24500</v>
      </c>
      <c r="E506" s="3">
        <v>335</v>
      </c>
      <c r="F506" s="9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8271</v>
      </c>
      <c r="O506" s="7">
        <v>1.3673469387755102</v>
      </c>
      <c r="P506" s="3">
        <v>-4833</v>
      </c>
      <c r="Q506" s="3" t="s">
        <v>8310</v>
      </c>
      <c r="R506" s="3" t="s">
        <v>8317</v>
      </c>
      <c r="S506" s="15">
        <f t="shared" si="14"/>
        <v>40949.98364583333</v>
      </c>
      <c r="T506" s="14">
        <f t="shared" si="15"/>
        <v>41009.941979166666</v>
      </c>
    </row>
    <row r="507" spans="1:20" ht="30.75" x14ac:dyDescent="0.25">
      <c r="A507" s="3">
        <v>505</v>
      </c>
      <c r="B507" s="4" t="s">
        <v>506</v>
      </c>
      <c r="C507" s="4" t="s">
        <v>4615</v>
      </c>
      <c r="D507" s="3">
        <v>12000</v>
      </c>
      <c r="E507" s="3">
        <v>52</v>
      </c>
      <c r="F507" s="9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8271</v>
      </c>
      <c r="O507" s="7">
        <v>0.43333333333333329</v>
      </c>
      <c r="P507" s="3">
        <v>-853.42857142857144</v>
      </c>
      <c r="Q507" s="3" t="s">
        <v>8310</v>
      </c>
      <c r="R507" s="3" t="s">
        <v>8317</v>
      </c>
      <c r="S507" s="15">
        <f t="shared" si="14"/>
        <v>42318.098217592589</v>
      </c>
      <c r="T507" s="14">
        <f t="shared" si="15"/>
        <v>42363.098217592589</v>
      </c>
    </row>
    <row r="508" spans="1:20" ht="30.75" x14ac:dyDescent="0.25">
      <c r="A508" s="3">
        <v>506</v>
      </c>
      <c r="B508" s="4" t="s">
        <v>507</v>
      </c>
      <c r="C508" s="4" t="s">
        <v>4616</v>
      </c>
      <c r="D508" s="3">
        <v>200000</v>
      </c>
      <c r="E508" s="3">
        <v>250</v>
      </c>
      <c r="F508" s="9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8271</v>
      </c>
      <c r="O508" s="7">
        <v>0.125</v>
      </c>
      <c r="P508" s="3">
        <v>-199750</v>
      </c>
      <c r="Q508" s="3" t="s">
        <v>8310</v>
      </c>
      <c r="R508" s="3" t="s">
        <v>8317</v>
      </c>
      <c r="S508" s="15">
        <f t="shared" si="14"/>
        <v>41466.552314814813</v>
      </c>
      <c r="T508" s="14">
        <f t="shared" si="15"/>
        <v>41496.552314814813</v>
      </c>
    </row>
    <row r="509" spans="1:20" ht="30.75" x14ac:dyDescent="0.25">
      <c r="A509" s="3">
        <v>507</v>
      </c>
      <c r="B509" s="4" t="s">
        <v>508</v>
      </c>
      <c r="C509" s="4" t="s">
        <v>4617</v>
      </c>
      <c r="D509" s="3">
        <v>20000</v>
      </c>
      <c r="E509" s="3">
        <v>640</v>
      </c>
      <c r="F509" s="9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8271</v>
      </c>
      <c r="O509" s="7">
        <v>3.2</v>
      </c>
      <c r="P509" s="3">
        <v>-1936</v>
      </c>
      <c r="Q509" s="3" t="s">
        <v>8310</v>
      </c>
      <c r="R509" s="3" t="s">
        <v>8317</v>
      </c>
      <c r="S509" s="15">
        <f t="shared" si="14"/>
        <v>41156.958993055552</v>
      </c>
      <c r="T509" s="14">
        <f t="shared" si="15"/>
        <v>41201.958993055552</v>
      </c>
    </row>
    <row r="510" spans="1:20" ht="45.75" x14ac:dyDescent="0.25">
      <c r="A510" s="3">
        <v>508</v>
      </c>
      <c r="B510" s="4" t="s">
        <v>509</v>
      </c>
      <c r="C510" s="4" t="s">
        <v>4618</v>
      </c>
      <c r="D510" s="3">
        <v>50000</v>
      </c>
      <c r="E510" s="3">
        <v>400</v>
      </c>
      <c r="F510" s="9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8271</v>
      </c>
      <c r="O510" s="7">
        <v>0.8</v>
      </c>
      <c r="P510" s="3">
        <v>-16533.333333333332</v>
      </c>
      <c r="Q510" s="3" t="s">
        <v>8310</v>
      </c>
      <c r="R510" s="3" t="s">
        <v>8317</v>
      </c>
      <c r="S510" s="15">
        <f t="shared" si="14"/>
        <v>40995.024317129632</v>
      </c>
      <c r="T510" s="14">
        <f t="shared" si="15"/>
        <v>41054.593055555553</v>
      </c>
    </row>
    <row r="511" spans="1:20" ht="30.75" x14ac:dyDescent="0.25">
      <c r="A511" s="3">
        <v>509</v>
      </c>
      <c r="B511" s="4" t="s">
        <v>510</v>
      </c>
      <c r="C511" s="4" t="s">
        <v>4619</v>
      </c>
      <c r="D511" s="3">
        <v>5000</v>
      </c>
      <c r="E511" s="3">
        <v>10</v>
      </c>
      <c r="F511" s="9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8271</v>
      </c>
      <c r="O511" s="7">
        <v>0.2</v>
      </c>
      <c r="P511" s="3">
        <v>-4990</v>
      </c>
      <c r="Q511" s="3" t="s">
        <v>8310</v>
      </c>
      <c r="R511" s="3" t="s">
        <v>8317</v>
      </c>
      <c r="S511" s="15">
        <f t="shared" si="14"/>
        <v>42153.631597222222</v>
      </c>
      <c r="T511" s="14">
        <f t="shared" si="15"/>
        <v>42183.631597222222</v>
      </c>
    </row>
    <row r="512" spans="1:20" ht="30.75" x14ac:dyDescent="0.25">
      <c r="A512" s="3">
        <v>510</v>
      </c>
      <c r="B512" s="4" t="s">
        <v>511</v>
      </c>
      <c r="C512" s="4" t="s">
        <v>4620</v>
      </c>
      <c r="D512" s="3">
        <v>14000</v>
      </c>
      <c r="E512" s="3">
        <v>0</v>
      </c>
      <c r="F512" s="9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8271</v>
      </c>
      <c r="O512" s="7">
        <v>0</v>
      </c>
      <c r="P512" s="3">
        <v>0</v>
      </c>
      <c r="Q512" s="3" t="s">
        <v>8310</v>
      </c>
      <c r="R512" s="3" t="s">
        <v>8317</v>
      </c>
      <c r="S512" s="15">
        <f t="shared" si="14"/>
        <v>42400.176377314812</v>
      </c>
      <c r="T512" s="14">
        <f t="shared" si="15"/>
        <v>42430.176377314812</v>
      </c>
    </row>
    <row r="513" spans="1:20" ht="30.75" x14ac:dyDescent="0.25">
      <c r="A513" s="3">
        <v>511</v>
      </c>
      <c r="B513" s="4" t="s">
        <v>512</v>
      </c>
      <c r="C513" s="4" t="s">
        <v>4621</v>
      </c>
      <c r="D513" s="3">
        <v>5000</v>
      </c>
      <c r="E513" s="3">
        <v>150</v>
      </c>
      <c r="F513" s="9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8271</v>
      </c>
      <c r="O513" s="7">
        <v>3</v>
      </c>
      <c r="P513" s="3">
        <v>-970</v>
      </c>
      <c r="Q513" s="3" t="s">
        <v>8310</v>
      </c>
      <c r="R513" s="3" t="s">
        <v>8317</v>
      </c>
      <c r="S513" s="15">
        <f t="shared" si="14"/>
        <v>41340.303032407406</v>
      </c>
      <c r="T513" s="14">
        <f t="shared" si="15"/>
        <v>41370.261365740742</v>
      </c>
    </row>
    <row r="514" spans="1:20" ht="45.75" x14ac:dyDescent="0.25">
      <c r="A514" s="3">
        <v>512</v>
      </c>
      <c r="B514" s="4" t="s">
        <v>513</v>
      </c>
      <c r="C514" s="4" t="s">
        <v>4622</v>
      </c>
      <c r="D514" s="3">
        <v>8000</v>
      </c>
      <c r="E514" s="3">
        <v>11</v>
      </c>
      <c r="F514" s="9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8271</v>
      </c>
      <c r="O514" s="7">
        <v>0.13749999999999998</v>
      </c>
      <c r="P514" s="3">
        <v>-3994.5</v>
      </c>
      <c r="Q514" s="3" t="s">
        <v>8310</v>
      </c>
      <c r="R514" s="3" t="s">
        <v>8317</v>
      </c>
      <c r="S514" s="15">
        <f t="shared" si="14"/>
        <v>42649.742210648154</v>
      </c>
      <c r="T514" s="14">
        <f t="shared" si="15"/>
        <v>42694.783877314811</v>
      </c>
    </row>
    <row r="515" spans="1:20" ht="30.75" x14ac:dyDescent="0.25">
      <c r="A515" s="3">
        <v>513</v>
      </c>
      <c r="B515" s="4" t="s">
        <v>514</v>
      </c>
      <c r="C515" s="4" t="s">
        <v>4623</v>
      </c>
      <c r="D515" s="3">
        <v>50000</v>
      </c>
      <c r="E515" s="3">
        <v>6962</v>
      </c>
      <c r="F515" s="9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8271</v>
      </c>
      <c r="O515" s="7">
        <v>13.923999999999999</v>
      </c>
      <c r="P515" s="3">
        <v>-632.91176470588232</v>
      </c>
      <c r="Q515" s="3" t="s">
        <v>8310</v>
      </c>
      <c r="R515" s="3" t="s">
        <v>8317</v>
      </c>
      <c r="S515" s="15">
        <f t="shared" ref="S515:S578" si="16">(((J515/60)/60)/24)+DATE(1970,1,1)</f>
        <v>42552.653993055559</v>
      </c>
      <c r="T515" s="14">
        <f t="shared" ref="T515:T578" si="17">(((I515/60)/60)/24)+DATE(1970,1,1)</f>
        <v>42597.291666666672</v>
      </c>
    </row>
    <row r="516" spans="1:20" ht="30.75" x14ac:dyDescent="0.25">
      <c r="A516" s="3">
        <v>514</v>
      </c>
      <c r="B516" s="4" t="s">
        <v>515</v>
      </c>
      <c r="C516" s="4" t="s">
        <v>4624</v>
      </c>
      <c r="D516" s="3">
        <v>1500</v>
      </c>
      <c r="E516" s="3">
        <v>50</v>
      </c>
      <c r="F516" s="9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8271</v>
      </c>
      <c r="O516" s="7">
        <v>3.3333333333333335</v>
      </c>
      <c r="P516" s="3">
        <v>-483.33333333333331</v>
      </c>
      <c r="Q516" s="3" t="s">
        <v>8310</v>
      </c>
      <c r="R516" s="3" t="s">
        <v>8317</v>
      </c>
      <c r="S516" s="15">
        <f t="shared" si="16"/>
        <v>41830.613969907405</v>
      </c>
      <c r="T516" s="14">
        <f t="shared" si="17"/>
        <v>41860.613969907405</v>
      </c>
    </row>
    <row r="517" spans="1:20" ht="30.75" x14ac:dyDescent="0.25">
      <c r="A517" s="3">
        <v>515</v>
      </c>
      <c r="B517" s="4" t="s">
        <v>516</v>
      </c>
      <c r="C517" s="4" t="s">
        <v>4625</v>
      </c>
      <c r="D517" s="3">
        <v>97000</v>
      </c>
      <c r="E517" s="3">
        <v>24651</v>
      </c>
      <c r="F517" s="9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8271</v>
      </c>
      <c r="O517" s="7">
        <v>25.41340206185567</v>
      </c>
      <c r="P517" s="3">
        <v>-2127.9117647058824</v>
      </c>
      <c r="Q517" s="3" t="s">
        <v>8310</v>
      </c>
      <c r="R517" s="3" t="s">
        <v>8317</v>
      </c>
      <c r="S517" s="15">
        <f t="shared" si="16"/>
        <v>42327.490752314814</v>
      </c>
      <c r="T517" s="14">
        <f t="shared" si="17"/>
        <v>42367.490752314814</v>
      </c>
    </row>
    <row r="518" spans="1:20" ht="30.75" x14ac:dyDescent="0.25">
      <c r="A518" s="3">
        <v>516</v>
      </c>
      <c r="B518" s="4" t="s">
        <v>517</v>
      </c>
      <c r="C518" s="4" t="s">
        <v>4626</v>
      </c>
      <c r="D518" s="3">
        <v>5000</v>
      </c>
      <c r="E518" s="3">
        <v>0</v>
      </c>
      <c r="F518" s="9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8271</v>
      </c>
      <c r="O518" s="7">
        <v>0</v>
      </c>
      <c r="P518" s="3">
        <v>0</v>
      </c>
      <c r="Q518" s="3" t="s">
        <v>8310</v>
      </c>
      <c r="R518" s="3" t="s">
        <v>8317</v>
      </c>
      <c r="S518" s="15">
        <f t="shared" si="16"/>
        <v>42091.778703703705</v>
      </c>
      <c r="T518" s="14">
        <f t="shared" si="17"/>
        <v>42151.778703703705</v>
      </c>
    </row>
    <row r="519" spans="1:20" ht="30.75" x14ac:dyDescent="0.25">
      <c r="A519" s="3">
        <v>517</v>
      </c>
      <c r="B519" s="4" t="s">
        <v>518</v>
      </c>
      <c r="C519" s="4" t="s">
        <v>4627</v>
      </c>
      <c r="D519" s="3">
        <v>15000</v>
      </c>
      <c r="E519" s="3">
        <v>205</v>
      </c>
      <c r="F519" s="9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8271</v>
      </c>
      <c r="O519" s="7">
        <v>1.3666666666666667</v>
      </c>
      <c r="P519" s="3">
        <v>-4931.666666666667</v>
      </c>
      <c r="Q519" s="3" t="s">
        <v>8310</v>
      </c>
      <c r="R519" s="3" t="s">
        <v>8317</v>
      </c>
      <c r="S519" s="15">
        <f t="shared" si="16"/>
        <v>42738.615289351852</v>
      </c>
      <c r="T519" s="14">
        <f t="shared" si="17"/>
        <v>42768.615289351852</v>
      </c>
    </row>
    <row r="520" spans="1:20" ht="45.75" x14ac:dyDescent="0.25">
      <c r="A520" s="3">
        <v>518</v>
      </c>
      <c r="B520" s="4" t="s">
        <v>519</v>
      </c>
      <c r="C520" s="4" t="s">
        <v>4628</v>
      </c>
      <c r="D520" s="3">
        <v>7175</v>
      </c>
      <c r="E520" s="3">
        <v>0</v>
      </c>
      <c r="F520" s="9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8271</v>
      </c>
      <c r="O520" s="7">
        <v>0</v>
      </c>
      <c r="P520" s="3">
        <v>0</v>
      </c>
      <c r="Q520" s="3" t="s">
        <v>8310</v>
      </c>
      <c r="R520" s="3" t="s">
        <v>8317</v>
      </c>
      <c r="S520" s="15">
        <f t="shared" si="16"/>
        <v>42223.616018518514</v>
      </c>
      <c r="T520" s="14">
        <f t="shared" si="17"/>
        <v>42253.615277777775</v>
      </c>
    </row>
    <row r="521" spans="1:20" ht="30.75" x14ac:dyDescent="0.25">
      <c r="A521" s="3">
        <v>519</v>
      </c>
      <c r="B521" s="4" t="s">
        <v>520</v>
      </c>
      <c r="C521" s="4" t="s">
        <v>4629</v>
      </c>
      <c r="D521" s="3">
        <v>12001</v>
      </c>
      <c r="E521" s="3">
        <v>2746</v>
      </c>
      <c r="F521" s="9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8271</v>
      </c>
      <c r="O521" s="7">
        <v>22.881426547787683</v>
      </c>
      <c r="P521" s="3">
        <v>-132.21428571428572</v>
      </c>
      <c r="Q521" s="3" t="s">
        <v>8310</v>
      </c>
      <c r="R521" s="3" t="s">
        <v>8317</v>
      </c>
      <c r="S521" s="15">
        <f t="shared" si="16"/>
        <v>41218.391446759262</v>
      </c>
      <c r="T521" s="14">
        <f t="shared" si="17"/>
        <v>41248.391446759262</v>
      </c>
    </row>
    <row r="522" spans="1:20" ht="30.75" x14ac:dyDescent="0.25">
      <c r="A522" s="3">
        <v>520</v>
      </c>
      <c r="B522" s="4" t="s">
        <v>521</v>
      </c>
      <c r="C522" s="4" t="s">
        <v>4630</v>
      </c>
      <c r="D522" s="3">
        <v>5000</v>
      </c>
      <c r="E522" s="3">
        <v>5105</v>
      </c>
      <c r="F522" s="8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8272</v>
      </c>
      <c r="O522" s="8">
        <v>102.1</v>
      </c>
      <c r="P522" s="3">
        <v>3.0882352941176472</v>
      </c>
      <c r="Q522" s="3" t="s">
        <v>8272</v>
      </c>
      <c r="R522" s="3" t="s">
        <v>8272</v>
      </c>
      <c r="S522" s="15">
        <f t="shared" si="16"/>
        <v>42318.702094907407</v>
      </c>
      <c r="T522" s="14">
        <f t="shared" si="17"/>
        <v>42348.702094907407</v>
      </c>
    </row>
    <row r="523" spans="1:20" ht="30.75" x14ac:dyDescent="0.25">
      <c r="A523" s="3">
        <v>521</v>
      </c>
      <c r="B523" s="4" t="s">
        <v>522</v>
      </c>
      <c r="C523" s="4" t="s">
        <v>4631</v>
      </c>
      <c r="D523" s="3">
        <v>5000</v>
      </c>
      <c r="E523" s="3">
        <v>5232</v>
      </c>
      <c r="F523" s="8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8272</v>
      </c>
      <c r="O523" s="8">
        <v>104.64</v>
      </c>
      <c r="P523" s="3">
        <v>4.1428571428571432</v>
      </c>
      <c r="Q523" s="3" t="s">
        <v>8272</v>
      </c>
      <c r="R523" s="3" t="s">
        <v>8272</v>
      </c>
      <c r="S523" s="15">
        <f t="shared" si="16"/>
        <v>42646.092812499999</v>
      </c>
      <c r="T523" s="14">
        <f t="shared" si="17"/>
        <v>42675.207638888889</v>
      </c>
    </row>
    <row r="524" spans="1:20" ht="30.75" x14ac:dyDescent="0.25">
      <c r="A524" s="3">
        <v>522</v>
      </c>
      <c r="B524" s="4" t="s">
        <v>523</v>
      </c>
      <c r="C524" s="4" t="s">
        <v>4632</v>
      </c>
      <c r="D524" s="3">
        <v>3000</v>
      </c>
      <c r="E524" s="3">
        <v>3440</v>
      </c>
      <c r="F524" s="8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8272</v>
      </c>
      <c r="O524" s="8">
        <v>114.66666666666667</v>
      </c>
      <c r="P524" s="3">
        <v>14.193548387096774</v>
      </c>
      <c r="Q524" s="3" t="s">
        <v>8272</v>
      </c>
      <c r="R524" s="3" t="s">
        <v>8272</v>
      </c>
      <c r="S524" s="15">
        <f t="shared" si="16"/>
        <v>42430.040798611109</v>
      </c>
      <c r="T524" s="14">
        <f t="shared" si="17"/>
        <v>42449.999131944445</v>
      </c>
    </row>
    <row r="525" spans="1:20" ht="30.75" x14ac:dyDescent="0.25">
      <c r="A525" s="3">
        <v>523</v>
      </c>
      <c r="B525" s="4" t="s">
        <v>524</v>
      </c>
      <c r="C525" s="4" t="s">
        <v>4633</v>
      </c>
      <c r="D525" s="3">
        <v>5000</v>
      </c>
      <c r="E525" s="3">
        <v>6030</v>
      </c>
      <c r="F525" s="8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8272</v>
      </c>
      <c r="O525" s="8">
        <v>120.6</v>
      </c>
      <c r="P525" s="3">
        <v>12.261904761904763</v>
      </c>
      <c r="Q525" s="3" t="s">
        <v>8272</v>
      </c>
      <c r="R525" s="3" t="s">
        <v>8272</v>
      </c>
      <c r="S525" s="15">
        <f t="shared" si="16"/>
        <v>42238.13282407407</v>
      </c>
      <c r="T525" s="14">
        <f t="shared" si="17"/>
        <v>42268.13282407407</v>
      </c>
    </row>
    <row r="526" spans="1:20" ht="30.75" x14ac:dyDescent="0.25">
      <c r="A526" s="3">
        <v>524</v>
      </c>
      <c r="B526" s="4" t="s">
        <v>525</v>
      </c>
      <c r="C526" s="4" t="s">
        <v>4634</v>
      </c>
      <c r="D526" s="3">
        <v>3500</v>
      </c>
      <c r="E526" s="3">
        <v>3803.55</v>
      </c>
      <c r="F526" s="8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8272</v>
      </c>
      <c r="O526" s="8">
        <v>108.67285714285715</v>
      </c>
      <c r="P526" s="3">
        <v>2.3350000000000013</v>
      </c>
      <c r="Q526" s="3" t="s">
        <v>8272</v>
      </c>
      <c r="R526" s="3" t="s">
        <v>8272</v>
      </c>
      <c r="S526" s="15">
        <f t="shared" si="16"/>
        <v>42492.717233796298</v>
      </c>
      <c r="T526" s="14">
        <f t="shared" si="17"/>
        <v>42522.717233796298</v>
      </c>
    </row>
    <row r="527" spans="1:20" ht="30.75" x14ac:dyDescent="0.25">
      <c r="A527" s="3">
        <v>525</v>
      </c>
      <c r="B527" s="4" t="s">
        <v>526</v>
      </c>
      <c r="C527" s="4" t="s">
        <v>4635</v>
      </c>
      <c r="D527" s="3">
        <v>12000</v>
      </c>
      <c r="E527" s="3">
        <v>12000</v>
      </c>
      <c r="F527" s="8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8272</v>
      </c>
      <c r="O527" s="8">
        <v>100</v>
      </c>
      <c r="P527" s="3">
        <v>0</v>
      </c>
      <c r="Q527" s="3" t="s">
        <v>8272</v>
      </c>
      <c r="R527" s="3" t="s">
        <v>8272</v>
      </c>
      <c r="S527" s="15">
        <f t="shared" si="16"/>
        <v>41850.400937500002</v>
      </c>
      <c r="T527" s="14">
        <f t="shared" si="17"/>
        <v>41895.400937500002</v>
      </c>
    </row>
    <row r="528" spans="1:20" ht="30.75" x14ac:dyDescent="0.25">
      <c r="A528" s="3">
        <v>526</v>
      </c>
      <c r="B528" s="4" t="s">
        <v>527</v>
      </c>
      <c r="C528" s="4" t="s">
        <v>4636</v>
      </c>
      <c r="D528" s="3">
        <v>1500</v>
      </c>
      <c r="E528" s="3">
        <v>1710</v>
      </c>
      <c r="F528" s="8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8272</v>
      </c>
      <c r="O528" s="8">
        <v>113.99999999999999</v>
      </c>
      <c r="P528" s="3">
        <v>9.1304347826086953</v>
      </c>
      <c r="Q528" s="3" t="s">
        <v>8272</v>
      </c>
      <c r="R528" s="3" t="s">
        <v>8272</v>
      </c>
      <c r="S528" s="15">
        <f t="shared" si="16"/>
        <v>42192.591944444444</v>
      </c>
      <c r="T528" s="14">
        <f t="shared" si="17"/>
        <v>42223.708333333328</v>
      </c>
    </row>
    <row r="529" spans="1:20" ht="45.75" x14ac:dyDescent="0.25">
      <c r="A529" s="3">
        <v>527</v>
      </c>
      <c r="B529" s="4" t="s">
        <v>528</v>
      </c>
      <c r="C529" s="4" t="s">
        <v>4637</v>
      </c>
      <c r="D529" s="3">
        <v>10000</v>
      </c>
      <c r="E529" s="3">
        <v>10085</v>
      </c>
      <c r="F529" s="8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8272</v>
      </c>
      <c r="O529" s="8">
        <v>100.85</v>
      </c>
      <c r="P529" s="3">
        <v>0.53797468354430378</v>
      </c>
      <c r="Q529" s="3" t="s">
        <v>8272</v>
      </c>
      <c r="R529" s="3" t="s">
        <v>8272</v>
      </c>
      <c r="S529" s="15">
        <f t="shared" si="16"/>
        <v>42753.205625000002</v>
      </c>
      <c r="T529" s="14">
        <f t="shared" si="17"/>
        <v>42783.670138888891</v>
      </c>
    </row>
    <row r="530" spans="1:20" ht="15.75" x14ac:dyDescent="0.25">
      <c r="A530" s="3">
        <v>528</v>
      </c>
      <c r="B530" s="4" t="s">
        <v>529</v>
      </c>
      <c r="C530" s="4" t="s">
        <v>4638</v>
      </c>
      <c r="D530" s="3">
        <v>1150</v>
      </c>
      <c r="E530" s="3">
        <v>1330</v>
      </c>
      <c r="F530" s="8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8272</v>
      </c>
      <c r="O530" s="8">
        <v>115.65217391304347</v>
      </c>
      <c r="P530" s="3">
        <v>6</v>
      </c>
      <c r="Q530" s="3" t="s">
        <v>8272</v>
      </c>
      <c r="R530" s="3" t="s">
        <v>8272</v>
      </c>
      <c r="S530" s="15">
        <f t="shared" si="16"/>
        <v>42155.920219907406</v>
      </c>
      <c r="T530" s="14">
        <f t="shared" si="17"/>
        <v>42176.888888888891</v>
      </c>
    </row>
    <row r="531" spans="1:20" ht="45.75" x14ac:dyDescent="0.25">
      <c r="A531" s="3">
        <v>529</v>
      </c>
      <c r="B531" s="4" t="s">
        <v>530</v>
      </c>
      <c r="C531" s="4" t="s">
        <v>4639</v>
      </c>
      <c r="D531" s="3">
        <v>1200</v>
      </c>
      <c r="E531" s="3">
        <v>1565</v>
      </c>
      <c r="F531" s="8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8272</v>
      </c>
      <c r="O531" s="8">
        <v>130.41666666666666</v>
      </c>
      <c r="P531" s="3">
        <v>20.277777777777779</v>
      </c>
      <c r="Q531" s="3" t="s">
        <v>8272</v>
      </c>
      <c r="R531" s="3" t="s">
        <v>8272</v>
      </c>
      <c r="S531" s="15">
        <f t="shared" si="16"/>
        <v>42725.031180555554</v>
      </c>
      <c r="T531" s="14">
        <f t="shared" si="17"/>
        <v>42746.208333333328</v>
      </c>
    </row>
    <row r="532" spans="1:20" ht="30.75" x14ac:dyDescent="0.25">
      <c r="A532" s="3">
        <v>530</v>
      </c>
      <c r="B532" s="4" t="s">
        <v>531</v>
      </c>
      <c r="C532" s="4" t="s">
        <v>4640</v>
      </c>
      <c r="D532" s="3">
        <v>3405</v>
      </c>
      <c r="E532" s="3">
        <v>3670</v>
      </c>
      <c r="F532" s="8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8272</v>
      </c>
      <c r="O532" s="8">
        <v>107.78267254038178</v>
      </c>
      <c r="P532" s="3">
        <v>9.137931034482758</v>
      </c>
      <c r="Q532" s="3" t="s">
        <v>8272</v>
      </c>
      <c r="R532" s="3" t="s">
        <v>8272</v>
      </c>
      <c r="S532" s="15">
        <f t="shared" si="16"/>
        <v>42157.591064814813</v>
      </c>
      <c r="T532" s="14">
        <f t="shared" si="17"/>
        <v>42179.083333333328</v>
      </c>
    </row>
    <row r="533" spans="1:20" ht="45.75" x14ac:dyDescent="0.25">
      <c r="A533" s="3">
        <v>531</v>
      </c>
      <c r="B533" s="4" t="s">
        <v>532</v>
      </c>
      <c r="C533" s="4" t="s">
        <v>4641</v>
      </c>
      <c r="D533" s="3">
        <v>4000</v>
      </c>
      <c r="E533" s="3">
        <v>4000</v>
      </c>
      <c r="F533" s="8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8272</v>
      </c>
      <c r="O533" s="8">
        <v>100</v>
      </c>
      <c r="P533" s="3">
        <v>0</v>
      </c>
      <c r="Q533" s="3" t="s">
        <v>8272</v>
      </c>
      <c r="R533" s="3" t="s">
        <v>8272</v>
      </c>
      <c r="S533" s="15">
        <f t="shared" si="16"/>
        <v>42676.065150462964</v>
      </c>
      <c r="T533" s="14">
        <f t="shared" si="17"/>
        <v>42721.290972222225</v>
      </c>
    </row>
    <row r="534" spans="1:20" ht="30.75" x14ac:dyDescent="0.25">
      <c r="A534" s="3">
        <v>532</v>
      </c>
      <c r="B534" s="4" t="s">
        <v>533</v>
      </c>
      <c r="C534" s="4" t="s">
        <v>4642</v>
      </c>
      <c r="D534" s="3">
        <v>10000</v>
      </c>
      <c r="E534" s="3">
        <v>12325</v>
      </c>
      <c r="F534" s="8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8272</v>
      </c>
      <c r="O534" s="8">
        <v>123.25</v>
      </c>
      <c r="P534" s="3">
        <v>13.439306358381502</v>
      </c>
      <c r="Q534" s="3" t="s">
        <v>8272</v>
      </c>
      <c r="R534" s="3" t="s">
        <v>8272</v>
      </c>
      <c r="S534" s="15">
        <f t="shared" si="16"/>
        <v>42473.007037037038</v>
      </c>
      <c r="T534" s="14">
        <f t="shared" si="17"/>
        <v>42503.007037037038</v>
      </c>
    </row>
    <row r="535" spans="1:20" ht="30.75" x14ac:dyDescent="0.25">
      <c r="A535" s="3">
        <v>533</v>
      </c>
      <c r="B535" s="4" t="s">
        <v>534</v>
      </c>
      <c r="C535" s="4" t="s">
        <v>4643</v>
      </c>
      <c r="D535" s="3">
        <v>2000</v>
      </c>
      <c r="E535" s="3">
        <v>2004</v>
      </c>
      <c r="F535" s="8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8272</v>
      </c>
      <c r="O535" s="8">
        <v>100.2</v>
      </c>
      <c r="P535" s="3">
        <v>0.23529411764705882</v>
      </c>
      <c r="Q535" s="3" t="s">
        <v>8272</v>
      </c>
      <c r="R535" s="3" t="s">
        <v>8272</v>
      </c>
      <c r="S535" s="15">
        <f t="shared" si="16"/>
        <v>42482.43478009259</v>
      </c>
      <c r="T535" s="14">
        <f t="shared" si="17"/>
        <v>42506.43478009259</v>
      </c>
    </row>
    <row r="536" spans="1:20" ht="30.75" x14ac:dyDescent="0.25">
      <c r="A536" s="3">
        <v>534</v>
      </c>
      <c r="B536" s="4" t="s">
        <v>535</v>
      </c>
      <c r="C536" s="4" t="s">
        <v>4644</v>
      </c>
      <c r="D536" s="3">
        <v>15000</v>
      </c>
      <c r="E536" s="3">
        <v>15700</v>
      </c>
      <c r="F536" s="8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8272</v>
      </c>
      <c r="O536" s="8">
        <v>104.66666666666666</v>
      </c>
      <c r="P536" s="3">
        <v>14.583333333333334</v>
      </c>
      <c r="Q536" s="3" t="s">
        <v>8272</v>
      </c>
      <c r="R536" s="3" t="s">
        <v>8272</v>
      </c>
      <c r="S536" s="15">
        <f t="shared" si="16"/>
        <v>42270.810995370368</v>
      </c>
      <c r="T536" s="14">
        <f t="shared" si="17"/>
        <v>42309.958333333328</v>
      </c>
    </row>
    <row r="537" spans="1:20" ht="30.75" x14ac:dyDescent="0.25">
      <c r="A537" s="3">
        <v>535</v>
      </c>
      <c r="B537" s="4" t="s">
        <v>536</v>
      </c>
      <c r="C537" s="4" t="s">
        <v>4645</v>
      </c>
      <c r="D537" s="3">
        <v>2000</v>
      </c>
      <c r="E537" s="3">
        <v>2050</v>
      </c>
      <c r="F537" s="8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8272</v>
      </c>
      <c r="O537" s="8">
        <v>102.49999999999999</v>
      </c>
      <c r="P537" s="3">
        <v>0.84745762711864403</v>
      </c>
      <c r="Q537" s="3" t="s">
        <v>8272</v>
      </c>
      <c r="R537" s="3" t="s">
        <v>8272</v>
      </c>
      <c r="S537" s="15">
        <f t="shared" si="16"/>
        <v>42711.545196759253</v>
      </c>
      <c r="T537" s="14">
        <f t="shared" si="17"/>
        <v>42741.545196759253</v>
      </c>
    </row>
    <row r="538" spans="1:20" ht="45.75" x14ac:dyDescent="0.25">
      <c r="A538" s="3">
        <v>536</v>
      </c>
      <c r="B538" s="4" t="s">
        <v>537</v>
      </c>
      <c r="C538" s="4" t="s">
        <v>4646</v>
      </c>
      <c r="D538" s="3">
        <v>3300</v>
      </c>
      <c r="E538" s="3">
        <v>3902.5</v>
      </c>
      <c r="F538" s="8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8272</v>
      </c>
      <c r="O538" s="8">
        <v>118.25757575757576</v>
      </c>
      <c r="P538" s="3">
        <v>15.448717948717949</v>
      </c>
      <c r="Q538" s="3" t="s">
        <v>8272</v>
      </c>
      <c r="R538" s="3" t="s">
        <v>8272</v>
      </c>
      <c r="S538" s="15">
        <f t="shared" si="16"/>
        <v>42179.344988425932</v>
      </c>
      <c r="T538" s="14">
        <f t="shared" si="17"/>
        <v>42219.75</v>
      </c>
    </row>
    <row r="539" spans="1:20" ht="30.75" x14ac:dyDescent="0.25">
      <c r="A539" s="3">
        <v>537</v>
      </c>
      <c r="B539" s="4" t="s">
        <v>538</v>
      </c>
      <c r="C539" s="4" t="s">
        <v>4647</v>
      </c>
      <c r="D539" s="3">
        <v>2000</v>
      </c>
      <c r="E539" s="3">
        <v>2410</v>
      </c>
      <c r="F539" s="8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8272</v>
      </c>
      <c r="O539" s="8">
        <v>120.5</v>
      </c>
      <c r="P539" s="3">
        <v>6.9491525423728815</v>
      </c>
      <c r="Q539" s="3" t="s">
        <v>8272</v>
      </c>
      <c r="R539" s="3" t="s">
        <v>8272</v>
      </c>
      <c r="S539" s="15">
        <f t="shared" si="16"/>
        <v>42282.768414351856</v>
      </c>
      <c r="T539" s="14">
        <f t="shared" si="17"/>
        <v>42312.810081018513</v>
      </c>
    </row>
    <row r="540" spans="1:20" ht="45.75" x14ac:dyDescent="0.25">
      <c r="A540" s="3">
        <v>538</v>
      </c>
      <c r="B540" s="4" t="s">
        <v>539</v>
      </c>
      <c r="C540" s="4" t="s">
        <v>4648</v>
      </c>
      <c r="D540" s="3">
        <v>5000</v>
      </c>
      <c r="E540" s="3">
        <v>15121</v>
      </c>
      <c r="F540" s="8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8272</v>
      </c>
      <c r="O540" s="9">
        <v>302.42</v>
      </c>
      <c r="P540" s="3">
        <v>168.68333333333334</v>
      </c>
      <c r="Q540" s="3" t="s">
        <v>8272</v>
      </c>
      <c r="R540" s="3" t="s">
        <v>8272</v>
      </c>
      <c r="S540" s="15">
        <f t="shared" si="16"/>
        <v>42473.794710648144</v>
      </c>
      <c r="T540" s="14">
        <f t="shared" si="17"/>
        <v>42503.794710648144</v>
      </c>
    </row>
    <row r="541" spans="1:20" ht="30.75" x14ac:dyDescent="0.25">
      <c r="A541" s="3">
        <v>539</v>
      </c>
      <c r="B541" s="4" t="s">
        <v>540</v>
      </c>
      <c r="C541" s="4" t="s">
        <v>4649</v>
      </c>
      <c r="D541" s="3">
        <v>500</v>
      </c>
      <c r="E541" s="3">
        <v>503.22</v>
      </c>
      <c r="F541" s="8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8272</v>
      </c>
      <c r="O541" s="8">
        <v>100.64400000000001</v>
      </c>
      <c r="P541" s="3">
        <v>0.16100000000000136</v>
      </c>
      <c r="Q541" s="3" t="s">
        <v>8272</v>
      </c>
      <c r="R541" s="3" t="s">
        <v>8272</v>
      </c>
      <c r="S541" s="15">
        <f t="shared" si="16"/>
        <v>42535.049849537041</v>
      </c>
      <c r="T541" s="14">
        <f t="shared" si="17"/>
        <v>42556.049849537041</v>
      </c>
    </row>
    <row r="542" spans="1:20" ht="30.75" x14ac:dyDescent="0.25">
      <c r="A542" s="3">
        <v>540</v>
      </c>
      <c r="B542" s="4" t="s">
        <v>541</v>
      </c>
      <c r="C542" s="4" t="s">
        <v>4650</v>
      </c>
      <c r="D542" s="3">
        <v>15000</v>
      </c>
      <c r="E542" s="3">
        <v>1</v>
      </c>
      <c r="F542" s="9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8273</v>
      </c>
      <c r="O542" s="7">
        <v>6.6666666666666671E-3</v>
      </c>
      <c r="P542" s="3">
        <v>-14999</v>
      </c>
      <c r="Q542" s="3" t="s">
        <v>8273</v>
      </c>
      <c r="R542" s="3" t="s">
        <v>8273</v>
      </c>
      <c r="S542" s="15">
        <f t="shared" si="16"/>
        <v>42009.817199074074</v>
      </c>
      <c r="T542" s="14">
        <f t="shared" si="17"/>
        <v>42039.817199074074</v>
      </c>
    </row>
    <row r="543" spans="1:20" ht="30.75" x14ac:dyDescent="0.25">
      <c r="A543" s="3">
        <v>541</v>
      </c>
      <c r="B543" s="4" t="s">
        <v>542</v>
      </c>
      <c r="C543" s="4" t="s">
        <v>4651</v>
      </c>
      <c r="D543" s="3">
        <v>4500</v>
      </c>
      <c r="E543" s="3">
        <v>25</v>
      </c>
      <c r="F543" s="9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8273</v>
      </c>
      <c r="O543" s="7">
        <v>0.55555555555555558</v>
      </c>
      <c r="P543" s="3">
        <v>-4475</v>
      </c>
      <c r="Q543" s="3" t="s">
        <v>8273</v>
      </c>
      <c r="R543" s="3" t="s">
        <v>8273</v>
      </c>
      <c r="S543" s="15">
        <f t="shared" si="16"/>
        <v>42276.046689814815</v>
      </c>
      <c r="T543" s="14">
        <f t="shared" si="17"/>
        <v>42306.046689814815</v>
      </c>
    </row>
    <row r="544" spans="1:20" ht="30.75" x14ac:dyDescent="0.25">
      <c r="A544" s="3">
        <v>542</v>
      </c>
      <c r="B544" s="4" t="s">
        <v>543</v>
      </c>
      <c r="C544" s="4" t="s">
        <v>4652</v>
      </c>
      <c r="D544" s="3">
        <v>250000</v>
      </c>
      <c r="E544" s="3">
        <v>1</v>
      </c>
      <c r="F544" s="9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8273</v>
      </c>
      <c r="O544" s="7">
        <v>3.9999999999999996E-4</v>
      </c>
      <c r="P544" s="3">
        <v>-249999</v>
      </c>
      <c r="Q544" s="3" t="s">
        <v>8273</v>
      </c>
      <c r="R544" s="3" t="s">
        <v>8273</v>
      </c>
      <c r="S544" s="15">
        <f t="shared" si="16"/>
        <v>42433.737453703703</v>
      </c>
      <c r="T544" s="14">
        <f t="shared" si="17"/>
        <v>42493.695787037039</v>
      </c>
    </row>
    <row r="545" spans="1:20" ht="30.75" x14ac:dyDescent="0.25">
      <c r="A545" s="3">
        <v>543</v>
      </c>
      <c r="B545" s="4" t="s">
        <v>544</v>
      </c>
      <c r="C545" s="4" t="s">
        <v>4653</v>
      </c>
      <c r="D545" s="3">
        <v>22000</v>
      </c>
      <c r="E545" s="3">
        <v>70</v>
      </c>
      <c r="F545" s="9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8273</v>
      </c>
      <c r="O545" s="7">
        <v>0.31818181818181818</v>
      </c>
      <c r="P545" s="3">
        <v>-10965</v>
      </c>
      <c r="Q545" s="3" t="s">
        <v>8273</v>
      </c>
      <c r="R545" s="3" t="s">
        <v>8273</v>
      </c>
      <c r="S545" s="15">
        <f t="shared" si="16"/>
        <v>41914.092152777775</v>
      </c>
      <c r="T545" s="14">
        <f t="shared" si="17"/>
        <v>41944.092152777775</v>
      </c>
    </row>
    <row r="546" spans="1:20" ht="30.75" x14ac:dyDescent="0.25">
      <c r="A546" s="3">
        <v>544</v>
      </c>
      <c r="B546" s="4" t="s">
        <v>545</v>
      </c>
      <c r="C546" s="4" t="s">
        <v>4654</v>
      </c>
      <c r="D546" s="3">
        <v>500</v>
      </c>
      <c r="E546" s="3">
        <v>6</v>
      </c>
      <c r="F546" s="9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8273</v>
      </c>
      <c r="O546" s="7">
        <v>1.2</v>
      </c>
      <c r="P546" s="3">
        <v>-247</v>
      </c>
      <c r="Q546" s="3" t="s">
        <v>8273</v>
      </c>
      <c r="R546" s="3" t="s">
        <v>8273</v>
      </c>
      <c r="S546" s="15">
        <f t="shared" si="16"/>
        <v>42525.656944444447</v>
      </c>
      <c r="T546" s="14">
        <f t="shared" si="17"/>
        <v>42555.656944444447</v>
      </c>
    </row>
    <row r="547" spans="1:20" ht="30.75" x14ac:dyDescent="0.25">
      <c r="A547" s="3">
        <v>545</v>
      </c>
      <c r="B547" s="4" t="s">
        <v>546</v>
      </c>
      <c r="C547" s="4" t="s">
        <v>4655</v>
      </c>
      <c r="D547" s="3">
        <v>50000</v>
      </c>
      <c r="E547" s="3">
        <v>13692</v>
      </c>
      <c r="F547" s="9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8273</v>
      </c>
      <c r="O547" s="7">
        <v>27.383999999999997</v>
      </c>
      <c r="P547" s="3">
        <v>-1067.8823529411766</v>
      </c>
      <c r="Q547" s="3" t="s">
        <v>8273</v>
      </c>
      <c r="R547" s="3" t="s">
        <v>8273</v>
      </c>
      <c r="S547" s="15">
        <f t="shared" si="16"/>
        <v>42283.592465277776</v>
      </c>
      <c r="T547" s="14">
        <f t="shared" si="17"/>
        <v>42323.634131944447</v>
      </c>
    </row>
    <row r="548" spans="1:20" ht="30.75" x14ac:dyDescent="0.25">
      <c r="A548" s="3">
        <v>546</v>
      </c>
      <c r="B548" s="4" t="s">
        <v>547</v>
      </c>
      <c r="C548" s="4" t="s">
        <v>4656</v>
      </c>
      <c r="D548" s="3">
        <v>60000</v>
      </c>
      <c r="E548" s="3">
        <v>52</v>
      </c>
      <c r="F548" s="9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8273</v>
      </c>
      <c r="O548" s="7">
        <v>8.666666666666667E-2</v>
      </c>
      <c r="P548" s="3">
        <v>-29974</v>
      </c>
      <c r="Q548" s="3" t="s">
        <v>8273</v>
      </c>
      <c r="R548" s="3" t="s">
        <v>8273</v>
      </c>
      <c r="S548" s="15">
        <f t="shared" si="16"/>
        <v>42249.667997685188</v>
      </c>
      <c r="T548" s="14">
        <f t="shared" si="17"/>
        <v>42294.667997685188</v>
      </c>
    </row>
    <row r="549" spans="1:20" ht="30.75" x14ac:dyDescent="0.25">
      <c r="A549" s="3">
        <v>547</v>
      </c>
      <c r="B549" s="4" t="s">
        <v>548</v>
      </c>
      <c r="C549" s="4" t="s">
        <v>4657</v>
      </c>
      <c r="D549" s="3">
        <v>7500</v>
      </c>
      <c r="E549" s="3">
        <v>0</v>
      </c>
      <c r="F549" s="9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8273</v>
      </c>
      <c r="O549" s="7">
        <v>0</v>
      </c>
      <c r="P549" s="3">
        <v>0</v>
      </c>
      <c r="Q549" s="3" t="s">
        <v>8273</v>
      </c>
      <c r="R549" s="3" t="s">
        <v>8273</v>
      </c>
      <c r="S549" s="15">
        <f t="shared" si="16"/>
        <v>42380.696342592593</v>
      </c>
      <c r="T549" s="14">
        <f t="shared" si="17"/>
        <v>42410.696342592593</v>
      </c>
    </row>
    <row r="550" spans="1:20" ht="30.75" x14ac:dyDescent="0.25">
      <c r="A550" s="3">
        <v>548</v>
      </c>
      <c r="B550" s="4" t="s">
        <v>549</v>
      </c>
      <c r="C550" s="4" t="s">
        <v>4658</v>
      </c>
      <c r="D550" s="3">
        <v>10000</v>
      </c>
      <c r="E550" s="3">
        <v>9</v>
      </c>
      <c r="F550" s="9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8273</v>
      </c>
      <c r="O550" s="7">
        <v>0.09</v>
      </c>
      <c r="P550" s="3">
        <v>-9991</v>
      </c>
      <c r="Q550" s="3" t="s">
        <v>8273</v>
      </c>
      <c r="R550" s="3" t="s">
        <v>8273</v>
      </c>
      <c r="S550" s="15">
        <f t="shared" si="16"/>
        <v>42276.903333333335</v>
      </c>
      <c r="T550" s="14">
        <f t="shared" si="17"/>
        <v>42306.903333333335</v>
      </c>
    </row>
    <row r="551" spans="1:20" ht="45.75" x14ac:dyDescent="0.25">
      <c r="A551" s="3">
        <v>549</v>
      </c>
      <c r="B551" s="4" t="s">
        <v>550</v>
      </c>
      <c r="C551" s="4" t="s">
        <v>4659</v>
      </c>
      <c r="D551" s="3">
        <v>2500</v>
      </c>
      <c r="E551" s="3">
        <v>68</v>
      </c>
      <c r="F551" s="9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8273</v>
      </c>
      <c r="O551" s="7">
        <v>2.7199999999999998</v>
      </c>
      <c r="P551" s="3">
        <v>-304</v>
      </c>
      <c r="Q551" s="3" t="s">
        <v>8273</v>
      </c>
      <c r="R551" s="3" t="s">
        <v>8273</v>
      </c>
      <c r="S551" s="15">
        <f t="shared" si="16"/>
        <v>42163.636828703704</v>
      </c>
      <c r="T551" s="14">
        <f t="shared" si="17"/>
        <v>42193.636828703704</v>
      </c>
    </row>
    <row r="552" spans="1:20" ht="30.75" x14ac:dyDescent="0.25">
      <c r="A552" s="3">
        <v>550</v>
      </c>
      <c r="B552" s="4" t="s">
        <v>551</v>
      </c>
      <c r="C552" s="4" t="s">
        <v>4660</v>
      </c>
      <c r="D552" s="3">
        <v>5000</v>
      </c>
      <c r="E552" s="3">
        <v>35</v>
      </c>
      <c r="F552" s="9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8273</v>
      </c>
      <c r="O552" s="7">
        <v>0.70000000000000007</v>
      </c>
      <c r="P552" s="3">
        <v>-1241.25</v>
      </c>
      <c r="Q552" s="3" t="s">
        <v>8273</v>
      </c>
      <c r="R552" s="3" t="s">
        <v>8273</v>
      </c>
      <c r="S552" s="15">
        <f t="shared" si="16"/>
        <v>42753.678761574076</v>
      </c>
      <c r="T552" s="14">
        <f t="shared" si="17"/>
        <v>42766.208333333328</v>
      </c>
    </row>
    <row r="553" spans="1:20" ht="45.75" x14ac:dyDescent="0.25">
      <c r="A553" s="3">
        <v>551</v>
      </c>
      <c r="B553" s="4" t="s">
        <v>552</v>
      </c>
      <c r="C553" s="4" t="s">
        <v>4661</v>
      </c>
      <c r="D553" s="3">
        <v>75000</v>
      </c>
      <c r="E553" s="3">
        <v>3781</v>
      </c>
      <c r="F553" s="9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8273</v>
      </c>
      <c r="O553" s="7">
        <v>5.0413333333333332</v>
      </c>
      <c r="P553" s="3">
        <v>-2543.5357142857142</v>
      </c>
      <c r="Q553" s="3" t="s">
        <v>8273</v>
      </c>
      <c r="R553" s="3" t="s">
        <v>8273</v>
      </c>
      <c r="S553" s="15">
        <f t="shared" si="16"/>
        <v>42173.275740740741</v>
      </c>
      <c r="T553" s="14">
        <f t="shared" si="17"/>
        <v>42217.745138888888</v>
      </c>
    </row>
    <row r="554" spans="1:20" ht="30.75" x14ac:dyDescent="0.25">
      <c r="A554" s="3">
        <v>552</v>
      </c>
      <c r="B554" s="4" t="s">
        <v>553</v>
      </c>
      <c r="C554" s="4" t="s">
        <v>4662</v>
      </c>
      <c r="D554" s="3">
        <v>45000</v>
      </c>
      <c r="E554" s="3">
        <v>0</v>
      </c>
      <c r="F554" s="9" t="s">
        <v>8221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8273</v>
      </c>
      <c r="O554" s="7">
        <v>0</v>
      </c>
      <c r="P554" s="3">
        <v>0</v>
      </c>
      <c r="Q554" s="3" t="s">
        <v>8273</v>
      </c>
      <c r="R554" s="3" t="s">
        <v>8273</v>
      </c>
      <c r="S554" s="15">
        <f t="shared" si="16"/>
        <v>42318.616851851853</v>
      </c>
      <c r="T554" s="14">
        <f t="shared" si="17"/>
        <v>42378.616851851853</v>
      </c>
    </row>
    <row r="555" spans="1:20" ht="30.75" x14ac:dyDescent="0.25">
      <c r="A555" s="3">
        <v>553</v>
      </c>
      <c r="B555" s="4" t="s">
        <v>554</v>
      </c>
      <c r="C555" s="4" t="s">
        <v>4663</v>
      </c>
      <c r="D555" s="3">
        <v>25000</v>
      </c>
      <c r="E555" s="3">
        <v>123</v>
      </c>
      <c r="F555" s="9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8273</v>
      </c>
      <c r="O555" s="7">
        <v>0.49199999999999999</v>
      </c>
      <c r="P555" s="3">
        <v>-4146.166666666667</v>
      </c>
      <c r="Q555" s="3" t="s">
        <v>8273</v>
      </c>
      <c r="R555" s="3" t="s">
        <v>8273</v>
      </c>
      <c r="S555" s="15">
        <f t="shared" si="16"/>
        <v>41927.71980324074</v>
      </c>
      <c r="T555" s="14">
        <f t="shared" si="17"/>
        <v>41957.761469907404</v>
      </c>
    </row>
    <row r="556" spans="1:20" ht="45.75" x14ac:dyDescent="0.25">
      <c r="A556" s="3">
        <v>554</v>
      </c>
      <c r="B556" s="4" t="s">
        <v>555</v>
      </c>
      <c r="C556" s="4" t="s">
        <v>4664</v>
      </c>
      <c r="D556" s="3">
        <v>3870</v>
      </c>
      <c r="E556" s="3">
        <v>1416</v>
      </c>
      <c r="F556" s="9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8273</v>
      </c>
      <c r="O556" s="7">
        <v>36.589147286821706</v>
      </c>
      <c r="P556" s="3">
        <v>-111.54545454545455</v>
      </c>
      <c r="Q556" s="3" t="s">
        <v>8273</v>
      </c>
      <c r="R556" s="3" t="s">
        <v>8273</v>
      </c>
      <c r="S556" s="15">
        <f t="shared" si="16"/>
        <v>41901.684861111113</v>
      </c>
      <c r="T556" s="14">
        <f t="shared" si="17"/>
        <v>41931.684861111113</v>
      </c>
    </row>
    <row r="557" spans="1:20" ht="30.75" x14ac:dyDescent="0.25">
      <c r="A557" s="3">
        <v>555</v>
      </c>
      <c r="B557" s="4" t="s">
        <v>556</v>
      </c>
      <c r="C557" s="4" t="s">
        <v>4665</v>
      </c>
      <c r="D557" s="3">
        <v>7500</v>
      </c>
      <c r="E557" s="3">
        <v>0</v>
      </c>
      <c r="F557" s="9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8273</v>
      </c>
      <c r="O557" s="7">
        <v>0</v>
      </c>
      <c r="P557" s="3">
        <v>0</v>
      </c>
      <c r="Q557" s="3" t="s">
        <v>8273</v>
      </c>
      <c r="R557" s="3" t="s">
        <v>8273</v>
      </c>
      <c r="S557" s="15">
        <f t="shared" si="16"/>
        <v>42503.353506944448</v>
      </c>
      <c r="T557" s="14">
        <f t="shared" si="17"/>
        <v>42533.353506944448</v>
      </c>
    </row>
    <row r="558" spans="1:20" ht="15.75" x14ac:dyDescent="0.25">
      <c r="A558" s="3">
        <v>556</v>
      </c>
      <c r="B558" s="4" t="s">
        <v>557</v>
      </c>
      <c r="C558" s="4" t="s">
        <v>4666</v>
      </c>
      <c r="D558" s="3">
        <v>8000</v>
      </c>
      <c r="E558" s="3">
        <v>200</v>
      </c>
      <c r="F558" s="9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8273</v>
      </c>
      <c r="O558" s="7">
        <v>2.5</v>
      </c>
      <c r="P558" s="3">
        <v>-7800</v>
      </c>
      <c r="Q558" s="3" t="s">
        <v>8273</v>
      </c>
      <c r="R558" s="3" t="s">
        <v>8273</v>
      </c>
      <c r="S558" s="15">
        <f t="shared" si="16"/>
        <v>42345.860150462962</v>
      </c>
      <c r="T558" s="14">
        <f t="shared" si="17"/>
        <v>42375.860150462962</v>
      </c>
    </row>
    <row r="559" spans="1:20" ht="30.75" x14ac:dyDescent="0.25">
      <c r="A559" s="3">
        <v>557</v>
      </c>
      <c r="B559" s="4" t="s">
        <v>558</v>
      </c>
      <c r="C559" s="4" t="s">
        <v>4667</v>
      </c>
      <c r="D559" s="3">
        <v>150000</v>
      </c>
      <c r="E559" s="3">
        <v>1366</v>
      </c>
      <c r="F559" s="9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8273</v>
      </c>
      <c r="O559" s="7">
        <v>0.91066666666666674</v>
      </c>
      <c r="P559" s="3">
        <v>-7431.7</v>
      </c>
      <c r="Q559" s="3" t="s">
        <v>8273</v>
      </c>
      <c r="R559" s="3" t="s">
        <v>8273</v>
      </c>
      <c r="S559" s="15">
        <f t="shared" si="16"/>
        <v>42676.942164351851</v>
      </c>
      <c r="T559" s="14">
        <f t="shared" si="17"/>
        <v>42706.983831018515</v>
      </c>
    </row>
    <row r="560" spans="1:20" ht="30.75" x14ac:dyDescent="0.25">
      <c r="A560" s="3">
        <v>558</v>
      </c>
      <c r="B560" s="4" t="s">
        <v>559</v>
      </c>
      <c r="C560" s="4" t="s">
        <v>4668</v>
      </c>
      <c r="D560" s="3">
        <v>750</v>
      </c>
      <c r="E560" s="3">
        <v>0</v>
      </c>
      <c r="F560" s="9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8273</v>
      </c>
      <c r="O560" s="7">
        <v>0</v>
      </c>
      <c r="P560" s="3">
        <v>0</v>
      </c>
      <c r="Q560" s="3" t="s">
        <v>8273</v>
      </c>
      <c r="R560" s="3" t="s">
        <v>8273</v>
      </c>
      <c r="S560" s="15">
        <f t="shared" si="16"/>
        <v>42057.883159722223</v>
      </c>
      <c r="T560" s="14">
        <f t="shared" si="17"/>
        <v>42087.841493055559</v>
      </c>
    </row>
    <row r="561" spans="1:20" ht="45.75" x14ac:dyDescent="0.25">
      <c r="A561" s="3">
        <v>559</v>
      </c>
      <c r="B561" s="4" t="s">
        <v>560</v>
      </c>
      <c r="C561" s="4" t="s">
        <v>4669</v>
      </c>
      <c r="D561" s="3">
        <v>240000</v>
      </c>
      <c r="E561" s="3">
        <v>50</v>
      </c>
      <c r="F561" s="9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8273</v>
      </c>
      <c r="O561" s="7">
        <v>2.0833333333333336E-2</v>
      </c>
      <c r="P561" s="3">
        <v>-239950</v>
      </c>
      <c r="Q561" s="3" t="s">
        <v>8273</v>
      </c>
      <c r="R561" s="3" t="s">
        <v>8273</v>
      </c>
      <c r="S561" s="15">
        <f t="shared" si="16"/>
        <v>42321.283101851848</v>
      </c>
      <c r="T561" s="14">
        <f t="shared" si="17"/>
        <v>42351.283101851848</v>
      </c>
    </row>
    <row r="562" spans="1:20" ht="30.75" x14ac:dyDescent="0.25">
      <c r="A562" s="3">
        <v>560</v>
      </c>
      <c r="B562" s="4" t="s">
        <v>561</v>
      </c>
      <c r="C562" s="4" t="s">
        <v>4670</v>
      </c>
      <c r="D562" s="3">
        <v>100000</v>
      </c>
      <c r="E562" s="3">
        <v>12</v>
      </c>
      <c r="F562" s="9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8273</v>
      </c>
      <c r="O562" s="7">
        <v>1.2E-2</v>
      </c>
      <c r="P562" s="3">
        <v>-33329.333333333336</v>
      </c>
      <c r="Q562" s="3" t="s">
        <v>8273</v>
      </c>
      <c r="R562" s="3" t="s">
        <v>8273</v>
      </c>
      <c r="S562" s="15">
        <f t="shared" si="16"/>
        <v>41960.771354166667</v>
      </c>
      <c r="T562" s="14">
        <f t="shared" si="17"/>
        <v>41990.771354166667</v>
      </c>
    </row>
    <row r="563" spans="1:20" ht="30.75" x14ac:dyDescent="0.25">
      <c r="A563" s="3">
        <v>561</v>
      </c>
      <c r="B563" s="4" t="s">
        <v>562</v>
      </c>
      <c r="C563" s="4" t="s">
        <v>4671</v>
      </c>
      <c r="D563" s="3">
        <v>15000</v>
      </c>
      <c r="E563" s="3">
        <v>55</v>
      </c>
      <c r="F563" s="9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8273</v>
      </c>
      <c r="O563" s="7">
        <v>0.36666666666666664</v>
      </c>
      <c r="P563" s="3">
        <v>-7472.5</v>
      </c>
      <c r="Q563" s="3" t="s">
        <v>8273</v>
      </c>
      <c r="R563" s="3" t="s">
        <v>8273</v>
      </c>
      <c r="S563" s="15">
        <f t="shared" si="16"/>
        <v>42268.658715277779</v>
      </c>
      <c r="T563" s="14">
        <f t="shared" si="17"/>
        <v>42303.658715277779</v>
      </c>
    </row>
    <row r="564" spans="1:20" ht="30.75" x14ac:dyDescent="0.25">
      <c r="A564" s="3">
        <v>562</v>
      </c>
      <c r="B564" s="4" t="s">
        <v>563</v>
      </c>
      <c r="C564" s="4" t="s">
        <v>4672</v>
      </c>
      <c r="D564" s="3">
        <v>50000</v>
      </c>
      <c r="E564" s="3">
        <v>0</v>
      </c>
      <c r="F564" s="9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8273</v>
      </c>
      <c r="O564" s="7">
        <v>0</v>
      </c>
      <c r="P564" s="3">
        <v>0</v>
      </c>
      <c r="Q564" s="3" t="s">
        <v>8273</v>
      </c>
      <c r="R564" s="3" t="s">
        <v>8273</v>
      </c>
      <c r="S564" s="15">
        <f t="shared" si="16"/>
        <v>42692.389062500006</v>
      </c>
      <c r="T564" s="14">
        <f t="shared" si="17"/>
        <v>42722.389062500006</v>
      </c>
    </row>
    <row r="565" spans="1:20" ht="30.75" x14ac:dyDescent="0.25">
      <c r="A565" s="3">
        <v>563</v>
      </c>
      <c r="B565" s="4" t="s">
        <v>564</v>
      </c>
      <c r="C565" s="4" t="s">
        <v>4673</v>
      </c>
      <c r="D565" s="3">
        <v>75000</v>
      </c>
      <c r="E565" s="3">
        <v>68</v>
      </c>
      <c r="F565" s="9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8273</v>
      </c>
      <c r="O565" s="7">
        <v>9.0666666666666659E-2</v>
      </c>
      <c r="P565" s="3">
        <v>-37466</v>
      </c>
      <c r="Q565" s="3" t="s">
        <v>8273</v>
      </c>
      <c r="R565" s="3" t="s">
        <v>8273</v>
      </c>
      <c r="S565" s="15">
        <f t="shared" si="16"/>
        <v>42022.069988425923</v>
      </c>
      <c r="T565" s="14">
        <f t="shared" si="17"/>
        <v>42052.069988425923</v>
      </c>
    </row>
    <row r="566" spans="1:20" ht="45.75" x14ac:dyDescent="0.25">
      <c r="A566" s="3">
        <v>564</v>
      </c>
      <c r="B566" s="4" t="s">
        <v>565</v>
      </c>
      <c r="C566" s="4" t="s">
        <v>4674</v>
      </c>
      <c r="D566" s="3">
        <v>18000</v>
      </c>
      <c r="E566" s="3">
        <v>1</v>
      </c>
      <c r="F566" s="9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8273</v>
      </c>
      <c r="O566" s="7">
        <v>5.5555555555555558E-3</v>
      </c>
      <c r="P566" s="3">
        <v>-17999</v>
      </c>
      <c r="Q566" s="3" t="s">
        <v>8273</v>
      </c>
      <c r="R566" s="3" t="s">
        <v>8273</v>
      </c>
      <c r="S566" s="15">
        <f t="shared" si="16"/>
        <v>42411.942997685182</v>
      </c>
      <c r="T566" s="14">
        <f t="shared" si="17"/>
        <v>42441.942997685182</v>
      </c>
    </row>
    <row r="567" spans="1:20" ht="45.75" x14ac:dyDescent="0.25">
      <c r="A567" s="3">
        <v>565</v>
      </c>
      <c r="B567" s="4" t="s">
        <v>566</v>
      </c>
      <c r="C567" s="4" t="s">
        <v>4675</v>
      </c>
      <c r="D567" s="3">
        <v>25000</v>
      </c>
      <c r="E567" s="3">
        <v>0</v>
      </c>
      <c r="F567" s="9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8273</v>
      </c>
      <c r="O567" s="7">
        <v>0</v>
      </c>
      <c r="P567" s="3">
        <v>0</v>
      </c>
      <c r="Q567" s="3" t="s">
        <v>8273</v>
      </c>
      <c r="R567" s="3" t="s">
        <v>8273</v>
      </c>
      <c r="S567" s="15">
        <f t="shared" si="16"/>
        <v>42165.785289351858</v>
      </c>
      <c r="T567" s="14">
        <f t="shared" si="17"/>
        <v>42195.785289351858</v>
      </c>
    </row>
    <row r="568" spans="1:20" ht="30.75" x14ac:dyDescent="0.25">
      <c r="A568" s="3">
        <v>566</v>
      </c>
      <c r="B568" s="4" t="s">
        <v>567</v>
      </c>
      <c r="C568" s="4" t="s">
        <v>4676</v>
      </c>
      <c r="D568" s="3">
        <v>5000</v>
      </c>
      <c r="E568" s="3">
        <v>1</v>
      </c>
      <c r="F568" s="9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8273</v>
      </c>
      <c r="O568" s="7">
        <v>0.02</v>
      </c>
      <c r="P568" s="3">
        <v>-4999</v>
      </c>
      <c r="Q568" s="3" t="s">
        <v>8273</v>
      </c>
      <c r="R568" s="3" t="s">
        <v>8273</v>
      </c>
      <c r="S568" s="15">
        <f t="shared" si="16"/>
        <v>42535.68440972222</v>
      </c>
      <c r="T568" s="14">
        <f t="shared" si="17"/>
        <v>42565.68440972222</v>
      </c>
    </row>
    <row r="569" spans="1:20" ht="30.75" x14ac:dyDescent="0.25">
      <c r="A569" s="3">
        <v>567</v>
      </c>
      <c r="B569" s="4" t="s">
        <v>568</v>
      </c>
      <c r="C569" s="4" t="s">
        <v>4677</v>
      </c>
      <c r="D569" s="3">
        <v>10000</v>
      </c>
      <c r="E569" s="3">
        <v>0</v>
      </c>
      <c r="F569" s="9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8273</v>
      </c>
      <c r="O569" s="7">
        <v>0</v>
      </c>
      <c r="P569" s="3">
        <v>0</v>
      </c>
      <c r="Q569" s="3" t="s">
        <v>8273</v>
      </c>
      <c r="R569" s="3" t="s">
        <v>8273</v>
      </c>
      <c r="S569" s="15">
        <f t="shared" si="16"/>
        <v>41975.842523148152</v>
      </c>
      <c r="T569" s="14">
        <f t="shared" si="17"/>
        <v>42005.842523148152</v>
      </c>
    </row>
    <row r="570" spans="1:20" ht="45.75" x14ac:dyDescent="0.25">
      <c r="A570" s="3">
        <v>568</v>
      </c>
      <c r="B570" s="4" t="s">
        <v>569</v>
      </c>
      <c r="C570" s="4" t="s">
        <v>4678</v>
      </c>
      <c r="D570" s="3">
        <v>24500</v>
      </c>
      <c r="E570" s="3">
        <v>245</v>
      </c>
      <c r="F570" s="9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8273</v>
      </c>
      <c r="O570" s="7">
        <v>1</v>
      </c>
      <c r="P570" s="3">
        <v>-4851</v>
      </c>
      <c r="Q570" s="3" t="s">
        <v>8273</v>
      </c>
      <c r="R570" s="3" t="s">
        <v>8273</v>
      </c>
      <c r="S570" s="15">
        <f t="shared" si="16"/>
        <v>42348.9215625</v>
      </c>
      <c r="T570" s="14">
        <f t="shared" si="17"/>
        <v>42385.458333333328</v>
      </c>
    </row>
    <row r="571" spans="1:20" ht="30.75" x14ac:dyDescent="0.25">
      <c r="A571" s="3">
        <v>569</v>
      </c>
      <c r="B571" s="4" t="s">
        <v>570</v>
      </c>
      <c r="C571" s="4" t="s">
        <v>4679</v>
      </c>
      <c r="D571" s="3">
        <v>2500</v>
      </c>
      <c r="E571" s="3">
        <v>20</v>
      </c>
      <c r="F571" s="9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8273</v>
      </c>
      <c r="O571" s="7">
        <v>0.8</v>
      </c>
      <c r="P571" s="3">
        <v>-2480</v>
      </c>
      <c r="Q571" s="3" t="s">
        <v>8273</v>
      </c>
      <c r="R571" s="3" t="s">
        <v>8273</v>
      </c>
      <c r="S571" s="15">
        <f t="shared" si="16"/>
        <v>42340.847361111111</v>
      </c>
      <c r="T571" s="14">
        <f t="shared" si="17"/>
        <v>42370.847361111111</v>
      </c>
    </row>
    <row r="572" spans="1:20" ht="30.75" x14ac:dyDescent="0.25">
      <c r="A572" s="3">
        <v>570</v>
      </c>
      <c r="B572" s="4" t="s">
        <v>571</v>
      </c>
      <c r="C572" s="4" t="s">
        <v>4680</v>
      </c>
      <c r="D572" s="3">
        <v>85000</v>
      </c>
      <c r="E572" s="3">
        <v>142</v>
      </c>
      <c r="F572" s="9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8273</v>
      </c>
      <c r="O572" s="7">
        <v>0.16705882352941176</v>
      </c>
      <c r="P572" s="3">
        <v>-84858</v>
      </c>
      <c r="Q572" s="3" t="s">
        <v>8273</v>
      </c>
      <c r="R572" s="3" t="s">
        <v>8273</v>
      </c>
      <c r="S572" s="15">
        <f t="shared" si="16"/>
        <v>42388.798252314817</v>
      </c>
      <c r="T572" s="14">
        <f t="shared" si="17"/>
        <v>42418.798252314817</v>
      </c>
    </row>
    <row r="573" spans="1:20" ht="45.75" x14ac:dyDescent="0.25">
      <c r="A573" s="3">
        <v>571</v>
      </c>
      <c r="B573" s="4" t="s">
        <v>572</v>
      </c>
      <c r="C573" s="4" t="s">
        <v>4681</v>
      </c>
      <c r="D573" s="3">
        <v>25000</v>
      </c>
      <c r="E573" s="3">
        <v>106</v>
      </c>
      <c r="F573" s="9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8273</v>
      </c>
      <c r="O573" s="7">
        <v>0.42399999999999999</v>
      </c>
      <c r="P573" s="3">
        <v>-12447</v>
      </c>
      <c r="Q573" s="3" t="s">
        <v>8273</v>
      </c>
      <c r="R573" s="3" t="s">
        <v>8273</v>
      </c>
      <c r="S573" s="15">
        <f t="shared" si="16"/>
        <v>42192.816238425927</v>
      </c>
      <c r="T573" s="14">
        <f t="shared" si="17"/>
        <v>42212.165972222225</v>
      </c>
    </row>
    <row r="574" spans="1:20" ht="30.75" x14ac:dyDescent="0.25">
      <c r="A574" s="3">
        <v>572</v>
      </c>
      <c r="B574" s="4" t="s">
        <v>573</v>
      </c>
      <c r="C574" s="4" t="s">
        <v>4682</v>
      </c>
      <c r="D574" s="3">
        <v>2500</v>
      </c>
      <c r="E574" s="3">
        <v>0</v>
      </c>
      <c r="F574" s="9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8273</v>
      </c>
      <c r="O574" s="7">
        <v>0</v>
      </c>
      <c r="P574" s="3">
        <v>0</v>
      </c>
      <c r="Q574" s="3" t="s">
        <v>8273</v>
      </c>
      <c r="R574" s="3" t="s">
        <v>8273</v>
      </c>
      <c r="S574" s="15">
        <f t="shared" si="16"/>
        <v>42282.71629629629</v>
      </c>
      <c r="T574" s="14">
        <f t="shared" si="17"/>
        <v>42312.757962962962</v>
      </c>
    </row>
    <row r="575" spans="1:20" ht="45.75" x14ac:dyDescent="0.25">
      <c r="A575" s="3">
        <v>573</v>
      </c>
      <c r="B575" s="4" t="s">
        <v>574</v>
      </c>
      <c r="C575" s="4" t="s">
        <v>4683</v>
      </c>
      <c r="D575" s="3">
        <v>88888</v>
      </c>
      <c r="E575" s="3">
        <v>346</v>
      </c>
      <c r="F575" s="9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8273</v>
      </c>
      <c r="O575" s="7">
        <v>0.38925389253892539</v>
      </c>
      <c r="P575" s="3">
        <v>-9838</v>
      </c>
      <c r="Q575" s="3" t="s">
        <v>8273</v>
      </c>
      <c r="R575" s="3" t="s">
        <v>8273</v>
      </c>
      <c r="S575" s="15">
        <f t="shared" si="16"/>
        <v>41963.050127314811</v>
      </c>
      <c r="T575" s="14">
        <f t="shared" si="17"/>
        <v>42022.05</v>
      </c>
    </row>
    <row r="576" spans="1:20" ht="30.75" x14ac:dyDescent="0.25">
      <c r="A576" s="3">
        <v>574</v>
      </c>
      <c r="B576" s="4" t="s">
        <v>575</v>
      </c>
      <c r="C576" s="4" t="s">
        <v>4684</v>
      </c>
      <c r="D576" s="3">
        <v>11180</v>
      </c>
      <c r="E576" s="3">
        <v>80</v>
      </c>
      <c r="F576" s="9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8273</v>
      </c>
      <c r="O576" s="7">
        <v>0.7155635062611807</v>
      </c>
      <c r="P576" s="3">
        <v>-2775</v>
      </c>
      <c r="Q576" s="3" t="s">
        <v>8273</v>
      </c>
      <c r="R576" s="3" t="s">
        <v>8273</v>
      </c>
      <c r="S576" s="15">
        <f t="shared" si="16"/>
        <v>42632.443368055552</v>
      </c>
      <c r="T576" s="14">
        <f t="shared" si="17"/>
        <v>42662.443368055552</v>
      </c>
    </row>
    <row r="577" spans="1:20" ht="45.75" x14ac:dyDescent="0.25">
      <c r="A577" s="3">
        <v>575</v>
      </c>
      <c r="B577" s="4" t="s">
        <v>576</v>
      </c>
      <c r="C577" s="4" t="s">
        <v>4685</v>
      </c>
      <c r="D577" s="3">
        <v>60000</v>
      </c>
      <c r="E577" s="3">
        <v>259</v>
      </c>
      <c r="F577" s="9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8273</v>
      </c>
      <c r="O577" s="7">
        <v>0.43166666666666664</v>
      </c>
      <c r="P577" s="3">
        <v>-14935.25</v>
      </c>
      <c r="Q577" s="3" t="s">
        <v>8273</v>
      </c>
      <c r="R577" s="3" t="s">
        <v>8273</v>
      </c>
      <c r="S577" s="15">
        <f t="shared" si="16"/>
        <v>42138.692627314813</v>
      </c>
      <c r="T577" s="14">
        <f t="shared" si="17"/>
        <v>42168.692627314813</v>
      </c>
    </row>
    <row r="578" spans="1:20" ht="30.75" x14ac:dyDescent="0.25">
      <c r="A578" s="3">
        <v>576</v>
      </c>
      <c r="B578" s="4" t="s">
        <v>577</v>
      </c>
      <c r="C578" s="4" t="s">
        <v>4686</v>
      </c>
      <c r="D578" s="3">
        <v>80000</v>
      </c>
      <c r="E578" s="3">
        <v>1</v>
      </c>
      <c r="F578" s="9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8273</v>
      </c>
      <c r="O578" s="7">
        <v>1.25E-3</v>
      </c>
      <c r="P578" s="3">
        <v>-79999</v>
      </c>
      <c r="Q578" s="3" t="s">
        <v>8273</v>
      </c>
      <c r="R578" s="3" t="s">
        <v>8273</v>
      </c>
      <c r="S578" s="15">
        <f t="shared" si="16"/>
        <v>42031.471666666665</v>
      </c>
      <c r="T578" s="14">
        <f t="shared" si="17"/>
        <v>42091.43</v>
      </c>
    </row>
    <row r="579" spans="1:20" ht="45.75" x14ac:dyDescent="0.25">
      <c r="A579" s="3">
        <v>577</v>
      </c>
      <c r="B579" s="4" t="s">
        <v>578</v>
      </c>
      <c r="C579" s="4" t="s">
        <v>4687</v>
      </c>
      <c r="D579" s="3">
        <v>5000</v>
      </c>
      <c r="E579" s="3">
        <v>10</v>
      </c>
      <c r="F579" s="9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8273</v>
      </c>
      <c r="O579" s="7">
        <v>0.2</v>
      </c>
      <c r="P579" s="3">
        <v>-4990</v>
      </c>
      <c r="Q579" s="3" t="s">
        <v>8273</v>
      </c>
      <c r="R579" s="3" t="s">
        <v>8273</v>
      </c>
      <c r="S579" s="15">
        <f t="shared" ref="S579:S642" si="18">(((J579/60)/60)/24)+DATE(1970,1,1)</f>
        <v>42450.589143518519</v>
      </c>
      <c r="T579" s="14">
        <f t="shared" ref="T579:T642" si="19">(((I579/60)/60)/24)+DATE(1970,1,1)</f>
        <v>42510.589143518519</v>
      </c>
    </row>
    <row r="580" spans="1:20" ht="15.75" x14ac:dyDescent="0.25">
      <c r="A580" s="3">
        <v>578</v>
      </c>
      <c r="B580" s="4" t="s">
        <v>579</v>
      </c>
      <c r="C580" s="4" t="s">
        <v>4688</v>
      </c>
      <c r="D580" s="3">
        <v>125000</v>
      </c>
      <c r="E580" s="3">
        <v>14</v>
      </c>
      <c r="F580" s="9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8273</v>
      </c>
      <c r="O580" s="7">
        <v>1.12E-2</v>
      </c>
      <c r="P580" s="3">
        <v>-17855.142857142859</v>
      </c>
      <c r="Q580" s="3" t="s">
        <v>8273</v>
      </c>
      <c r="R580" s="3" t="s">
        <v>8273</v>
      </c>
      <c r="S580" s="15">
        <f t="shared" si="18"/>
        <v>42230.578622685185</v>
      </c>
      <c r="T580" s="14">
        <f t="shared" si="19"/>
        <v>42254.578622685185</v>
      </c>
    </row>
    <row r="581" spans="1:20" ht="30.75" x14ac:dyDescent="0.25">
      <c r="A581" s="3">
        <v>579</v>
      </c>
      <c r="B581" s="4" t="s">
        <v>580</v>
      </c>
      <c r="C581" s="4" t="s">
        <v>4689</v>
      </c>
      <c r="D581" s="3">
        <v>12000</v>
      </c>
      <c r="E581" s="3">
        <v>175</v>
      </c>
      <c r="F581" s="9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8273</v>
      </c>
      <c r="O581" s="7">
        <v>1.4583333333333333</v>
      </c>
      <c r="P581" s="3">
        <v>-2365</v>
      </c>
      <c r="Q581" s="3" t="s">
        <v>8273</v>
      </c>
      <c r="R581" s="3" t="s">
        <v>8273</v>
      </c>
      <c r="S581" s="15">
        <f t="shared" si="18"/>
        <v>41968.852118055554</v>
      </c>
      <c r="T581" s="14">
        <f t="shared" si="19"/>
        <v>41998.852118055554</v>
      </c>
    </row>
    <row r="582" spans="1:20" ht="30.75" x14ac:dyDescent="0.25">
      <c r="A582" s="3">
        <v>580</v>
      </c>
      <c r="B582" s="4" t="s">
        <v>581</v>
      </c>
      <c r="C582" s="4" t="s">
        <v>4690</v>
      </c>
      <c r="D582" s="3">
        <v>3000</v>
      </c>
      <c r="E582" s="3">
        <v>1</v>
      </c>
      <c r="F582" s="9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8273</v>
      </c>
      <c r="O582" s="7">
        <v>3.3333333333333333E-2</v>
      </c>
      <c r="P582" s="3">
        <v>-2999</v>
      </c>
      <c r="Q582" s="3" t="s">
        <v>8273</v>
      </c>
      <c r="R582" s="3" t="s">
        <v>8273</v>
      </c>
      <c r="S582" s="15">
        <f t="shared" si="18"/>
        <v>42605.908182870371</v>
      </c>
      <c r="T582" s="14">
        <f t="shared" si="19"/>
        <v>42635.908182870371</v>
      </c>
    </row>
    <row r="583" spans="1:20" ht="45.75" x14ac:dyDescent="0.25">
      <c r="A583" s="3">
        <v>581</v>
      </c>
      <c r="B583" s="4" t="s">
        <v>582</v>
      </c>
      <c r="C583" s="4" t="s">
        <v>4691</v>
      </c>
      <c r="D583" s="3">
        <v>400</v>
      </c>
      <c r="E583" s="3">
        <v>0</v>
      </c>
      <c r="F583" s="9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8273</v>
      </c>
      <c r="O583" s="7">
        <v>0</v>
      </c>
      <c r="P583" s="3">
        <v>0</v>
      </c>
      <c r="Q583" s="3" t="s">
        <v>8273</v>
      </c>
      <c r="R583" s="3" t="s">
        <v>8273</v>
      </c>
      <c r="S583" s="15">
        <f t="shared" si="18"/>
        <v>42188.012777777782</v>
      </c>
      <c r="T583" s="14">
        <f t="shared" si="19"/>
        <v>42218.012777777782</v>
      </c>
    </row>
    <row r="584" spans="1:20" ht="30.75" x14ac:dyDescent="0.25">
      <c r="A584" s="3">
        <v>582</v>
      </c>
      <c r="B584" s="4" t="s">
        <v>583</v>
      </c>
      <c r="C584" s="4" t="s">
        <v>4692</v>
      </c>
      <c r="D584" s="3">
        <v>100000</v>
      </c>
      <c r="E584" s="3">
        <v>0</v>
      </c>
      <c r="F584" s="9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8273</v>
      </c>
      <c r="O584" s="7">
        <v>0</v>
      </c>
      <c r="P584" s="3">
        <v>0</v>
      </c>
      <c r="Q584" s="3" t="s">
        <v>8273</v>
      </c>
      <c r="R584" s="3" t="s">
        <v>8273</v>
      </c>
      <c r="S584" s="15">
        <f t="shared" si="18"/>
        <v>42055.739803240736</v>
      </c>
      <c r="T584" s="14">
        <f t="shared" si="19"/>
        <v>42078.75</v>
      </c>
    </row>
    <row r="585" spans="1:20" ht="30.75" x14ac:dyDescent="0.25">
      <c r="A585" s="3">
        <v>583</v>
      </c>
      <c r="B585" s="4" t="s">
        <v>584</v>
      </c>
      <c r="C585" s="4" t="s">
        <v>4693</v>
      </c>
      <c r="D585" s="3">
        <v>9000</v>
      </c>
      <c r="E585" s="3">
        <v>1</v>
      </c>
      <c r="F585" s="9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8273</v>
      </c>
      <c r="O585" s="7">
        <v>1.1111111111111112E-2</v>
      </c>
      <c r="P585" s="3">
        <v>-8999</v>
      </c>
      <c r="Q585" s="3" t="s">
        <v>8273</v>
      </c>
      <c r="R585" s="3" t="s">
        <v>8273</v>
      </c>
      <c r="S585" s="15">
        <f t="shared" si="18"/>
        <v>42052.93850694444</v>
      </c>
      <c r="T585" s="14">
        <f t="shared" si="19"/>
        <v>42082.896840277783</v>
      </c>
    </row>
    <row r="586" spans="1:20" ht="30.75" x14ac:dyDescent="0.25">
      <c r="A586" s="3">
        <v>584</v>
      </c>
      <c r="B586" s="4" t="s">
        <v>585</v>
      </c>
      <c r="C586" s="4" t="s">
        <v>4694</v>
      </c>
      <c r="D586" s="3">
        <v>1000</v>
      </c>
      <c r="E586" s="3">
        <v>10</v>
      </c>
      <c r="F586" s="9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8273</v>
      </c>
      <c r="O586" s="7">
        <v>1</v>
      </c>
      <c r="P586" s="3">
        <v>-495</v>
      </c>
      <c r="Q586" s="3" t="s">
        <v>8273</v>
      </c>
      <c r="R586" s="3" t="s">
        <v>8273</v>
      </c>
      <c r="S586" s="15">
        <f t="shared" si="18"/>
        <v>42049.716620370367</v>
      </c>
      <c r="T586" s="14">
        <f t="shared" si="19"/>
        <v>42079.674953703703</v>
      </c>
    </row>
    <row r="587" spans="1:20" ht="45.75" x14ac:dyDescent="0.25">
      <c r="A587" s="3">
        <v>585</v>
      </c>
      <c r="B587" s="4" t="s">
        <v>586</v>
      </c>
      <c r="C587" s="4" t="s">
        <v>4695</v>
      </c>
      <c r="D587" s="3">
        <v>9000</v>
      </c>
      <c r="E587" s="3">
        <v>0</v>
      </c>
      <c r="F587" s="9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8273</v>
      </c>
      <c r="O587" s="7">
        <v>0</v>
      </c>
      <c r="P587" s="3">
        <v>0</v>
      </c>
      <c r="Q587" s="3" t="s">
        <v>8273</v>
      </c>
      <c r="R587" s="3" t="s">
        <v>8273</v>
      </c>
      <c r="S587" s="15">
        <f t="shared" si="18"/>
        <v>42283.3909375</v>
      </c>
      <c r="T587" s="14">
        <f t="shared" si="19"/>
        <v>42339</v>
      </c>
    </row>
    <row r="588" spans="1:20" ht="30.75" x14ac:dyDescent="0.25">
      <c r="A588" s="3">
        <v>586</v>
      </c>
      <c r="B588" s="4" t="s">
        <v>587</v>
      </c>
      <c r="C588" s="4" t="s">
        <v>4696</v>
      </c>
      <c r="D588" s="3">
        <v>10000</v>
      </c>
      <c r="E588" s="3">
        <v>56</v>
      </c>
      <c r="F588" s="9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8273</v>
      </c>
      <c r="O588" s="7">
        <v>0.55999999999999994</v>
      </c>
      <c r="P588" s="3">
        <v>-2486</v>
      </c>
      <c r="Q588" s="3" t="s">
        <v>8273</v>
      </c>
      <c r="R588" s="3" t="s">
        <v>8273</v>
      </c>
      <c r="S588" s="15">
        <f t="shared" si="18"/>
        <v>42020.854247685187</v>
      </c>
      <c r="T588" s="14">
        <f t="shared" si="19"/>
        <v>42050.854247685187</v>
      </c>
    </row>
    <row r="589" spans="1:20" ht="60.75" x14ac:dyDescent="0.25">
      <c r="A589" s="3">
        <v>587</v>
      </c>
      <c r="B589" s="4" t="s">
        <v>588</v>
      </c>
      <c r="C589" s="4" t="s">
        <v>4697</v>
      </c>
      <c r="D589" s="3">
        <v>30000</v>
      </c>
      <c r="E589" s="3">
        <v>2725</v>
      </c>
      <c r="F589" s="9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8273</v>
      </c>
      <c r="O589" s="7">
        <v>9.0833333333333339</v>
      </c>
      <c r="P589" s="3">
        <v>-3896.4285714285716</v>
      </c>
      <c r="Q589" s="3" t="s">
        <v>8273</v>
      </c>
      <c r="R589" s="3" t="s">
        <v>8273</v>
      </c>
      <c r="S589" s="15">
        <f t="shared" si="18"/>
        <v>42080.757326388892</v>
      </c>
      <c r="T589" s="14">
        <f t="shared" si="19"/>
        <v>42110.757326388892</v>
      </c>
    </row>
    <row r="590" spans="1:20" ht="30.75" x14ac:dyDescent="0.25">
      <c r="A590" s="3">
        <v>588</v>
      </c>
      <c r="B590" s="4" t="s">
        <v>589</v>
      </c>
      <c r="C590" s="4" t="s">
        <v>4698</v>
      </c>
      <c r="D590" s="3">
        <v>9000</v>
      </c>
      <c r="E590" s="3">
        <v>301</v>
      </c>
      <c r="F590" s="9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8273</v>
      </c>
      <c r="O590" s="7">
        <v>3.3444444444444441</v>
      </c>
      <c r="P590" s="3">
        <v>-4349.5</v>
      </c>
      <c r="Q590" s="3" t="s">
        <v>8273</v>
      </c>
      <c r="R590" s="3" t="s">
        <v>8273</v>
      </c>
      <c r="S590" s="15">
        <f t="shared" si="18"/>
        <v>42631.769513888896</v>
      </c>
      <c r="T590" s="14">
        <f t="shared" si="19"/>
        <v>42691.811180555553</v>
      </c>
    </row>
    <row r="591" spans="1:20" ht="15.75" x14ac:dyDescent="0.25">
      <c r="A591" s="3">
        <v>589</v>
      </c>
      <c r="B591" s="4" t="s">
        <v>590</v>
      </c>
      <c r="C591" s="4" t="s">
        <v>4699</v>
      </c>
      <c r="D591" s="3">
        <v>7500</v>
      </c>
      <c r="E591" s="3">
        <v>1</v>
      </c>
      <c r="F591" s="9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8273</v>
      </c>
      <c r="O591" s="7">
        <v>1.3333333333333334E-2</v>
      </c>
      <c r="P591" s="3">
        <v>-7499</v>
      </c>
      <c r="Q591" s="3" t="s">
        <v>8273</v>
      </c>
      <c r="R591" s="3" t="s">
        <v>8273</v>
      </c>
      <c r="S591" s="15">
        <f t="shared" si="18"/>
        <v>42178.614571759259</v>
      </c>
      <c r="T591" s="14">
        <f t="shared" si="19"/>
        <v>42193.614571759259</v>
      </c>
    </row>
    <row r="592" spans="1:20" ht="45.75" x14ac:dyDescent="0.25">
      <c r="A592" s="3">
        <v>590</v>
      </c>
      <c r="B592" s="4" t="s">
        <v>591</v>
      </c>
      <c r="C592" s="4" t="s">
        <v>4700</v>
      </c>
      <c r="D592" s="3">
        <v>5000</v>
      </c>
      <c r="E592" s="3">
        <v>223</v>
      </c>
      <c r="F592" s="9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8273</v>
      </c>
      <c r="O592" s="7">
        <v>4.46</v>
      </c>
      <c r="P592" s="3">
        <v>-530.77777777777783</v>
      </c>
      <c r="Q592" s="3" t="s">
        <v>8273</v>
      </c>
      <c r="R592" s="3" t="s">
        <v>8273</v>
      </c>
      <c r="S592" s="15">
        <f t="shared" si="18"/>
        <v>42377.554756944446</v>
      </c>
      <c r="T592" s="14">
        <f t="shared" si="19"/>
        <v>42408.542361111111</v>
      </c>
    </row>
    <row r="593" spans="1:20" ht="30.75" x14ac:dyDescent="0.25">
      <c r="A593" s="3">
        <v>591</v>
      </c>
      <c r="B593" s="4" t="s">
        <v>592</v>
      </c>
      <c r="C593" s="4" t="s">
        <v>4701</v>
      </c>
      <c r="D593" s="3">
        <v>100000</v>
      </c>
      <c r="E593" s="3">
        <v>61</v>
      </c>
      <c r="F593" s="9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8273</v>
      </c>
      <c r="O593" s="7">
        <v>6.0999999999999999E-2</v>
      </c>
      <c r="P593" s="3">
        <v>-49969.5</v>
      </c>
      <c r="Q593" s="3" t="s">
        <v>8273</v>
      </c>
      <c r="R593" s="3" t="s">
        <v>8273</v>
      </c>
      <c r="S593" s="15">
        <f t="shared" si="18"/>
        <v>42177.543171296296</v>
      </c>
      <c r="T593" s="14">
        <f t="shared" si="19"/>
        <v>42207.543171296296</v>
      </c>
    </row>
    <row r="594" spans="1:20" ht="30.75" x14ac:dyDescent="0.25">
      <c r="A594" s="3">
        <v>592</v>
      </c>
      <c r="B594" s="4" t="s">
        <v>593</v>
      </c>
      <c r="C594" s="4" t="s">
        <v>4702</v>
      </c>
      <c r="D594" s="3">
        <v>7500</v>
      </c>
      <c r="E594" s="3">
        <v>250</v>
      </c>
      <c r="F594" s="9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8273</v>
      </c>
      <c r="O594" s="7">
        <v>3.3333333333333335</v>
      </c>
      <c r="P594" s="3">
        <v>-7250</v>
      </c>
      <c r="Q594" s="3" t="s">
        <v>8273</v>
      </c>
      <c r="R594" s="3" t="s">
        <v>8273</v>
      </c>
      <c r="S594" s="15">
        <f t="shared" si="18"/>
        <v>41946.232175925928</v>
      </c>
      <c r="T594" s="14">
        <f t="shared" si="19"/>
        <v>41976.232175925921</v>
      </c>
    </row>
    <row r="595" spans="1:20" ht="45.75" x14ac:dyDescent="0.25">
      <c r="A595" s="3">
        <v>593</v>
      </c>
      <c r="B595" s="4" t="s">
        <v>594</v>
      </c>
      <c r="C595" s="4" t="s">
        <v>4703</v>
      </c>
      <c r="D595" s="3">
        <v>500</v>
      </c>
      <c r="E595" s="3">
        <v>115</v>
      </c>
      <c r="F595" s="9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8273</v>
      </c>
      <c r="O595" s="7">
        <v>23</v>
      </c>
      <c r="P595" s="3">
        <v>-55</v>
      </c>
      <c r="Q595" s="3" t="s">
        <v>8273</v>
      </c>
      <c r="R595" s="3" t="s">
        <v>8273</v>
      </c>
      <c r="S595" s="15">
        <f t="shared" si="18"/>
        <v>42070.677604166667</v>
      </c>
      <c r="T595" s="14">
        <f t="shared" si="19"/>
        <v>42100.635937500003</v>
      </c>
    </row>
    <row r="596" spans="1:20" ht="15.75" x14ac:dyDescent="0.25">
      <c r="A596" s="3">
        <v>594</v>
      </c>
      <c r="B596" s="4" t="s">
        <v>595</v>
      </c>
      <c r="C596" s="4" t="s">
        <v>4704</v>
      </c>
      <c r="D596" s="3">
        <v>25000</v>
      </c>
      <c r="E596" s="3">
        <v>26</v>
      </c>
      <c r="F596" s="9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8273</v>
      </c>
      <c r="O596" s="7">
        <v>0.104</v>
      </c>
      <c r="P596" s="3">
        <v>-12487</v>
      </c>
      <c r="Q596" s="3" t="s">
        <v>8273</v>
      </c>
      <c r="R596" s="3" t="s">
        <v>8273</v>
      </c>
      <c r="S596" s="15">
        <f t="shared" si="18"/>
        <v>42446.780162037037</v>
      </c>
      <c r="T596" s="14">
        <f t="shared" si="19"/>
        <v>42476.780162037037</v>
      </c>
    </row>
    <row r="597" spans="1:20" ht="30.75" x14ac:dyDescent="0.25">
      <c r="A597" s="3">
        <v>595</v>
      </c>
      <c r="B597" s="4" t="s">
        <v>596</v>
      </c>
      <c r="C597" s="4" t="s">
        <v>4705</v>
      </c>
      <c r="D597" s="3">
        <v>100000</v>
      </c>
      <c r="E597" s="3">
        <v>426</v>
      </c>
      <c r="F597" s="9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8273</v>
      </c>
      <c r="O597" s="7">
        <v>0.42599999999999999</v>
      </c>
      <c r="P597" s="3">
        <v>-12446.75</v>
      </c>
      <c r="Q597" s="3" t="s">
        <v>8273</v>
      </c>
      <c r="R597" s="3" t="s">
        <v>8273</v>
      </c>
      <c r="S597" s="15">
        <f t="shared" si="18"/>
        <v>42083.069884259254</v>
      </c>
      <c r="T597" s="14">
        <f t="shared" si="19"/>
        <v>42128.069884259254</v>
      </c>
    </row>
    <row r="598" spans="1:20" ht="30.75" x14ac:dyDescent="0.25">
      <c r="A598" s="3">
        <v>596</v>
      </c>
      <c r="B598" s="4" t="s">
        <v>597</v>
      </c>
      <c r="C598" s="4" t="s">
        <v>4706</v>
      </c>
      <c r="D598" s="3">
        <v>20000</v>
      </c>
      <c r="E598" s="3">
        <v>6</v>
      </c>
      <c r="F598" s="9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8273</v>
      </c>
      <c r="O598" s="7">
        <v>0.03</v>
      </c>
      <c r="P598" s="3">
        <v>-9997</v>
      </c>
      <c r="Q598" s="3" t="s">
        <v>8273</v>
      </c>
      <c r="R598" s="3" t="s">
        <v>8273</v>
      </c>
      <c r="S598" s="15">
        <f t="shared" si="18"/>
        <v>42646.896898148145</v>
      </c>
      <c r="T598" s="14">
        <f t="shared" si="19"/>
        <v>42676.896898148145</v>
      </c>
    </row>
    <row r="599" spans="1:20" ht="30.75" x14ac:dyDescent="0.25">
      <c r="A599" s="3">
        <v>597</v>
      </c>
      <c r="B599" s="4" t="s">
        <v>598</v>
      </c>
      <c r="C599" s="4" t="s">
        <v>4707</v>
      </c>
      <c r="D599" s="3">
        <v>7500</v>
      </c>
      <c r="E599" s="3">
        <v>20</v>
      </c>
      <c r="F599" s="9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8273</v>
      </c>
      <c r="O599" s="7">
        <v>0.26666666666666666</v>
      </c>
      <c r="P599" s="3">
        <v>-3740</v>
      </c>
      <c r="Q599" s="3" t="s">
        <v>8273</v>
      </c>
      <c r="R599" s="3" t="s">
        <v>8273</v>
      </c>
      <c r="S599" s="15">
        <f t="shared" si="18"/>
        <v>42545.705266203702</v>
      </c>
      <c r="T599" s="14">
        <f t="shared" si="19"/>
        <v>42582.666666666672</v>
      </c>
    </row>
    <row r="600" spans="1:20" ht="30.75" x14ac:dyDescent="0.25">
      <c r="A600" s="3">
        <v>598</v>
      </c>
      <c r="B600" s="4" t="s">
        <v>599</v>
      </c>
      <c r="C600" s="4" t="s">
        <v>4708</v>
      </c>
      <c r="D600" s="3">
        <v>2500</v>
      </c>
      <c r="E600" s="3">
        <v>850</v>
      </c>
      <c r="F600" s="9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8273</v>
      </c>
      <c r="O600" s="7">
        <v>34</v>
      </c>
      <c r="P600" s="3">
        <v>-235.71428571428572</v>
      </c>
      <c r="Q600" s="3" t="s">
        <v>8273</v>
      </c>
      <c r="R600" s="3" t="s">
        <v>8273</v>
      </c>
      <c r="S600" s="15">
        <f t="shared" si="18"/>
        <v>41948.00209490741</v>
      </c>
      <c r="T600" s="14">
        <f t="shared" si="19"/>
        <v>41978.00209490741</v>
      </c>
    </row>
    <row r="601" spans="1:20" ht="30.75" x14ac:dyDescent="0.25">
      <c r="A601" s="3">
        <v>599</v>
      </c>
      <c r="B601" s="4" t="s">
        <v>600</v>
      </c>
      <c r="C601" s="4" t="s">
        <v>4709</v>
      </c>
      <c r="D601" s="3">
        <v>50000</v>
      </c>
      <c r="E601" s="3">
        <v>31</v>
      </c>
      <c r="F601" s="9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8273</v>
      </c>
      <c r="O601" s="7">
        <v>6.2E-2</v>
      </c>
      <c r="P601" s="3">
        <v>-24984.5</v>
      </c>
      <c r="Q601" s="3" t="s">
        <v>8273</v>
      </c>
      <c r="R601" s="3" t="s">
        <v>8273</v>
      </c>
      <c r="S601" s="15">
        <f t="shared" si="18"/>
        <v>42047.812523148154</v>
      </c>
      <c r="T601" s="14">
        <f t="shared" si="19"/>
        <v>42071.636111111111</v>
      </c>
    </row>
    <row r="602" spans="1:20" ht="30.75" x14ac:dyDescent="0.25">
      <c r="A602" s="3">
        <v>600</v>
      </c>
      <c r="B602" s="4" t="s">
        <v>601</v>
      </c>
      <c r="C602" s="4" t="s">
        <v>4710</v>
      </c>
      <c r="D602" s="3">
        <v>5000</v>
      </c>
      <c r="E602" s="3">
        <v>100</v>
      </c>
      <c r="F602" s="7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8273</v>
      </c>
      <c r="O602" s="7">
        <v>2</v>
      </c>
      <c r="P602" s="3">
        <v>-4900</v>
      </c>
      <c r="Q602" s="3" t="s">
        <v>8273</v>
      </c>
      <c r="R602" s="3" t="s">
        <v>8273</v>
      </c>
      <c r="S602" s="15">
        <f t="shared" si="18"/>
        <v>42073.798171296294</v>
      </c>
      <c r="T602" s="14">
        <f t="shared" si="19"/>
        <v>42133.798171296294</v>
      </c>
    </row>
    <row r="603" spans="1:20" ht="30.75" x14ac:dyDescent="0.25">
      <c r="A603" s="3">
        <v>601</v>
      </c>
      <c r="B603" s="4" t="s">
        <v>602</v>
      </c>
      <c r="C603" s="4" t="s">
        <v>4711</v>
      </c>
      <c r="D603" s="3">
        <v>10000</v>
      </c>
      <c r="E603" s="3">
        <v>140</v>
      </c>
      <c r="F603" s="7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8273</v>
      </c>
      <c r="O603" s="7">
        <v>1.4000000000000001</v>
      </c>
      <c r="P603" s="3">
        <v>-1643.3333333333333</v>
      </c>
      <c r="Q603" s="3" t="s">
        <v>8273</v>
      </c>
      <c r="R603" s="3" t="s">
        <v>8273</v>
      </c>
      <c r="S603" s="15">
        <f t="shared" si="18"/>
        <v>41969.858090277776</v>
      </c>
      <c r="T603" s="14">
        <f t="shared" si="19"/>
        <v>41999.858090277776</v>
      </c>
    </row>
    <row r="604" spans="1:20" ht="30.75" x14ac:dyDescent="0.25">
      <c r="A604" s="3">
        <v>602</v>
      </c>
      <c r="B604" s="4" t="s">
        <v>603</v>
      </c>
      <c r="C604" s="4" t="s">
        <v>4712</v>
      </c>
      <c r="D604" s="3">
        <v>70000</v>
      </c>
      <c r="E604" s="3">
        <v>0</v>
      </c>
      <c r="F604" s="7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8273</v>
      </c>
      <c r="O604" s="7">
        <v>0</v>
      </c>
      <c r="P604" s="3">
        <v>0</v>
      </c>
      <c r="Q604" s="3" t="s">
        <v>8273</v>
      </c>
      <c r="R604" s="3" t="s">
        <v>8273</v>
      </c>
      <c r="S604" s="15">
        <f t="shared" si="18"/>
        <v>42143.79415509259</v>
      </c>
      <c r="T604" s="14">
        <f t="shared" si="19"/>
        <v>42173.79415509259</v>
      </c>
    </row>
    <row r="605" spans="1:20" ht="30.75" x14ac:dyDescent="0.25">
      <c r="A605" s="3">
        <v>603</v>
      </c>
      <c r="B605" s="4" t="s">
        <v>604</v>
      </c>
      <c r="C605" s="4" t="s">
        <v>4713</v>
      </c>
      <c r="D605" s="3">
        <v>15000</v>
      </c>
      <c r="E605" s="3">
        <v>590.02</v>
      </c>
      <c r="F605" s="7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8273</v>
      </c>
      <c r="O605" s="7">
        <v>3.9334666666666664</v>
      </c>
      <c r="P605" s="3">
        <v>-1108.46</v>
      </c>
      <c r="Q605" s="3" t="s">
        <v>8273</v>
      </c>
      <c r="R605" s="3" t="s">
        <v>8273</v>
      </c>
      <c r="S605" s="15">
        <f t="shared" si="18"/>
        <v>41835.639155092591</v>
      </c>
      <c r="T605" s="14">
        <f t="shared" si="19"/>
        <v>41865.639155092591</v>
      </c>
    </row>
    <row r="606" spans="1:20" ht="45.75" x14ac:dyDescent="0.25">
      <c r="A606" s="3">
        <v>604</v>
      </c>
      <c r="B606" s="4" t="s">
        <v>605</v>
      </c>
      <c r="C606" s="4" t="s">
        <v>4714</v>
      </c>
      <c r="D606" s="3">
        <v>1500</v>
      </c>
      <c r="E606" s="3">
        <v>0</v>
      </c>
      <c r="F606" s="7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8273</v>
      </c>
      <c r="O606" s="7">
        <v>0</v>
      </c>
      <c r="P606" s="3">
        <v>0</v>
      </c>
      <c r="Q606" s="3" t="s">
        <v>8273</v>
      </c>
      <c r="R606" s="3" t="s">
        <v>8273</v>
      </c>
      <c r="S606" s="15">
        <f t="shared" si="18"/>
        <v>41849.035370370373</v>
      </c>
      <c r="T606" s="14">
        <f t="shared" si="19"/>
        <v>41879.035370370373</v>
      </c>
    </row>
    <row r="607" spans="1:20" ht="15.75" x14ac:dyDescent="0.25">
      <c r="A607" s="3">
        <v>605</v>
      </c>
      <c r="B607" s="4" t="s">
        <v>606</v>
      </c>
      <c r="C607" s="4" t="s">
        <v>4715</v>
      </c>
      <c r="D607" s="3">
        <v>5000</v>
      </c>
      <c r="E607" s="3">
        <v>131</v>
      </c>
      <c r="F607" s="7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8273</v>
      </c>
      <c r="O607" s="7">
        <v>2.62</v>
      </c>
      <c r="P607" s="3">
        <v>-608.625</v>
      </c>
      <c r="Q607" s="3" t="s">
        <v>8273</v>
      </c>
      <c r="R607" s="3" t="s">
        <v>8273</v>
      </c>
      <c r="S607" s="15">
        <f t="shared" si="18"/>
        <v>42194.357731481476</v>
      </c>
      <c r="T607" s="14">
        <f t="shared" si="19"/>
        <v>42239.357731481476</v>
      </c>
    </row>
    <row r="608" spans="1:20" ht="45.75" x14ac:dyDescent="0.25">
      <c r="A608" s="3">
        <v>606</v>
      </c>
      <c r="B608" s="4" t="s">
        <v>607</v>
      </c>
      <c r="C608" s="4" t="s">
        <v>4716</v>
      </c>
      <c r="D608" s="3">
        <v>5000</v>
      </c>
      <c r="E608" s="3">
        <v>10</v>
      </c>
      <c r="F608" s="7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8273</v>
      </c>
      <c r="O608" s="7">
        <v>0.2</v>
      </c>
      <c r="P608" s="3">
        <v>-4990</v>
      </c>
      <c r="Q608" s="3" t="s">
        <v>8273</v>
      </c>
      <c r="R608" s="3" t="s">
        <v>8273</v>
      </c>
      <c r="S608" s="15">
        <f t="shared" si="18"/>
        <v>42102.650567129633</v>
      </c>
      <c r="T608" s="14">
        <f t="shared" si="19"/>
        <v>42148.625</v>
      </c>
    </row>
    <row r="609" spans="1:20" ht="30.75" x14ac:dyDescent="0.25">
      <c r="A609" s="3">
        <v>607</v>
      </c>
      <c r="B609" s="4" t="s">
        <v>608</v>
      </c>
      <c r="C609" s="4" t="s">
        <v>4717</v>
      </c>
      <c r="D609" s="3">
        <v>250</v>
      </c>
      <c r="E609" s="3">
        <v>0</v>
      </c>
      <c r="F609" s="7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8273</v>
      </c>
      <c r="O609" s="7">
        <v>0</v>
      </c>
      <c r="P609" s="3">
        <v>0</v>
      </c>
      <c r="Q609" s="3" t="s">
        <v>8273</v>
      </c>
      <c r="R609" s="3" t="s">
        <v>8273</v>
      </c>
      <c r="S609" s="15">
        <f t="shared" si="18"/>
        <v>42300.825648148151</v>
      </c>
      <c r="T609" s="14">
        <f t="shared" si="19"/>
        <v>42330.867314814815</v>
      </c>
    </row>
    <row r="610" spans="1:20" ht="30.75" x14ac:dyDescent="0.25">
      <c r="A610" s="3">
        <v>608</v>
      </c>
      <c r="B610" s="4" t="s">
        <v>609</v>
      </c>
      <c r="C610" s="4" t="s">
        <v>4718</v>
      </c>
      <c r="D610" s="3">
        <v>150000</v>
      </c>
      <c r="E610" s="3">
        <v>1461</v>
      </c>
      <c r="F610" s="7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8273</v>
      </c>
      <c r="O610" s="7">
        <v>0.97400000000000009</v>
      </c>
      <c r="P610" s="3">
        <v>-29707.8</v>
      </c>
      <c r="Q610" s="3" t="s">
        <v>8273</v>
      </c>
      <c r="R610" s="3" t="s">
        <v>8273</v>
      </c>
      <c r="S610" s="15">
        <f t="shared" si="18"/>
        <v>42140.921064814815</v>
      </c>
      <c r="T610" s="14">
        <f t="shared" si="19"/>
        <v>42170.921064814815</v>
      </c>
    </row>
    <row r="611" spans="1:20" ht="45.75" x14ac:dyDescent="0.25">
      <c r="A611" s="3">
        <v>609</v>
      </c>
      <c r="B611" s="4" t="s">
        <v>610</v>
      </c>
      <c r="C611" s="4" t="s">
        <v>4719</v>
      </c>
      <c r="D611" s="3">
        <v>780</v>
      </c>
      <c r="E611" s="3">
        <v>5</v>
      </c>
      <c r="F611" s="7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8273</v>
      </c>
      <c r="O611" s="7">
        <v>0.64102564102564097</v>
      </c>
      <c r="P611" s="3">
        <v>-775</v>
      </c>
      <c r="Q611" s="3" t="s">
        <v>8273</v>
      </c>
      <c r="R611" s="3" t="s">
        <v>8273</v>
      </c>
      <c r="S611" s="15">
        <f t="shared" si="18"/>
        <v>42307.034074074079</v>
      </c>
      <c r="T611" s="14">
        <f t="shared" si="19"/>
        <v>42337.075740740736</v>
      </c>
    </row>
    <row r="612" spans="1:20" ht="30.75" x14ac:dyDescent="0.25">
      <c r="A612" s="3">
        <v>610</v>
      </c>
      <c r="B612" s="4" t="s">
        <v>611</v>
      </c>
      <c r="C612" s="4" t="s">
        <v>4720</v>
      </c>
      <c r="D612" s="3">
        <v>13803</v>
      </c>
      <c r="E612" s="3">
        <v>0</v>
      </c>
      <c r="F612" s="7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8273</v>
      </c>
      <c r="O612" s="7">
        <v>0</v>
      </c>
      <c r="P612" s="3">
        <v>0</v>
      </c>
      <c r="Q612" s="3" t="s">
        <v>8273</v>
      </c>
      <c r="R612" s="3" t="s">
        <v>8273</v>
      </c>
      <c r="S612" s="15">
        <f t="shared" si="18"/>
        <v>42086.83085648148</v>
      </c>
      <c r="T612" s="14">
        <f t="shared" si="19"/>
        <v>42116.83085648148</v>
      </c>
    </row>
    <row r="613" spans="1:20" ht="45.75" x14ac:dyDescent="0.25">
      <c r="A613" s="3">
        <v>611</v>
      </c>
      <c r="B613" s="4" t="s">
        <v>612</v>
      </c>
      <c r="C613" s="4" t="s">
        <v>4721</v>
      </c>
      <c r="D613" s="3">
        <v>80000</v>
      </c>
      <c r="E613" s="3">
        <v>0</v>
      </c>
      <c r="F613" s="7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8273</v>
      </c>
      <c r="O613" s="7">
        <v>0</v>
      </c>
      <c r="P613" s="3">
        <v>0</v>
      </c>
      <c r="Q613" s="3" t="s">
        <v>8273</v>
      </c>
      <c r="R613" s="3" t="s">
        <v>8273</v>
      </c>
      <c r="S613" s="15">
        <f t="shared" si="18"/>
        <v>42328.560613425929</v>
      </c>
      <c r="T613" s="14">
        <f t="shared" si="19"/>
        <v>42388.560613425929</v>
      </c>
    </row>
    <row r="614" spans="1:20" ht="30.75" x14ac:dyDescent="0.25">
      <c r="A614" s="3">
        <v>612</v>
      </c>
      <c r="B614" s="4" t="s">
        <v>613</v>
      </c>
      <c r="C614" s="4" t="s">
        <v>4722</v>
      </c>
      <c r="D614" s="3">
        <v>10000</v>
      </c>
      <c r="E614" s="3">
        <v>0</v>
      </c>
      <c r="F614" s="7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8273</v>
      </c>
      <c r="O614" s="7">
        <v>0</v>
      </c>
      <c r="P614" s="3">
        <v>0</v>
      </c>
      <c r="Q614" s="3" t="s">
        <v>8273</v>
      </c>
      <c r="R614" s="3" t="s">
        <v>8273</v>
      </c>
      <c r="S614" s="15">
        <f t="shared" si="18"/>
        <v>42585.031782407401</v>
      </c>
      <c r="T614" s="14">
        <f t="shared" si="19"/>
        <v>42615.031782407401</v>
      </c>
    </row>
    <row r="615" spans="1:20" ht="30.75" x14ac:dyDescent="0.25">
      <c r="A615" s="3">
        <v>613</v>
      </c>
      <c r="B615" s="4" t="s">
        <v>614</v>
      </c>
      <c r="C615" s="4" t="s">
        <v>4723</v>
      </c>
      <c r="D615" s="3">
        <v>60000</v>
      </c>
      <c r="E615" s="3">
        <v>12818</v>
      </c>
      <c r="F615" s="7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8273</v>
      </c>
      <c r="O615" s="7">
        <v>21.363333333333333</v>
      </c>
      <c r="P615" s="3">
        <v>-389.93388429752065</v>
      </c>
      <c r="Q615" s="3" t="s">
        <v>8273</v>
      </c>
      <c r="R615" s="3" t="s">
        <v>8273</v>
      </c>
      <c r="S615" s="15">
        <f t="shared" si="18"/>
        <v>42247.496759259258</v>
      </c>
      <c r="T615" s="14">
        <f t="shared" si="19"/>
        <v>42278.207638888889</v>
      </c>
    </row>
    <row r="616" spans="1:20" ht="30.75" x14ac:dyDescent="0.25">
      <c r="A616" s="3">
        <v>614</v>
      </c>
      <c r="B616" s="4" t="s">
        <v>615</v>
      </c>
      <c r="C616" s="4" t="s">
        <v>4724</v>
      </c>
      <c r="D616" s="3">
        <v>10000</v>
      </c>
      <c r="E616" s="3">
        <v>0</v>
      </c>
      <c r="F616" s="7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8273</v>
      </c>
      <c r="O616" s="7">
        <v>0</v>
      </c>
      <c r="P616" s="3">
        <v>0</v>
      </c>
      <c r="Q616" s="3" t="s">
        <v>8273</v>
      </c>
      <c r="R616" s="3" t="s">
        <v>8273</v>
      </c>
      <c r="S616" s="15">
        <f t="shared" si="18"/>
        <v>42515.061805555553</v>
      </c>
      <c r="T616" s="14">
        <f t="shared" si="19"/>
        <v>42545.061805555553</v>
      </c>
    </row>
    <row r="617" spans="1:20" ht="30.75" x14ac:dyDescent="0.25">
      <c r="A617" s="3">
        <v>615</v>
      </c>
      <c r="B617" s="4" t="s">
        <v>616</v>
      </c>
      <c r="C617" s="4" t="s">
        <v>4725</v>
      </c>
      <c r="D617" s="3">
        <v>515</v>
      </c>
      <c r="E617" s="3">
        <v>0</v>
      </c>
      <c r="F617" s="7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8273</v>
      </c>
      <c r="O617" s="7">
        <v>0</v>
      </c>
      <c r="P617" s="3">
        <v>0</v>
      </c>
      <c r="Q617" s="3" t="s">
        <v>8273</v>
      </c>
      <c r="R617" s="3" t="s">
        <v>8273</v>
      </c>
      <c r="S617" s="15">
        <f t="shared" si="18"/>
        <v>42242.122210648144</v>
      </c>
      <c r="T617" s="14">
        <f t="shared" si="19"/>
        <v>42272.122210648144</v>
      </c>
    </row>
    <row r="618" spans="1:20" ht="30.75" x14ac:dyDescent="0.25">
      <c r="A618" s="3">
        <v>616</v>
      </c>
      <c r="B618" s="4" t="s">
        <v>617</v>
      </c>
      <c r="C618" s="4" t="s">
        <v>4726</v>
      </c>
      <c r="D618" s="3">
        <v>5000</v>
      </c>
      <c r="E618" s="3">
        <v>0</v>
      </c>
      <c r="F618" s="7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8273</v>
      </c>
      <c r="O618" s="7">
        <v>0</v>
      </c>
      <c r="P618" s="3">
        <v>0</v>
      </c>
      <c r="Q618" s="3" t="s">
        <v>8273</v>
      </c>
      <c r="R618" s="3" t="s">
        <v>8273</v>
      </c>
      <c r="S618" s="15">
        <f t="shared" si="18"/>
        <v>42761.376238425932</v>
      </c>
      <c r="T618" s="14">
        <f t="shared" si="19"/>
        <v>42791.376238425932</v>
      </c>
    </row>
    <row r="619" spans="1:20" ht="45.75" x14ac:dyDescent="0.25">
      <c r="A619" s="3">
        <v>617</v>
      </c>
      <c r="B619" s="4" t="s">
        <v>618</v>
      </c>
      <c r="C619" s="4" t="s">
        <v>4727</v>
      </c>
      <c r="D619" s="3">
        <v>2000</v>
      </c>
      <c r="E619" s="3">
        <v>60</v>
      </c>
      <c r="F619" s="7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8273</v>
      </c>
      <c r="O619" s="7">
        <v>3</v>
      </c>
      <c r="P619" s="3">
        <v>-646.66666666666663</v>
      </c>
      <c r="Q619" s="3" t="s">
        <v>8273</v>
      </c>
      <c r="R619" s="3" t="s">
        <v>8273</v>
      </c>
      <c r="S619" s="15">
        <f t="shared" si="18"/>
        <v>42087.343090277776</v>
      </c>
      <c r="T619" s="14">
        <f t="shared" si="19"/>
        <v>42132.343090277776</v>
      </c>
    </row>
    <row r="620" spans="1:20" ht="30.75" x14ac:dyDescent="0.25">
      <c r="A620" s="3">
        <v>618</v>
      </c>
      <c r="B620" s="4" t="s">
        <v>619</v>
      </c>
      <c r="C620" s="4" t="s">
        <v>4728</v>
      </c>
      <c r="D620" s="3">
        <v>400</v>
      </c>
      <c r="E620" s="3">
        <v>0</v>
      </c>
      <c r="F620" s="7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8273</v>
      </c>
      <c r="O620" s="7">
        <v>0</v>
      </c>
      <c r="P620" s="3">
        <v>0</v>
      </c>
      <c r="Q620" s="3" t="s">
        <v>8273</v>
      </c>
      <c r="R620" s="3" t="s">
        <v>8273</v>
      </c>
      <c r="S620" s="15">
        <f t="shared" si="18"/>
        <v>42317.810219907406</v>
      </c>
      <c r="T620" s="14">
        <f t="shared" si="19"/>
        <v>42347.810219907406</v>
      </c>
    </row>
    <row r="621" spans="1:20" ht="30.75" x14ac:dyDescent="0.25">
      <c r="A621" s="3">
        <v>619</v>
      </c>
      <c r="B621" s="4" t="s">
        <v>620</v>
      </c>
      <c r="C621" s="4" t="s">
        <v>4729</v>
      </c>
      <c r="D621" s="3">
        <v>2500000</v>
      </c>
      <c r="E621" s="3">
        <v>1</v>
      </c>
      <c r="F621" s="7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8273</v>
      </c>
      <c r="O621" s="7">
        <v>3.9999999999999996E-5</v>
      </c>
      <c r="P621" s="3">
        <v>-2499999</v>
      </c>
      <c r="Q621" s="3" t="s">
        <v>8273</v>
      </c>
      <c r="R621" s="3" t="s">
        <v>8273</v>
      </c>
      <c r="S621" s="15">
        <f t="shared" si="18"/>
        <v>41908.650347222225</v>
      </c>
      <c r="T621" s="14">
        <f t="shared" si="19"/>
        <v>41968.692013888889</v>
      </c>
    </row>
    <row r="622" spans="1:20" ht="30.75" x14ac:dyDescent="0.25">
      <c r="A622" s="3">
        <v>620</v>
      </c>
      <c r="B622" s="4" t="s">
        <v>621</v>
      </c>
      <c r="C622" s="4" t="s">
        <v>4730</v>
      </c>
      <c r="D622" s="3">
        <v>30000</v>
      </c>
      <c r="E622" s="3">
        <v>300</v>
      </c>
      <c r="F622" s="7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8273</v>
      </c>
      <c r="O622" s="7">
        <v>1</v>
      </c>
      <c r="P622" s="3">
        <v>-29700</v>
      </c>
      <c r="Q622" s="3" t="s">
        <v>8273</v>
      </c>
      <c r="R622" s="3" t="s">
        <v>8273</v>
      </c>
      <c r="S622" s="15">
        <f t="shared" si="18"/>
        <v>41831.716874999998</v>
      </c>
      <c r="T622" s="14">
        <f t="shared" si="19"/>
        <v>41876.716874999998</v>
      </c>
    </row>
    <row r="623" spans="1:20" ht="30.75" x14ac:dyDescent="0.25">
      <c r="A623" s="3">
        <v>621</v>
      </c>
      <c r="B623" s="4" t="s">
        <v>622</v>
      </c>
      <c r="C623" s="4" t="s">
        <v>4731</v>
      </c>
      <c r="D623" s="3">
        <v>25000</v>
      </c>
      <c r="E623" s="3">
        <v>261</v>
      </c>
      <c r="F623" s="7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8273</v>
      </c>
      <c r="O623" s="7">
        <v>1.044</v>
      </c>
      <c r="P623" s="3">
        <v>-8246.3333333333339</v>
      </c>
      <c r="Q623" s="3" t="s">
        <v>8273</v>
      </c>
      <c r="R623" s="3" t="s">
        <v>8273</v>
      </c>
      <c r="S623" s="15">
        <f t="shared" si="18"/>
        <v>42528.987696759257</v>
      </c>
      <c r="T623" s="14">
        <f t="shared" si="19"/>
        <v>42558.987696759257</v>
      </c>
    </row>
    <row r="624" spans="1:20" ht="45.75" x14ac:dyDescent="0.25">
      <c r="A624" s="3">
        <v>622</v>
      </c>
      <c r="B624" s="4" t="s">
        <v>623</v>
      </c>
      <c r="C624" s="4" t="s">
        <v>4732</v>
      </c>
      <c r="D624" s="3">
        <v>6000</v>
      </c>
      <c r="E624" s="3">
        <v>341</v>
      </c>
      <c r="F624" s="7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8273</v>
      </c>
      <c r="O624" s="7">
        <v>5.6833333333333336</v>
      </c>
      <c r="P624" s="3">
        <v>-628.77777777777783</v>
      </c>
      <c r="Q624" s="3" t="s">
        <v>8273</v>
      </c>
      <c r="R624" s="3" t="s">
        <v>8273</v>
      </c>
      <c r="S624" s="15">
        <f t="shared" si="18"/>
        <v>42532.774745370371</v>
      </c>
      <c r="T624" s="14">
        <f t="shared" si="19"/>
        <v>42552.774745370371</v>
      </c>
    </row>
    <row r="625" spans="1:20" ht="45.75" x14ac:dyDescent="0.25">
      <c r="A625" s="3">
        <v>623</v>
      </c>
      <c r="B625" s="4" t="s">
        <v>624</v>
      </c>
      <c r="C625" s="4" t="s">
        <v>4733</v>
      </c>
      <c r="D625" s="3">
        <v>75000</v>
      </c>
      <c r="E625" s="3">
        <v>0</v>
      </c>
      <c r="F625" s="7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8273</v>
      </c>
      <c r="O625" s="7">
        <v>0</v>
      </c>
      <c r="P625" s="3">
        <v>0</v>
      </c>
      <c r="Q625" s="3" t="s">
        <v>8273</v>
      </c>
      <c r="R625" s="3" t="s">
        <v>8273</v>
      </c>
      <c r="S625" s="15">
        <f t="shared" si="18"/>
        <v>42122.009224537032</v>
      </c>
      <c r="T625" s="14">
        <f t="shared" si="19"/>
        <v>42152.009224537032</v>
      </c>
    </row>
    <row r="626" spans="1:20" ht="30.75" x14ac:dyDescent="0.25">
      <c r="A626" s="3">
        <v>624</v>
      </c>
      <c r="B626" s="4" t="s">
        <v>625</v>
      </c>
      <c r="C626" s="4" t="s">
        <v>4734</v>
      </c>
      <c r="D626" s="3">
        <v>5000</v>
      </c>
      <c r="E626" s="3">
        <v>0</v>
      </c>
      <c r="F626" s="7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8273</v>
      </c>
      <c r="O626" s="7">
        <v>0</v>
      </c>
      <c r="P626" s="3">
        <v>0</v>
      </c>
      <c r="Q626" s="3" t="s">
        <v>8273</v>
      </c>
      <c r="R626" s="3" t="s">
        <v>8273</v>
      </c>
      <c r="S626" s="15">
        <f t="shared" si="18"/>
        <v>42108.988900462966</v>
      </c>
      <c r="T626" s="14">
        <f t="shared" si="19"/>
        <v>42138.988900462966</v>
      </c>
    </row>
    <row r="627" spans="1:20" ht="45.75" x14ac:dyDescent="0.25">
      <c r="A627" s="3">
        <v>625</v>
      </c>
      <c r="B627" s="4" t="s">
        <v>626</v>
      </c>
      <c r="C627" s="4" t="s">
        <v>4735</v>
      </c>
      <c r="D627" s="3">
        <v>25000</v>
      </c>
      <c r="E627" s="3">
        <v>0</v>
      </c>
      <c r="F627" s="7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8273</v>
      </c>
      <c r="O627" s="7">
        <v>0</v>
      </c>
      <c r="P627" s="3">
        <v>0</v>
      </c>
      <c r="Q627" s="3" t="s">
        <v>8273</v>
      </c>
      <c r="R627" s="3" t="s">
        <v>8273</v>
      </c>
      <c r="S627" s="15">
        <f t="shared" si="18"/>
        <v>42790.895567129628</v>
      </c>
      <c r="T627" s="14">
        <f t="shared" si="19"/>
        <v>42820.853900462964</v>
      </c>
    </row>
    <row r="628" spans="1:20" ht="30.75" x14ac:dyDescent="0.25">
      <c r="A628" s="3">
        <v>626</v>
      </c>
      <c r="B628" s="4" t="s">
        <v>627</v>
      </c>
      <c r="C628" s="4" t="s">
        <v>4736</v>
      </c>
      <c r="D628" s="3">
        <v>25000</v>
      </c>
      <c r="E628" s="3">
        <v>4345</v>
      </c>
      <c r="F628" s="7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8273</v>
      </c>
      <c r="O628" s="7">
        <v>17.380000000000003</v>
      </c>
      <c r="P628" s="3">
        <v>-529.61538461538464</v>
      </c>
      <c r="Q628" s="3" t="s">
        <v>8273</v>
      </c>
      <c r="R628" s="3" t="s">
        <v>8273</v>
      </c>
      <c r="S628" s="15">
        <f t="shared" si="18"/>
        <v>42198.559479166666</v>
      </c>
      <c r="T628" s="14">
        <f t="shared" si="19"/>
        <v>42231.556944444441</v>
      </c>
    </row>
    <row r="629" spans="1:20" ht="30.75" x14ac:dyDescent="0.25">
      <c r="A629" s="3">
        <v>627</v>
      </c>
      <c r="B629" s="4" t="s">
        <v>628</v>
      </c>
      <c r="C629" s="4" t="s">
        <v>4737</v>
      </c>
      <c r="D629" s="3">
        <v>450000</v>
      </c>
      <c r="E629" s="3">
        <v>90</v>
      </c>
      <c r="F629" s="7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8273</v>
      </c>
      <c r="O629" s="7">
        <v>0.02</v>
      </c>
      <c r="P629" s="3">
        <v>-449910</v>
      </c>
      <c r="Q629" s="3" t="s">
        <v>8273</v>
      </c>
      <c r="R629" s="3" t="s">
        <v>8273</v>
      </c>
      <c r="S629" s="15">
        <f t="shared" si="18"/>
        <v>42384.306840277779</v>
      </c>
      <c r="T629" s="14">
        <f t="shared" si="19"/>
        <v>42443.958333333328</v>
      </c>
    </row>
    <row r="630" spans="1:20" ht="30.75" x14ac:dyDescent="0.25">
      <c r="A630" s="3">
        <v>628</v>
      </c>
      <c r="B630" s="4" t="s">
        <v>629</v>
      </c>
      <c r="C630" s="4" t="s">
        <v>4738</v>
      </c>
      <c r="D630" s="3">
        <v>5000</v>
      </c>
      <c r="E630" s="3">
        <v>0</v>
      </c>
      <c r="F630" s="7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8273</v>
      </c>
      <c r="O630" s="7">
        <v>0</v>
      </c>
      <c r="P630" s="3">
        <v>0</v>
      </c>
      <c r="Q630" s="3" t="s">
        <v>8273</v>
      </c>
      <c r="R630" s="3" t="s">
        <v>8273</v>
      </c>
      <c r="S630" s="15">
        <f t="shared" si="18"/>
        <v>41803.692789351851</v>
      </c>
      <c r="T630" s="14">
        <f t="shared" si="19"/>
        <v>41833.692789351851</v>
      </c>
    </row>
    <row r="631" spans="1:20" ht="30.75" x14ac:dyDescent="0.25">
      <c r="A631" s="3">
        <v>629</v>
      </c>
      <c r="B631" s="4" t="s">
        <v>630</v>
      </c>
      <c r="C631" s="4" t="s">
        <v>4739</v>
      </c>
      <c r="D631" s="3">
        <v>200000</v>
      </c>
      <c r="E631" s="3">
        <v>350</v>
      </c>
      <c r="F631" s="7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8273</v>
      </c>
      <c r="O631" s="7">
        <v>0.17500000000000002</v>
      </c>
      <c r="P631" s="3">
        <v>-66550</v>
      </c>
      <c r="Q631" s="3" t="s">
        <v>8273</v>
      </c>
      <c r="R631" s="3" t="s">
        <v>8273</v>
      </c>
      <c r="S631" s="15">
        <f t="shared" si="18"/>
        <v>42474.637824074074</v>
      </c>
      <c r="T631" s="14">
        <f t="shared" si="19"/>
        <v>42504.637824074074</v>
      </c>
    </row>
    <row r="632" spans="1:20" ht="45.75" x14ac:dyDescent="0.25">
      <c r="A632" s="3">
        <v>630</v>
      </c>
      <c r="B632" s="4" t="s">
        <v>631</v>
      </c>
      <c r="C632" s="4" t="s">
        <v>4740</v>
      </c>
      <c r="D632" s="3">
        <v>11999</v>
      </c>
      <c r="E632" s="3">
        <v>10</v>
      </c>
      <c r="F632" s="7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8273</v>
      </c>
      <c r="O632" s="7">
        <v>8.3340278356529712E-2</v>
      </c>
      <c r="P632" s="3">
        <v>-11989</v>
      </c>
      <c r="Q632" s="3" t="s">
        <v>8273</v>
      </c>
      <c r="R632" s="3" t="s">
        <v>8273</v>
      </c>
      <c r="S632" s="15">
        <f t="shared" si="18"/>
        <v>42223.619456018518</v>
      </c>
      <c r="T632" s="14">
        <f t="shared" si="19"/>
        <v>42253.215277777781</v>
      </c>
    </row>
    <row r="633" spans="1:20" ht="30.75" x14ac:dyDescent="0.25">
      <c r="A633" s="3">
        <v>631</v>
      </c>
      <c r="B633" s="4" t="s">
        <v>632</v>
      </c>
      <c r="C633" s="4" t="s">
        <v>4741</v>
      </c>
      <c r="D633" s="3">
        <v>50000</v>
      </c>
      <c r="E633" s="3">
        <v>690</v>
      </c>
      <c r="F633" s="7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8273</v>
      </c>
      <c r="O633" s="7">
        <v>1.38</v>
      </c>
      <c r="P633" s="3">
        <v>-5478.8888888888887</v>
      </c>
      <c r="Q633" s="3" t="s">
        <v>8273</v>
      </c>
      <c r="R633" s="3" t="s">
        <v>8273</v>
      </c>
      <c r="S633" s="15">
        <f t="shared" si="18"/>
        <v>42489.772326388891</v>
      </c>
      <c r="T633" s="14">
        <f t="shared" si="19"/>
        <v>42518.772326388891</v>
      </c>
    </row>
    <row r="634" spans="1:20" ht="30.75" x14ac:dyDescent="0.25">
      <c r="A634" s="3">
        <v>632</v>
      </c>
      <c r="B634" s="4" t="s">
        <v>633</v>
      </c>
      <c r="C634" s="4" t="s">
        <v>4742</v>
      </c>
      <c r="D634" s="3">
        <v>20000</v>
      </c>
      <c r="E634" s="3">
        <v>0</v>
      </c>
      <c r="F634" s="7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8273</v>
      </c>
      <c r="O634" s="7">
        <v>0</v>
      </c>
      <c r="P634" s="3">
        <v>0</v>
      </c>
      <c r="Q634" s="3" t="s">
        <v>8273</v>
      </c>
      <c r="R634" s="3" t="s">
        <v>8273</v>
      </c>
      <c r="S634" s="15">
        <f t="shared" si="18"/>
        <v>42303.659317129626</v>
      </c>
      <c r="T634" s="14">
        <f t="shared" si="19"/>
        <v>42333.700983796298</v>
      </c>
    </row>
    <row r="635" spans="1:20" ht="30.75" x14ac:dyDescent="0.25">
      <c r="A635" s="3">
        <v>633</v>
      </c>
      <c r="B635" s="4" t="s">
        <v>634</v>
      </c>
      <c r="C635" s="4" t="s">
        <v>4743</v>
      </c>
      <c r="D635" s="3">
        <v>10000</v>
      </c>
      <c r="E635" s="3">
        <v>1245</v>
      </c>
      <c r="F635" s="7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8273</v>
      </c>
      <c r="O635" s="7">
        <v>12.45</v>
      </c>
      <c r="P635" s="3">
        <v>-350.2</v>
      </c>
      <c r="Q635" s="3" t="s">
        <v>8273</v>
      </c>
      <c r="R635" s="3" t="s">
        <v>8273</v>
      </c>
      <c r="S635" s="15">
        <f t="shared" si="18"/>
        <v>42507.29932870371</v>
      </c>
      <c r="T635" s="14">
        <f t="shared" si="19"/>
        <v>42538.958333333328</v>
      </c>
    </row>
    <row r="636" spans="1:20" ht="30.75" x14ac:dyDescent="0.25">
      <c r="A636" s="3">
        <v>634</v>
      </c>
      <c r="B636" s="4" t="s">
        <v>635</v>
      </c>
      <c r="C636" s="4" t="s">
        <v>4744</v>
      </c>
      <c r="D636" s="3">
        <v>5000</v>
      </c>
      <c r="E636" s="3">
        <v>1</v>
      </c>
      <c r="F636" s="7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8273</v>
      </c>
      <c r="O636" s="7">
        <v>0.02</v>
      </c>
      <c r="P636" s="3">
        <v>-4999</v>
      </c>
      <c r="Q636" s="3" t="s">
        <v>8273</v>
      </c>
      <c r="R636" s="3" t="s">
        <v>8273</v>
      </c>
      <c r="S636" s="15">
        <f t="shared" si="18"/>
        <v>42031.928576388891</v>
      </c>
      <c r="T636" s="14">
        <f t="shared" si="19"/>
        <v>42061.928576388891</v>
      </c>
    </row>
    <row r="637" spans="1:20" ht="15.75" x14ac:dyDescent="0.25">
      <c r="A637" s="3">
        <v>635</v>
      </c>
      <c r="B637" s="4" t="s">
        <v>636</v>
      </c>
      <c r="C637" s="4" t="s">
        <v>4745</v>
      </c>
      <c r="D637" s="3">
        <v>25000</v>
      </c>
      <c r="E637" s="3">
        <v>2</v>
      </c>
      <c r="F637" s="7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8273</v>
      </c>
      <c r="O637" s="7">
        <v>8.0000000000000002E-3</v>
      </c>
      <c r="P637" s="3">
        <v>-24998</v>
      </c>
      <c r="Q637" s="3" t="s">
        <v>8273</v>
      </c>
      <c r="R637" s="3" t="s">
        <v>8273</v>
      </c>
      <c r="S637" s="15">
        <f t="shared" si="18"/>
        <v>42076.092152777783</v>
      </c>
      <c r="T637" s="14">
        <f t="shared" si="19"/>
        <v>42106.092152777783</v>
      </c>
    </row>
    <row r="638" spans="1:20" ht="30.75" x14ac:dyDescent="0.25">
      <c r="A638" s="3">
        <v>636</v>
      </c>
      <c r="B638" s="4" t="s">
        <v>637</v>
      </c>
      <c r="C638" s="4" t="s">
        <v>4746</v>
      </c>
      <c r="D638" s="3">
        <v>2000</v>
      </c>
      <c r="E638" s="3">
        <v>4</v>
      </c>
      <c r="F638" s="7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8273</v>
      </c>
      <c r="O638" s="7">
        <v>0.2</v>
      </c>
      <c r="P638" s="3">
        <v>-1996</v>
      </c>
      <c r="Q638" s="3" t="s">
        <v>8273</v>
      </c>
      <c r="R638" s="3" t="s">
        <v>8273</v>
      </c>
      <c r="S638" s="15">
        <f t="shared" si="18"/>
        <v>42131.455439814818</v>
      </c>
      <c r="T638" s="14">
        <f t="shared" si="19"/>
        <v>42161.44930555555</v>
      </c>
    </row>
    <row r="639" spans="1:20" ht="30.75" x14ac:dyDescent="0.25">
      <c r="A639" s="3">
        <v>637</v>
      </c>
      <c r="B639" s="4" t="s">
        <v>638</v>
      </c>
      <c r="C639" s="4" t="s">
        <v>4747</v>
      </c>
      <c r="D639" s="3">
        <v>100000</v>
      </c>
      <c r="E639" s="3">
        <v>0</v>
      </c>
      <c r="F639" s="7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8273</v>
      </c>
      <c r="O639" s="7">
        <v>0</v>
      </c>
      <c r="P639" s="3">
        <v>0</v>
      </c>
      <c r="Q639" s="3" t="s">
        <v>8273</v>
      </c>
      <c r="R639" s="3" t="s">
        <v>8273</v>
      </c>
      <c r="S639" s="15">
        <f t="shared" si="18"/>
        <v>42762.962013888886</v>
      </c>
      <c r="T639" s="14">
        <f t="shared" si="19"/>
        <v>42791.961111111115</v>
      </c>
    </row>
    <row r="640" spans="1:20" ht="15.75" x14ac:dyDescent="0.25">
      <c r="A640" s="3">
        <v>638</v>
      </c>
      <c r="B640" s="4" t="s">
        <v>639</v>
      </c>
      <c r="C640" s="4" t="s">
        <v>4748</v>
      </c>
      <c r="D640" s="3">
        <v>200000</v>
      </c>
      <c r="E640" s="3">
        <v>18</v>
      </c>
      <c r="F640" s="7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8273</v>
      </c>
      <c r="O640" s="7">
        <v>9.0000000000000011E-3</v>
      </c>
      <c r="P640" s="3">
        <v>-33330.333333333336</v>
      </c>
      <c r="Q640" s="3" t="s">
        <v>8273</v>
      </c>
      <c r="R640" s="3" t="s">
        <v>8273</v>
      </c>
      <c r="S640" s="15">
        <f t="shared" si="18"/>
        <v>42759.593310185184</v>
      </c>
      <c r="T640" s="14">
        <f t="shared" si="19"/>
        <v>42819.55164351852</v>
      </c>
    </row>
    <row r="641" spans="1:20" ht="15.75" x14ac:dyDescent="0.25">
      <c r="A641" s="3">
        <v>639</v>
      </c>
      <c r="B641" s="4" t="s">
        <v>640</v>
      </c>
      <c r="C641" s="4" t="s">
        <v>4749</v>
      </c>
      <c r="D641" s="3">
        <v>1000000</v>
      </c>
      <c r="E641" s="3">
        <v>1</v>
      </c>
      <c r="F641" s="7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8273</v>
      </c>
      <c r="O641" s="7">
        <v>9.9999999999999991E-5</v>
      </c>
      <c r="P641" s="3">
        <v>-999999</v>
      </c>
      <c r="Q641" s="3" t="s">
        <v>8273</v>
      </c>
      <c r="R641" s="3" t="s">
        <v>8273</v>
      </c>
      <c r="S641" s="15">
        <f t="shared" si="18"/>
        <v>41865.583275462966</v>
      </c>
      <c r="T641" s="14">
        <f t="shared" si="19"/>
        <v>41925.583275462966</v>
      </c>
    </row>
    <row r="642" spans="1:20" ht="45.75" x14ac:dyDescent="0.25">
      <c r="A642" s="3">
        <v>640</v>
      </c>
      <c r="B642" s="4" t="s">
        <v>641</v>
      </c>
      <c r="C642" s="4" t="s">
        <v>4750</v>
      </c>
      <c r="D642" s="3">
        <v>70</v>
      </c>
      <c r="E642" s="3">
        <v>101</v>
      </c>
      <c r="F642" s="8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8274</v>
      </c>
      <c r="O642" s="8">
        <v>144.28571428571428</v>
      </c>
      <c r="P642" s="3">
        <v>15.5</v>
      </c>
      <c r="Q642" s="3" t="s">
        <v>8274</v>
      </c>
      <c r="R642" s="3" t="s">
        <v>8274</v>
      </c>
      <c r="S642" s="15">
        <f t="shared" si="18"/>
        <v>42683.420312500006</v>
      </c>
      <c r="T642" s="14">
        <f t="shared" si="19"/>
        <v>42698.958333333328</v>
      </c>
    </row>
    <row r="643" spans="1:20" ht="30.75" x14ac:dyDescent="0.25">
      <c r="A643" s="3">
        <v>641</v>
      </c>
      <c r="B643" s="4" t="s">
        <v>642</v>
      </c>
      <c r="C643" s="4" t="s">
        <v>4751</v>
      </c>
      <c r="D643" s="3">
        <v>40000</v>
      </c>
      <c r="E643" s="3">
        <v>47665</v>
      </c>
      <c r="F643" s="8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8274</v>
      </c>
      <c r="O643" s="8">
        <v>119.16249999999999</v>
      </c>
      <c r="P643" s="3">
        <v>24.333333333333332</v>
      </c>
      <c r="Q643" s="3" t="s">
        <v>8274</v>
      </c>
      <c r="R643" s="3" t="s">
        <v>8274</v>
      </c>
      <c r="S643" s="15">
        <f t="shared" ref="S643:S706" si="20">(((J643/60)/60)/24)+DATE(1970,1,1)</f>
        <v>42199.57</v>
      </c>
      <c r="T643" s="14">
        <f t="shared" ref="T643:T706" si="21">(((I643/60)/60)/24)+DATE(1970,1,1)</f>
        <v>42229.57</v>
      </c>
    </row>
    <row r="644" spans="1:20" ht="30.75" x14ac:dyDescent="0.25">
      <c r="A644" s="3">
        <v>642</v>
      </c>
      <c r="B644" s="4" t="s">
        <v>643</v>
      </c>
      <c r="C644" s="4" t="s">
        <v>4752</v>
      </c>
      <c r="D644" s="3">
        <v>20000</v>
      </c>
      <c r="E644" s="3">
        <v>292097</v>
      </c>
      <c r="F644" s="8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8274</v>
      </c>
      <c r="O644" s="9">
        <v>1460.4850000000001</v>
      </c>
      <c r="P644" s="3">
        <v>125.15961361545538</v>
      </c>
      <c r="Q644" s="3" t="s">
        <v>8274</v>
      </c>
      <c r="R644" s="3" t="s">
        <v>8274</v>
      </c>
      <c r="S644" s="15">
        <f t="shared" si="20"/>
        <v>42199.651319444441</v>
      </c>
      <c r="T644" s="14">
        <f t="shared" si="21"/>
        <v>42235.651319444441</v>
      </c>
    </row>
    <row r="645" spans="1:20" ht="30.75" x14ac:dyDescent="0.25">
      <c r="A645" s="3">
        <v>643</v>
      </c>
      <c r="B645" s="4" t="s">
        <v>644</v>
      </c>
      <c r="C645" s="4" t="s">
        <v>4753</v>
      </c>
      <c r="D645" s="3">
        <v>25000</v>
      </c>
      <c r="E645" s="3">
        <v>26452</v>
      </c>
      <c r="F645" s="8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8274</v>
      </c>
      <c r="O645" s="8">
        <v>105.80799999999999</v>
      </c>
      <c r="P645" s="3">
        <v>9.5526315789473681</v>
      </c>
      <c r="Q645" s="3" t="s">
        <v>8274</v>
      </c>
      <c r="R645" s="3" t="s">
        <v>8274</v>
      </c>
      <c r="S645" s="15">
        <f t="shared" si="20"/>
        <v>42100.642071759255</v>
      </c>
      <c r="T645" s="14">
        <f t="shared" si="21"/>
        <v>42155.642071759255</v>
      </c>
    </row>
    <row r="646" spans="1:20" ht="30.75" x14ac:dyDescent="0.25">
      <c r="A646" s="3">
        <v>644</v>
      </c>
      <c r="B646" s="4" t="s">
        <v>645</v>
      </c>
      <c r="C646" s="4" t="s">
        <v>4754</v>
      </c>
      <c r="D646" s="3">
        <v>25000</v>
      </c>
      <c r="E646" s="3">
        <v>75029.48</v>
      </c>
      <c r="F646" s="8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8274</v>
      </c>
      <c r="O646" s="9">
        <v>300.11791999999997</v>
      </c>
      <c r="P646" s="3">
        <v>49.000470127326146</v>
      </c>
      <c r="Q646" s="3" t="s">
        <v>8274</v>
      </c>
      <c r="R646" s="3" t="s">
        <v>8274</v>
      </c>
      <c r="S646" s="15">
        <f t="shared" si="20"/>
        <v>41898.665960648148</v>
      </c>
      <c r="T646" s="14">
        <f t="shared" si="21"/>
        <v>41941.041666666664</v>
      </c>
    </row>
    <row r="647" spans="1:20" ht="30.75" x14ac:dyDescent="0.25">
      <c r="A647" s="3">
        <v>645</v>
      </c>
      <c r="B647" s="4" t="s">
        <v>646</v>
      </c>
      <c r="C647" s="4" t="s">
        <v>4755</v>
      </c>
      <c r="D647" s="3">
        <v>2000</v>
      </c>
      <c r="E647" s="3">
        <v>5574</v>
      </c>
      <c r="F647" s="8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8274</v>
      </c>
      <c r="O647" s="9">
        <v>278.7</v>
      </c>
      <c r="P647" s="3">
        <v>15.080168776371307</v>
      </c>
      <c r="Q647" s="3" t="s">
        <v>8274</v>
      </c>
      <c r="R647" s="3" t="s">
        <v>8274</v>
      </c>
      <c r="S647" s="15">
        <f t="shared" si="20"/>
        <v>42564.026319444441</v>
      </c>
      <c r="T647" s="14">
        <f t="shared" si="21"/>
        <v>42594.026319444441</v>
      </c>
    </row>
    <row r="648" spans="1:20" ht="30.75" x14ac:dyDescent="0.25">
      <c r="A648" s="3">
        <v>646</v>
      </c>
      <c r="B648" s="4" t="s">
        <v>647</v>
      </c>
      <c r="C648" s="4" t="s">
        <v>4756</v>
      </c>
      <c r="D648" s="3">
        <v>800</v>
      </c>
      <c r="E648" s="3">
        <v>1055.01</v>
      </c>
      <c r="F648" s="8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8274</v>
      </c>
      <c r="O648" s="8">
        <v>131.87625</v>
      </c>
      <c r="P648" s="3">
        <v>9.4448148148148139</v>
      </c>
      <c r="Q648" s="3" t="s">
        <v>8274</v>
      </c>
      <c r="R648" s="3" t="s">
        <v>8274</v>
      </c>
      <c r="S648" s="15">
        <f t="shared" si="20"/>
        <v>41832.852627314816</v>
      </c>
      <c r="T648" s="14">
        <f t="shared" si="21"/>
        <v>41862.852627314816</v>
      </c>
    </row>
    <row r="649" spans="1:20" ht="45.75" x14ac:dyDescent="0.25">
      <c r="A649" s="3">
        <v>647</v>
      </c>
      <c r="B649" s="4" t="s">
        <v>648</v>
      </c>
      <c r="C649" s="4" t="s">
        <v>4757</v>
      </c>
      <c r="D649" s="3">
        <v>2000</v>
      </c>
      <c r="E649" s="3">
        <v>2141</v>
      </c>
      <c r="F649" s="8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8274</v>
      </c>
      <c r="O649" s="8">
        <v>107.05</v>
      </c>
      <c r="P649" s="3">
        <v>8.2941176470588243</v>
      </c>
      <c r="Q649" s="3" t="s">
        <v>8274</v>
      </c>
      <c r="R649" s="3" t="s">
        <v>8274</v>
      </c>
      <c r="S649" s="15">
        <f t="shared" si="20"/>
        <v>42416.767928240741</v>
      </c>
      <c r="T649" s="14">
        <f t="shared" si="21"/>
        <v>42446.726261574076</v>
      </c>
    </row>
    <row r="650" spans="1:20" ht="15.75" x14ac:dyDescent="0.25">
      <c r="A650" s="3">
        <v>648</v>
      </c>
      <c r="B650" s="4" t="s">
        <v>649</v>
      </c>
      <c r="C650" s="4" t="s">
        <v>4758</v>
      </c>
      <c r="D650" s="3">
        <v>35000</v>
      </c>
      <c r="E650" s="3">
        <v>44388</v>
      </c>
      <c r="F650" s="8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8274</v>
      </c>
      <c r="O650" s="8">
        <v>126.82285714285715</v>
      </c>
      <c r="P650" s="3">
        <v>347.7037037037037</v>
      </c>
      <c r="Q650" s="3" t="s">
        <v>8274</v>
      </c>
      <c r="R650" s="3" t="s">
        <v>8274</v>
      </c>
      <c r="S650" s="15">
        <f t="shared" si="20"/>
        <v>41891.693379629629</v>
      </c>
      <c r="T650" s="14">
        <f t="shared" si="21"/>
        <v>41926.693379629629</v>
      </c>
    </row>
    <row r="651" spans="1:20" ht="45.75" x14ac:dyDescent="0.25">
      <c r="A651" s="3">
        <v>649</v>
      </c>
      <c r="B651" s="4" t="s">
        <v>650</v>
      </c>
      <c r="C651" s="4" t="s">
        <v>4759</v>
      </c>
      <c r="D651" s="3">
        <v>2500</v>
      </c>
      <c r="E651" s="3">
        <v>3499</v>
      </c>
      <c r="F651" s="8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8274</v>
      </c>
      <c r="O651" s="8">
        <v>139.96</v>
      </c>
      <c r="P651" s="3">
        <v>12.182926829268293</v>
      </c>
      <c r="Q651" s="3" t="s">
        <v>8274</v>
      </c>
      <c r="R651" s="3" t="s">
        <v>8274</v>
      </c>
      <c r="S651" s="15">
        <f t="shared" si="20"/>
        <v>41877.912187499998</v>
      </c>
      <c r="T651" s="14">
        <f t="shared" si="21"/>
        <v>41898.912187499998</v>
      </c>
    </row>
    <row r="652" spans="1:20" ht="30.75" x14ac:dyDescent="0.25">
      <c r="A652" s="3">
        <v>650</v>
      </c>
      <c r="B652" s="4" t="s">
        <v>651</v>
      </c>
      <c r="C652" s="4" t="s">
        <v>4760</v>
      </c>
      <c r="D652" s="3">
        <v>1500</v>
      </c>
      <c r="E652" s="3">
        <v>1686</v>
      </c>
      <c r="F652" s="8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8274</v>
      </c>
      <c r="O652" s="8">
        <v>112.4</v>
      </c>
      <c r="P652" s="3">
        <v>3.875</v>
      </c>
      <c r="Q652" s="3" t="s">
        <v>8274</v>
      </c>
      <c r="R652" s="3" t="s">
        <v>8274</v>
      </c>
      <c r="S652" s="15">
        <f t="shared" si="20"/>
        <v>41932.036851851852</v>
      </c>
      <c r="T652" s="14">
        <f t="shared" si="21"/>
        <v>41992.078518518523</v>
      </c>
    </row>
    <row r="653" spans="1:20" ht="30.75" x14ac:dyDescent="0.25">
      <c r="A653" s="3">
        <v>651</v>
      </c>
      <c r="B653" s="4" t="s">
        <v>652</v>
      </c>
      <c r="C653" s="4" t="s">
        <v>4761</v>
      </c>
      <c r="D653" s="3">
        <v>25000</v>
      </c>
      <c r="E653" s="3">
        <v>25132</v>
      </c>
      <c r="F653" s="8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8274</v>
      </c>
      <c r="O653" s="8">
        <v>100.52799999999999</v>
      </c>
      <c r="P653" s="3">
        <v>1.2571428571428571</v>
      </c>
      <c r="Q653" s="3" t="s">
        <v>8274</v>
      </c>
      <c r="R653" s="3" t="s">
        <v>8274</v>
      </c>
      <c r="S653" s="15">
        <f t="shared" si="20"/>
        <v>41956.017488425925</v>
      </c>
      <c r="T653" s="14">
        <f t="shared" si="21"/>
        <v>41986.017488425925</v>
      </c>
    </row>
    <row r="654" spans="1:20" ht="45.75" x14ac:dyDescent="0.25">
      <c r="A654" s="3">
        <v>652</v>
      </c>
      <c r="B654" s="4" t="s">
        <v>653</v>
      </c>
      <c r="C654" s="4" t="s">
        <v>4762</v>
      </c>
      <c r="D654" s="3">
        <v>3000</v>
      </c>
      <c r="E654" s="3">
        <v>3014</v>
      </c>
      <c r="F654" s="8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8274</v>
      </c>
      <c r="O654" s="8">
        <v>100.46666666666665</v>
      </c>
      <c r="P654" s="3">
        <v>0.5</v>
      </c>
      <c r="Q654" s="3" t="s">
        <v>8274</v>
      </c>
      <c r="R654" s="3" t="s">
        <v>8274</v>
      </c>
      <c r="S654" s="15">
        <f t="shared" si="20"/>
        <v>42675.690393518518</v>
      </c>
      <c r="T654" s="14">
        <f t="shared" si="21"/>
        <v>42705.732060185182</v>
      </c>
    </row>
    <row r="655" spans="1:20" ht="45.75" x14ac:dyDescent="0.25">
      <c r="A655" s="3">
        <v>653</v>
      </c>
      <c r="B655" s="4" t="s">
        <v>654</v>
      </c>
      <c r="C655" s="4" t="s">
        <v>4763</v>
      </c>
      <c r="D655" s="3">
        <v>75000</v>
      </c>
      <c r="E655" s="3">
        <v>106084.5</v>
      </c>
      <c r="F655" s="8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8274</v>
      </c>
      <c r="O655" s="8">
        <v>141.446</v>
      </c>
      <c r="P655" s="3">
        <v>28.079945799457995</v>
      </c>
      <c r="Q655" s="3" t="s">
        <v>8274</v>
      </c>
      <c r="R655" s="3" t="s">
        <v>8274</v>
      </c>
      <c r="S655" s="15">
        <f t="shared" si="20"/>
        <v>42199.618518518517</v>
      </c>
      <c r="T655" s="14">
        <f t="shared" si="21"/>
        <v>42236.618518518517</v>
      </c>
    </row>
    <row r="656" spans="1:20" ht="45.75" x14ac:dyDescent="0.25">
      <c r="A656" s="3">
        <v>654</v>
      </c>
      <c r="B656" s="4" t="s">
        <v>655</v>
      </c>
      <c r="C656" s="4" t="s">
        <v>4764</v>
      </c>
      <c r="D656" s="3">
        <v>12000</v>
      </c>
      <c r="E656" s="3">
        <v>32075</v>
      </c>
      <c r="F656" s="8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8274</v>
      </c>
      <c r="O656" s="9">
        <v>267.29166666666669</v>
      </c>
      <c r="P656" s="3">
        <v>19.817374136229024</v>
      </c>
      <c r="Q656" s="3" t="s">
        <v>8274</v>
      </c>
      <c r="R656" s="3" t="s">
        <v>8274</v>
      </c>
      <c r="S656" s="15">
        <f t="shared" si="20"/>
        <v>42163.957326388889</v>
      </c>
      <c r="T656" s="14">
        <f t="shared" si="21"/>
        <v>42193.957326388889</v>
      </c>
    </row>
    <row r="657" spans="1:20" ht="30.75" x14ac:dyDescent="0.25">
      <c r="A657" s="3">
        <v>655</v>
      </c>
      <c r="B657" s="4" t="s">
        <v>656</v>
      </c>
      <c r="C657" s="4" t="s">
        <v>4765</v>
      </c>
      <c r="D657" s="3">
        <v>8000</v>
      </c>
      <c r="E657" s="3">
        <v>11751</v>
      </c>
      <c r="F657" s="8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8274</v>
      </c>
      <c r="O657" s="8">
        <v>146.88749999999999</v>
      </c>
      <c r="P657" s="3">
        <v>13.68978102189781</v>
      </c>
      <c r="Q657" s="3" t="s">
        <v>8274</v>
      </c>
      <c r="R657" s="3" t="s">
        <v>8274</v>
      </c>
      <c r="S657" s="15">
        <f t="shared" si="20"/>
        <v>42045.957314814819</v>
      </c>
      <c r="T657" s="14">
        <f t="shared" si="21"/>
        <v>42075.915648148148</v>
      </c>
    </row>
    <row r="658" spans="1:20" ht="30.75" x14ac:dyDescent="0.25">
      <c r="A658" s="3">
        <v>656</v>
      </c>
      <c r="B658" s="4" t="s">
        <v>657</v>
      </c>
      <c r="C658" s="4" t="s">
        <v>4766</v>
      </c>
      <c r="D658" s="3">
        <v>5000</v>
      </c>
      <c r="E658" s="3">
        <v>10678</v>
      </c>
      <c r="F658" s="8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8274</v>
      </c>
      <c r="O658" s="9">
        <v>213.56</v>
      </c>
      <c r="P658" s="3">
        <v>65.264367816091948</v>
      </c>
      <c r="Q658" s="3" t="s">
        <v>8274</v>
      </c>
      <c r="R658" s="3" t="s">
        <v>8274</v>
      </c>
      <c r="S658" s="15">
        <f t="shared" si="20"/>
        <v>42417.804618055554</v>
      </c>
      <c r="T658" s="14">
        <f t="shared" si="21"/>
        <v>42477.762951388882</v>
      </c>
    </row>
    <row r="659" spans="1:20" ht="45.75" x14ac:dyDescent="0.25">
      <c r="A659" s="3">
        <v>657</v>
      </c>
      <c r="B659" s="4" t="s">
        <v>658</v>
      </c>
      <c r="C659" s="4" t="s">
        <v>4767</v>
      </c>
      <c r="D659" s="3">
        <v>15000</v>
      </c>
      <c r="E659" s="3">
        <v>18855</v>
      </c>
      <c r="F659" s="8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8274</v>
      </c>
      <c r="O659" s="8">
        <v>125.69999999999999</v>
      </c>
      <c r="P659" s="3">
        <v>38.939393939393938</v>
      </c>
      <c r="Q659" s="3" t="s">
        <v>8274</v>
      </c>
      <c r="R659" s="3" t="s">
        <v>8274</v>
      </c>
      <c r="S659" s="15">
        <f t="shared" si="20"/>
        <v>42331.84574074074</v>
      </c>
      <c r="T659" s="14">
        <f t="shared" si="21"/>
        <v>42361.84574074074</v>
      </c>
    </row>
    <row r="660" spans="1:20" ht="30.75" x14ac:dyDescent="0.25">
      <c r="A660" s="3">
        <v>658</v>
      </c>
      <c r="B660" s="4" t="s">
        <v>659</v>
      </c>
      <c r="C660" s="4" t="s">
        <v>4768</v>
      </c>
      <c r="D660" s="3">
        <v>28888</v>
      </c>
      <c r="E660" s="3">
        <v>30177</v>
      </c>
      <c r="F660" s="8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8274</v>
      </c>
      <c r="O660" s="8">
        <v>104.46206037108834</v>
      </c>
      <c r="P660" s="3">
        <v>4.6702898550724639</v>
      </c>
      <c r="Q660" s="3" t="s">
        <v>8274</v>
      </c>
      <c r="R660" s="3" t="s">
        <v>8274</v>
      </c>
      <c r="S660" s="15">
        <f t="shared" si="20"/>
        <v>42179.160752314812</v>
      </c>
      <c r="T660" s="14">
        <f t="shared" si="21"/>
        <v>42211.75</v>
      </c>
    </row>
    <row r="661" spans="1:20" ht="15.75" x14ac:dyDescent="0.25">
      <c r="A661" s="3">
        <v>659</v>
      </c>
      <c r="B661" s="4" t="s">
        <v>660</v>
      </c>
      <c r="C661" s="4" t="s">
        <v>4769</v>
      </c>
      <c r="D661" s="3">
        <v>3000</v>
      </c>
      <c r="E661" s="3">
        <v>3017</v>
      </c>
      <c r="F661" s="8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8274</v>
      </c>
      <c r="O661" s="8">
        <v>100.56666666666668</v>
      </c>
      <c r="P661" s="3">
        <v>0.80952380952380953</v>
      </c>
      <c r="Q661" s="3" t="s">
        <v>8274</v>
      </c>
      <c r="R661" s="3" t="s">
        <v>8274</v>
      </c>
      <c r="S661" s="15">
        <f t="shared" si="20"/>
        <v>42209.593692129631</v>
      </c>
      <c r="T661" s="14">
        <f t="shared" si="21"/>
        <v>42239.593692129631</v>
      </c>
    </row>
    <row r="662" spans="1:20" ht="30.75" x14ac:dyDescent="0.25">
      <c r="A662" s="3">
        <v>660</v>
      </c>
      <c r="B662" s="4" t="s">
        <v>661</v>
      </c>
      <c r="C662" s="4" t="s">
        <v>4770</v>
      </c>
      <c r="D662" s="3">
        <v>50000</v>
      </c>
      <c r="E662" s="3">
        <v>1529</v>
      </c>
      <c r="F662" s="9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8274</v>
      </c>
      <c r="O662" s="7">
        <v>3.0579999999999998</v>
      </c>
      <c r="P662" s="3">
        <v>-2692.8333333333335</v>
      </c>
      <c r="Q662" s="3" t="s">
        <v>8274</v>
      </c>
      <c r="R662" s="3" t="s">
        <v>8274</v>
      </c>
      <c r="S662" s="15">
        <f t="shared" si="20"/>
        <v>41922.741655092592</v>
      </c>
      <c r="T662" s="14">
        <f t="shared" si="21"/>
        <v>41952.783321759263</v>
      </c>
    </row>
    <row r="663" spans="1:20" ht="30.75" x14ac:dyDescent="0.25">
      <c r="A663" s="3">
        <v>661</v>
      </c>
      <c r="B663" s="4" t="s">
        <v>662</v>
      </c>
      <c r="C663" s="4" t="s">
        <v>4771</v>
      </c>
      <c r="D663" s="3">
        <v>10000</v>
      </c>
      <c r="E663" s="3">
        <v>95</v>
      </c>
      <c r="F663" s="9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8274</v>
      </c>
      <c r="O663" s="7">
        <v>0.95</v>
      </c>
      <c r="P663" s="3">
        <v>-1100.5555555555557</v>
      </c>
      <c r="Q663" s="3" t="s">
        <v>8274</v>
      </c>
      <c r="R663" s="3" t="s">
        <v>8274</v>
      </c>
      <c r="S663" s="15">
        <f t="shared" si="20"/>
        <v>42636.645358796297</v>
      </c>
      <c r="T663" s="14">
        <f t="shared" si="21"/>
        <v>42666.645358796297</v>
      </c>
    </row>
    <row r="664" spans="1:20" ht="30.75" x14ac:dyDescent="0.25">
      <c r="A664" s="3">
        <v>662</v>
      </c>
      <c r="B664" s="4" t="s">
        <v>663</v>
      </c>
      <c r="C664" s="4" t="s">
        <v>4772</v>
      </c>
      <c r="D664" s="3">
        <v>39000</v>
      </c>
      <c r="E664" s="3">
        <v>156</v>
      </c>
      <c r="F664" s="9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8274</v>
      </c>
      <c r="O664" s="7">
        <v>0.4</v>
      </c>
      <c r="P664" s="3">
        <v>-9711</v>
      </c>
      <c r="Q664" s="3" t="s">
        <v>8274</v>
      </c>
      <c r="R664" s="3" t="s">
        <v>8274</v>
      </c>
      <c r="S664" s="15">
        <f t="shared" si="20"/>
        <v>41990.438043981485</v>
      </c>
      <c r="T664" s="14">
        <f t="shared" si="21"/>
        <v>42020.438043981485</v>
      </c>
    </row>
    <row r="665" spans="1:20" ht="45.75" x14ac:dyDescent="0.25">
      <c r="A665" s="3">
        <v>663</v>
      </c>
      <c r="B665" s="4" t="s">
        <v>664</v>
      </c>
      <c r="C665" s="4" t="s">
        <v>4773</v>
      </c>
      <c r="D665" s="3">
        <v>200000</v>
      </c>
      <c r="E665" s="3">
        <v>700</v>
      </c>
      <c r="F665" s="9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8274</v>
      </c>
      <c r="O665" s="7">
        <v>0.35000000000000003</v>
      </c>
      <c r="P665" s="3">
        <v>-28471.428571428572</v>
      </c>
      <c r="Q665" s="3" t="s">
        <v>8274</v>
      </c>
      <c r="R665" s="3" t="s">
        <v>8274</v>
      </c>
      <c r="S665" s="15">
        <f t="shared" si="20"/>
        <v>42173.843240740738</v>
      </c>
      <c r="T665" s="14">
        <f t="shared" si="21"/>
        <v>42203.843240740738</v>
      </c>
    </row>
    <row r="666" spans="1:20" ht="30.75" x14ac:dyDescent="0.25">
      <c r="A666" s="3">
        <v>664</v>
      </c>
      <c r="B666" s="4" t="s">
        <v>665</v>
      </c>
      <c r="C666" s="4" t="s">
        <v>4774</v>
      </c>
      <c r="D666" s="3">
        <v>12000</v>
      </c>
      <c r="E666" s="3">
        <v>904</v>
      </c>
      <c r="F666" s="9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8274</v>
      </c>
      <c r="O666" s="7">
        <v>7.5333333333333332</v>
      </c>
      <c r="P666" s="3">
        <v>-382.62068965517244</v>
      </c>
      <c r="Q666" s="3" t="s">
        <v>8274</v>
      </c>
      <c r="R666" s="3" t="s">
        <v>8274</v>
      </c>
      <c r="S666" s="15">
        <f t="shared" si="20"/>
        <v>42077.666377314818</v>
      </c>
      <c r="T666" s="14">
        <f t="shared" si="21"/>
        <v>42107.666377314818</v>
      </c>
    </row>
    <row r="667" spans="1:20" ht="45.75" x14ac:dyDescent="0.25">
      <c r="A667" s="3">
        <v>665</v>
      </c>
      <c r="B667" s="4" t="s">
        <v>666</v>
      </c>
      <c r="C667" s="4" t="s">
        <v>4775</v>
      </c>
      <c r="D667" s="3">
        <v>10000</v>
      </c>
      <c r="E667" s="3">
        <v>1864</v>
      </c>
      <c r="F667" s="9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8274</v>
      </c>
      <c r="O667" s="7">
        <v>18.64</v>
      </c>
      <c r="P667" s="3">
        <v>-678</v>
      </c>
      <c r="Q667" s="3" t="s">
        <v>8274</v>
      </c>
      <c r="R667" s="3" t="s">
        <v>8274</v>
      </c>
      <c r="S667" s="15">
        <f t="shared" si="20"/>
        <v>42688.711354166662</v>
      </c>
      <c r="T667" s="14">
        <f t="shared" si="21"/>
        <v>42748.711354166662</v>
      </c>
    </row>
    <row r="668" spans="1:20" ht="30.75" x14ac:dyDescent="0.25">
      <c r="A668" s="3">
        <v>666</v>
      </c>
      <c r="B668" s="4" t="s">
        <v>667</v>
      </c>
      <c r="C668" s="4" t="s">
        <v>4776</v>
      </c>
      <c r="D668" s="3">
        <v>200000</v>
      </c>
      <c r="E668" s="3">
        <v>8</v>
      </c>
      <c r="F668" s="9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8274</v>
      </c>
      <c r="O668" s="7">
        <v>4.0000000000000001E-3</v>
      </c>
      <c r="P668" s="3">
        <v>-49998</v>
      </c>
      <c r="Q668" s="3" t="s">
        <v>8274</v>
      </c>
      <c r="R668" s="3" t="s">
        <v>8274</v>
      </c>
      <c r="S668" s="15">
        <f t="shared" si="20"/>
        <v>41838.832152777781</v>
      </c>
      <c r="T668" s="14">
        <f t="shared" si="21"/>
        <v>41868.832152777781</v>
      </c>
    </row>
    <row r="669" spans="1:20" ht="30.75" x14ac:dyDescent="0.25">
      <c r="A669" s="3">
        <v>667</v>
      </c>
      <c r="B669" s="4" t="s">
        <v>668</v>
      </c>
      <c r="C669" s="4" t="s">
        <v>4777</v>
      </c>
      <c r="D669" s="3">
        <v>50000</v>
      </c>
      <c r="E669" s="3">
        <v>5010</v>
      </c>
      <c r="F669" s="9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8274</v>
      </c>
      <c r="O669" s="7">
        <v>10.02</v>
      </c>
      <c r="P669" s="3">
        <v>-1606.7857142857142</v>
      </c>
      <c r="Q669" s="3" t="s">
        <v>8274</v>
      </c>
      <c r="R669" s="3" t="s">
        <v>8274</v>
      </c>
      <c r="S669" s="15">
        <f t="shared" si="20"/>
        <v>42632.373414351852</v>
      </c>
      <c r="T669" s="14">
        <f t="shared" si="21"/>
        <v>42672.373414351852</v>
      </c>
    </row>
    <row r="670" spans="1:20" ht="30.75" x14ac:dyDescent="0.25">
      <c r="A670" s="3">
        <v>668</v>
      </c>
      <c r="B670" s="4" t="s">
        <v>669</v>
      </c>
      <c r="C670" s="4" t="s">
        <v>4778</v>
      </c>
      <c r="D670" s="3">
        <v>15000</v>
      </c>
      <c r="E670" s="3">
        <v>684</v>
      </c>
      <c r="F670" s="9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8274</v>
      </c>
      <c r="O670" s="7">
        <v>4.5600000000000005</v>
      </c>
      <c r="P670" s="3">
        <v>-572.64</v>
      </c>
      <c r="Q670" s="3" t="s">
        <v>8274</v>
      </c>
      <c r="R670" s="3" t="s">
        <v>8274</v>
      </c>
      <c r="S670" s="15">
        <f t="shared" si="20"/>
        <v>42090.831273148149</v>
      </c>
      <c r="T670" s="14">
        <f t="shared" si="21"/>
        <v>42135.831273148149</v>
      </c>
    </row>
    <row r="671" spans="1:20" ht="30.75" x14ac:dyDescent="0.25">
      <c r="A671" s="3">
        <v>669</v>
      </c>
      <c r="B671" s="4" t="s">
        <v>670</v>
      </c>
      <c r="C671" s="4" t="s">
        <v>4779</v>
      </c>
      <c r="D671" s="3">
        <v>200000</v>
      </c>
      <c r="E671" s="3">
        <v>43015</v>
      </c>
      <c r="F671" s="9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8274</v>
      </c>
      <c r="O671" s="7">
        <v>21.5075</v>
      </c>
      <c r="P671" s="3">
        <v>-5606.6071428571431</v>
      </c>
      <c r="Q671" s="3" t="s">
        <v>8274</v>
      </c>
      <c r="R671" s="3" t="s">
        <v>8274</v>
      </c>
      <c r="S671" s="15">
        <f t="shared" si="20"/>
        <v>42527.625671296293</v>
      </c>
      <c r="T671" s="14">
        <f t="shared" si="21"/>
        <v>42557.625671296293</v>
      </c>
    </row>
    <row r="672" spans="1:20" ht="45.75" x14ac:dyDescent="0.25">
      <c r="A672" s="3">
        <v>670</v>
      </c>
      <c r="B672" s="4" t="s">
        <v>671</v>
      </c>
      <c r="C672" s="4" t="s">
        <v>4780</v>
      </c>
      <c r="D672" s="3">
        <v>90000</v>
      </c>
      <c r="E672" s="3">
        <v>26349</v>
      </c>
      <c r="F672" s="9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8274</v>
      </c>
      <c r="O672" s="7">
        <v>29.276666666666667</v>
      </c>
      <c r="P672" s="3">
        <v>-205.32580645161289</v>
      </c>
      <c r="Q672" s="3" t="s">
        <v>8274</v>
      </c>
      <c r="R672" s="3" t="s">
        <v>8274</v>
      </c>
      <c r="S672" s="15">
        <f t="shared" si="20"/>
        <v>42506.709722222222</v>
      </c>
      <c r="T672" s="14">
        <f t="shared" si="21"/>
        <v>42540.340277777781</v>
      </c>
    </row>
    <row r="673" spans="1:20" ht="30.75" x14ac:dyDescent="0.25">
      <c r="A673" s="3">
        <v>671</v>
      </c>
      <c r="B673" s="4" t="s">
        <v>672</v>
      </c>
      <c r="C673" s="4" t="s">
        <v>4781</v>
      </c>
      <c r="D673" s="3">
        <v>30000</v>
      </c>
      <c r="E673" s="3">
        <v>11828</v>
      </c>
      <c r="F673" s="9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8274</v>
      </c>
      <c r="O673" s="7">
        <v>39.426666666666662</v>
      </c>
      <c r="P673" s="3">
        <v>-1211.4666666666667</v>
      </c>
      <c r="Q673" s="3" t="s">
        <v>8274</v>
      </c>
      <c r="R673" s="3" t="s">
        <v>8274</v>
      </c>
      <c r="S673" s="15">
        <f t="shared" si="20"/>
        <v>41984.692731481482</v>
      </c>
      <c r="T673" s="14">
        <f t="shared" si="21"/>
        <v>42018.166666666672</v>
      </c>
    </row>
    <row r="674" spans="1:20" ht="45.75" x14ac:dyDescent="0.25">
      <c r="A674" s="3">
        <v>672</v>
      </c>
      <c r="B674" s="4" t="s">
        <v>673</v>
      </c>
      <c r="C674" s="4" t="s">
        <v>4782</v>
      </c>
      <c r="D674" s="3">
        <v>50000</v>
      </c>
      <c r="E674" s="3">
        <v>10814</v>
      </c>
      <c r="F674" s="9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8274</v>
      </c>
      <c r="O674" s="7">
        <v>21.628</v>
      </c>
      <c r="P674" s="3">
        <v>-182.26046511627908</v>
      </c>
      <c r="Q674" s="3" t="s">
        <v>8274</v>
      </c>
      <c r="R674" s="3" t="s">
        <v>8274</v>
      </c>
      <c r="S674" s="15">
        <f t="shared" si="20"/>
        <v>41974.219490740739</v>
      </c>
      <c r="T674" s="14">
        <f t="shared" si="21"/>
        <v>42005.207638888889</v>
      </c>
    </row>
    <row r="675" spans="1:20" ht="30.75" x14ac:dyDescent="0.25">
      <c r="A675" s="3">
        <v>673</v>
      </c>
      <c r="B675" s="4" t="s">
        <v>674</v>
      </c>
      <c r="C675" s="4" t="s">
        <v>4783</v>
      </c>
      <c r="D675" s="3">
        <v>100000</v>
      </c>
      <c r="E675" s="3">
        <v>205</v>
      </c>
      <c r="F675" s="9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8274</v>
      </c>
      <c r="O675" s="7">
        <v>0.20500000000000002</v>
      </c>
      <c r="P675" s="3">
        <v>-33265</v>
      </c>
      <c r="Q675" s="3" t="s">
        <v>8274</v>
      </c>
      <c r="R675" s="3" t="s">
        <v>8274</v>
      </c>
      <c r="S675" s="15">
        <f t="shared" si="20"/>
        <v>41838.840474537035</v>
      </c>
      <c r="T675" s="14">
        <f t="shared" si="21"/>
        <v>41883.840474537035</v>
      </c>
    </row>
    <row r="676" spans="1:20" ht="30.75" x14ac:dyDescent="0.25">
      <c r="A676" s="3">
        <v>674</v>
      </c>
      <c r="B676" s="4" t="s">
        <v>675</v>
      </c>
      <c r="C676" s="4" t="s">
        <v>4784</v>
      </c>
      <c r="D676" s="3">
        <v>50000</v>
      </c>
      <c r="E676" s="3">
        <v>15</v>
      </c>
      <c r="F676" s="9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8274</v>
      </c>
      <c r="O676" s="7">
        <v>0.03</v>
      </c>
      <c r="P676" s="3">
        <v>-24992.5</v>
      </c>
      <c r="Q676" s="3" t="s">
        <v>8274</v>
      </c>
      <c r="R676" s="3" t="s">
        <v>8274</v>
      </c>
      <c r="S676" s="15">
        <f t="shared" si="20"/>
        <v>41803.116053240738</v>
      </c>
      <c r="T676" s="14">
        <f t="shared" si="21"/>
        <v>41863.116053240738</v>
      </c>
    </row>
    <row r="677" spans="1:20" ht="30.75" x14ac:dyDescent="0.25">
      <c r="A677" s="3">
        <v>675</v>
      </c>
      <c r="B677" s="4" t="s">
        <v>676</v>
      </c>
      <c r="C677" s="4" t="s">
        <v>4785</v>
      </c>
      <c r="D677" s="3">
        <v>6000</v>
      </c>
      <c r="E677" s="3">
        <v>891</v>
      </c>
      <c r="F677" s="9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8274</v>
      </c>
      <c r="O677" s="7">
        <v>14.85</v>
      </c>
      <c r="P677" s="3">
        <v>-196.5</v>
      </c>
      <c r="Q677" s="3" t="s">
        <v>8274</v>
      </c>
      <c r="R677" s="3" t="s">
        <v>8274</v>
      </c>
      <c r="S677" s="15">
        <f t="shared" si="20"/>
        <v>41975.930601851855</v>
      </c>
      <c r="T677" s="14">
        <f t="shared" si="21"/>
        <v>42005.290972222225</v>
      </c>
    </row>
    <row r="678" spans="1:20" ht="30.75" x14ac:dyDescent="0.25">
      <c r="A678" s="3">
        <v>676</v>
      </c>
      <c r="B678" s="4" t="s">
        <v>677</v>
      </c>
      <c r="C678" s="4" t="s">
        <v>4786</v>
      </c>
      <c r="D678" s="3">
        <v>100000</v>
      </c>
      <c r="E678" s="3">
        <v>1471</v>
      </c>
      <c r="F678" s="9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8274</v>
      </c>
      <c r="O678" s="7">
        <v>1.4710000000000001</v>
      </c>
      <c r="P678" s="3">
        <v>-4105.375</v>
      </c>
      <c r="Q678" s="3" t="s">
        <v>8274</v>
      </c>
      <c r="R678" s="3" t="s">
        <v>8274</v>
      </c>
      <c r="S678" s="15">
        <f t="shared" si="20"/>
        <v>42012.768298611118</v>
      </c>
      <c r="T678" s="14">
        <f t="shared" si="21"/>
        <v>42042.768298611118</v>
      </c>
    </row>
    <row r="679" spans="1:20" ht="45.75" x14ac:dyDescent="0.25">
      <c r="A679" s="3">
        <v>677</v>
      </c>
      <c r="B679" s="4" t="s">
        <v>678</v>
      </c>
      <c r="C679" s="4" t="s">
        <v>4787</v>
      </c>
      <c r="D679" s="3">
        <v>50000</v>
      </c>
      <c r="E679" s="3">
        <v>12792</v>
      </c>
      <c r="F679" s="9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8274</v>
      </c>
      <c r="O679" s="7">
        <v>25.584</v>
      </c>
      <c r="P679" s="3">
        <v>-387.58333333333331</v>
      </c>
      <c r="Q679" s="3" t="s">
        <v>8274</v>
      </c>
      <c r="R679" s="3" t="s">
        <v>8274</v>
      </c>
      <c r="S679" s="15">
        <f t="shared" si="20"/>
        <v>42504.403877314813</v>
      </c>
      <c r="T679" s="14">
        <f t="shared" si="21"/>
        <v>42549.403877314813</v>
      </c>
    </row>
    <row r="680" spans="1:20" ht="30.75" x14ac:dyDescent="0.25">
      <c r="A680" s="3">
        <v>678</v>
      </c>
      <c r="B680" s="4" t="s">
        <v>679</v>
      </c>
      <c r="C680" s="4" t="s">
        <v>4788</v>
      </c>
      <c r="D680" s="3">
        <v>29000</v>
      </c>
      <c r="E680" s="3">
        <v>1108</v>
      </c>
      <c r="F680" s="9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8274</v>
      </c>
      <c r="O680" s="7">
        <v>3.8206896551724134</v>
      </c>
      <c r="P680" s="3">
        <v>-1640.7058823529412</v>
      </c>
      <c r="Q680" s="3" t="s">
        <v>8274</v>
      </c>
      <c r="R680" s="3" t="s">
        <v>8274</v>
      </c>
      <c r="S680" s="15">
        <f t="shared" si="20"/>
        <v>42481.376597222217</v>
      </c>
      <c r="T680" s="14">
        <f t="shared" si="21"/>
        <v>42511.376597222217</v>
      </c>
    </row>
    <row r="681" spans="1:20" ht="30.75" x14ac:dyDescent="0.25">
      <c r="A681" s="3">
        <v>679</v>
      </c>
      <c r="B681" s="4" t="s">
        <v>680</v>
      </c>
      <c r="C681" s="4" t="s">
        <v>4789</v>
      </c>
      <c r="D681" s="3">
        <v>57000</v>
      </c>
      <c r="E681" s="3">
        <v>8827</v>
      </c>
      <c r="F681" s="9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8274</v>
      </c>
      <c r="O681" s="7">
        <v>15.485964912280703</v>
      </c>
      <c r="P681" s="3">
        <v>-512.47872340425533</v>
      </c>
      <c r="Q681" s="3" t="s">
        <v>8274</v>
      </c>
      <c r="R681" s="3" t="s">
        <v>8274</v>
      </c>
      <c r="S681" s="15">
        <f t="shared" si="20"/>
        <v>42556.695706018523</v>
      </c>
      <c r="T681" s="14">
        <f t="shared" si="21"/>
        <v>42616.695706018523</v>
      </c>
    </row>
    <row r="682" spans="1:20" ht="45.75" x14ac:dyDescent="0.25">
      <c r="A682" s="3">
        <v>680</v>
      </c>
      <c r="B682" s="4" t="s">
        <v>681</v>
      </c>
      <c r="C682" s="4" t="s">
        <v>4790</v>
      </c>
      <c r="D682" s="3">
        <v>75000</v>
      </c>
      <c r="E682" s="3">
        <v>19434</v>
      </c>
      <c r="F682" s="9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8274</v>
      </c>
      <c r="O682" s="7">
        <v>25.912000000000003</v>
      </c>
      <c r="P682" s="3">
        <v>-430.74418604651163</v>
      </c>
      <c r="Q682" s="3" t="s">
        <v>8274</v>
      </c>
      <c r="R682" s="3" t="s">
        <v>8274</v>
      </c>
      <c r="S682" s="15">
        <f t="shared" si="20"/>
        <v>41864.501516203702</v>
      </c>
      <c r="T682" s="14">
        <f t="shared" si="21"/>
        <v>41899.501516203702</v>
      </c>
    </row>
    <row r="683" spans="1:20" ht="45.75" x14ac:dyDescent="0.25">
      <c r="A683" s="3">
        <v>681</v>
      </c>
      <c r="B683" s="4" t="s">
        <v>682</v>
      </c>
      <c r="C683" s="4" t="s">
        <v>4791</v>
      </c>
      <c r="D683" s="3">
        <v>2500</v>
      </c>
      <c r="E683" s="3">
        <v>1</v>
      </c>
      <c r="F683" s="9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8274</v>
      </c>
      <c r="O683" s="7">
        <v>0.04</v>
      </c>
      <c r="P683" s="3">
        <v>-2499</v>
      </c>
      <c r="Q683" s="3" t="s">
        <v>8274</v>
      </c>
      <c r="R683" s="3" t="s">
        <v>8274</v>
      </c>
      <c r="S683" s="15">
        <f t="shared" si="20"/>
        <v>42639.805601851855</v>
      </c>
      <c r="T683" s="14">
        <f t="shared" si="21"/>
        <v>42669.805601851855</v>
      </c>
    </row>
    <row r="684" spans="1:20" ht="30.75" x14ac:dyDescent="0.25">
      <c r="A684" s="3">
        <v>682</v>
      </c>
      <c r="B684" s="4" t="s">
        <v>683</v>
      </c>
      <c r="C684" s="4" t="s">
        <v>4792</v>
      </c>
      <c r="D684" s="3">
        <v>50000</v>
      </c>
      <c r="E684" s="3">
        <v>53</v>
      </c>
      <c r="F684" s="9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8274</v>
      </c>
      <c r="O684" s="7">
        <v>0.106</v>
      </c>
      <c r="P684" s="3">
        <v>-12486.75</v>
      </c>
      <c r="Q684" s="3" t="s">
        <v>8274</v>
      </c>
      <c r="R684" s="3" t="s">
        <v>8274</v>
      </c>
      <c r="S684" s="15">
        <f t="shared" si="20"/>
        <v>42778.765300925923</v>
      </c>
      <c r="T684" s="14">
        <f t="shared" si="21"/>
        <v>42808.723634259266</v>
      </c>
    </row>
    <row r="685" spans="1:20" ht="30.75" x14ac:dyDescent="0.25">
      <c r="A685" s="3">
        <v>683</v>
      </c>
      <c r="B685" s="4" t="s">
        <v>684</v>
      </c>
      <c r="C685" s="4" t="s">
        <v>4793</v>
      </c>
      <c r="D685" s="3">
        <v>35000</v>
      </c>
      <c r="E685" s="3">
        <v>298</v>
      </c>
      <c r="F685" s="9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8274</v>
      </c>
      <c r="O685" s="7">
        <v>0.85142857142857142</v>
      </c>
      <c r="P685" s="3">
        <v>-11567.333333333334</v>
      </c>
      <c r="Q685" s="3" t="s">
        <v>8274</v>
      </c>
      <c r="R685" s="3" t="s">
        <v>8274</v>
      </c>
      <c r="S685" s="15">
        <f t="shared" si="20"/>
        <v>42634.900046296301</v>
      </c>
      <c r="T685" s="14">
        <f t="shared" si="21"/>
        <v>42674.900046296301</v>
      </c>
    </row>
    <row r="686" spans="1:20" ht="15.75" x14ac:dyDescent="0.25">
      <c r="A686" s="3">
        <v>684</v>
      </c>
      <c r="B686" s="4" t="s">
        <v>685</v>
      </c>
      <c r="C686" s="4" t="s">
        <v>4794</v>
      </c>
      <c r="D686" s="3">
        <v>320000</v>
      </c>
      <c r="E686" s="3">
        <v>23948</v>
      </c>
      <c r="F686" s="9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8274</v>
      </c>
      <c r="O686" s="7">
        <v>7.4837500000000006</v>
      </c>
      <c r="P686" s="3">
        <v>-2192.9777777777776</v>
      </c>
      <c r="Q686" s="3" t="s">
        <v>8274</v>
      </c>
      <c r="R686" s="3" t="s">
        <v>8274</v>
      </c>
      <c r="S686" s="15">
        <f t="shared" si="20"/>
        <v>41809.473275462966</v>
      </c>
      <c r="T686" s="14">
        <f t="shared" si="21"/>
        <v>41845.125</v>
      </c>
    </row>
    <row r="687" spans="1:20" ht="30.75" x14ac:dyDescent="0.25">
      <c r="A687" s="3">
        <v>685</v>
      </c>
      <c r="B687" s="4" t="s">
        <v>686</v>
      </c>
      <c r="C687" s="4" t="s">
        <v>4795</v>
      </c>
      <c r="D687" s="3">
        <v>2000</v>
      </c>
      <c r="E687" s="3">
        <v>553</v>
      </c>
      <c r="F687" s="9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8274</v>
      </c>
      <c r="O687" s="7">
        <v>27.650000000000002</v>
      </c>
      <c r="P687" s="3">
        <v>-144.69999999999999</v>
      </c>
      <c r="Q687" s="3" t="s">
        <v>8274</v>
      </c>
      <c r="R687" s="3" t="s">
        <v>8274</v>
      </c>
      <c r="S687" s="15">
        <f t="shared" si="20"/>
        <v>41971.866574074069</v>
      </c>
      <c r="T687" s="14">
        <f t="shared" si="21"/>
        <v>42016.866574074069</v>
      </c>
    </row>
    <row r="688" spans="1:20" ht="30.75" x14ac:dyDescent="0.25">
      <c r="A688" s="3">
        <v>686</v>
      </c>
      <c r="B688" s="4" t="s">
        <v>687</v>
      </c>
      <c r="C688" s="4" t="s">
        <v>4796</v>
      </c>
      <c r="D688" s="3">
        <v>500000</v>
      </c>
      <c r="E688" s="3">
        <v>0</v>
      </c>
      <c r="F688" s="9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8274</v>
      </c>
      <c r="O688" s="7">
        <v>0</v>
      </c>
      <c r="P688" s="3">
        <v>0</v>
      </c>
      <c r="Q688" s="3" t="s">
        <v>8274</v>
      </c>
      <c r="R688" s="3" t="s">
        <v>8274</v>
      </c>
      <c r="S688" s="15">
        <f t="shared" si="20"/>
        <v>42189.673263888893</v>
      </c>
      <c r="T688" s="14">
        <f t="shared" si="21"/>
        <v>42219.673263888893</v>
      </c>
    </row>
    <row r="689" spans="1:20" ht="30.75" x14ac:dyDescent="0.25">
      <c r="A689" s="3">
        <v>687</v>
      </c>
      <c r="B689" s="4" t="s">
        <v>688</v>
      </c>
      <c r="C689" s="4" t="s">
        <v>4797</v>
      </c>
      <c r="D689" s="3">
        <v>100000</v>
      </c>
      <c r="E689" s="3">
        <v>3550</v>
      </c>
      <c r="F689" s="9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8274</v>
      </c>
      <c r="O689" s="7">
        <v>3.55</v>
      </c>
      <c r="P689" s="3">
        <v>-16075</v>
      </c>
      <c r="Q689" s="3" t="s">
        <v>8274</v>
      </c>
      <c r="R689" s="3" t="s">
        <v>8274</v>
      </c>
      <c r="S689" s="15">
        <f t="shared" si="20"/>
        <v>42711.750613425931</v>
      </c>
      <c r="T689" s="14">
        <f t="shared" si="21"/>
        <v>42771.750613425931</v>
      </c>
    </row>
    <row r="690" spans="1:20" ht="45.75" x14ac:dyDescent="0.25">
      <c r="A690" s="3">
        <v>688</v>
      </c>
      <c r="B690" s="4" t="s">
        <v>689</v>
      </c>
      <c r="C690" s="4" t="s">
        <v>4798</v>
      </c>
      <c r="D690" s="3">
        <v>20000</v>
      </c>
      <c r="E690" s="3">
        <v>14598</v>
      </c>
      <c r="F690" s="9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8274</v>
      </c>
      <c r="O690" s="7">
        <v>72.989999999999995</v>
      </c>
      <c r="P690" s="3">
        <v>-150.05555555555554</v>
      </c>
      <c r="Q690" s="3" t="s">
        <v>8274</v>
      </c>
      <c r="R690" s="3" t="s">
        <v>8274</v>
      </c>
      <c r="S690" s="15">
        <f t="shared" si="20"/>
        <v>42262.104780092588</v>
      </c>
      <c r="T690" s="14">
        <f t="shared" si="21"/>
        <v>42292.104780092588</v>
      </c>
    </row>
    <row r="691" spans="1:20" ht="45.75" x14ac:dyDescent="0.25">
      <c r="A691" s="3">
        <v>689</v>
      </c>
      <c r="B691" s="4" t="s">
        <v>690</v>
      </c>
      <c r="C691" s="4" t="s">
        <v>4799</v>
      </c>
      <c r="D691" s="3">
        <v>200000</v>
      </c>
      <c r="E691" s="3">
        <v>115297.5</v>
      </c>
      <c r="F691" s="9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8274</v>
      </c>
      <c r="O691" s="7">
        <v>57.648750000000007</v>
      </c>
      <c r="P691" s="3">
        <v>-252.0907738095238</v>
      </c>
      <c r="Q691" s="3" t="s">
        <v>8274</v>
      </c>
      <c r="R691" s="3" t="s">
        <v>8274</v>
      </c>
      <c r="S691" s="15">
        <f t="shared" si="20"/>
        <v>42675.66778935185</v>
      </c>
      <c r="T691" s="14">
        <f t="shared" si="21"/>
        <v>42712.207638888889</v>
      </c>
    </row>
    <row r="692" spans="1:20" ht="30.75" x14ac:dyDescent="0.25">
      <c r="A692" s="3">
        <v>690</v>
      </c>
      <c r="B692" s="4" t="s">
        <v>691</v>
      </c>
      <c r="C692" s="4" t="s">
        <v>4800</v>
      </c>
      <c r="D692" s="3">
        <v>20000</v>
      </c>
      <c r="E692" s="3">
        <v>2468</v>
      </c>
      <c r="F692" s="9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8274</v>
      </c>
      <c r="O692" s="7">
        <v>12.34</v>
      </c>
      <c r="P692" s="3">
        <v>-515.64705882352939</v>
      </c>
      <c r="Q692" s="3" t="s">
        <v>8274</v>
      </c>
      <c r="R692" s="3" t="s">
        <v>8274</v>
      </c>
      <c r="S692" s="15">
        <f t="shared" si="20"/>
        <v>42579.634733796294</v>
      </c>
      <c r="T692" s="14">
        <f t="shared" si="21"/>
        <v>42622.25</v>
      </c>
    </row>
    <row r="693" spans="1:20" ht="30.75" x14ac:dyDescent="0.25">
      <c r="A693" s="3">
        <v>691</v>
      </c>
      <c r="B693" s="4" t="s">
        <v>692</v>
      </c>
      <c r="C693" s="4" t="s">
        <v>4801</v>
      </c>
      <c r="D693" s="3">
        <v>50000</v>
      </c>
      <c r="E693" s="3">
        <v>260</v>
      </c>
      <c r="F693" s="9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8274</v>
      </c>
      <c r="O693" s="7">
        <v>0.52</v>
      </c>
      <c r="P693" s="3">
        <v>-4974</v>
      </c>
      <c r="Q693" s="3" t="s">
        <v>8274</v>
      </c>
      <c r="R693" s="3" t="s">
        <v>8274</v>
      </c>
      <c r="S693" s="15">
        <f t="shared" si="20"/>
        <v>42158.028310185182</v>
      </c>
      <c r="T693" s="14">
        <f t="shared" si="21"/>
        <v>42186.028310185182</v>
      </c>
    </row>
    <row r="694" spans="1:20" ht="30.75" x14ac:dyDescent="0.25">
      <c r="A694" s="3">
        <v>692</v>
      </c>
      <c r="B694" s="4" t="s">
        <v>693</v>
      </c>
      <c r="C694" s="4" t="s">
        <v>4802</v>
      </c>
      <c r="D694" s="3">
        <v>20000</v>
      </c>
      <c r="E694" s="3">
        <v>1306</v>
      </c>
      <c r="F694" s="9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8274</v>
      </c>
      <c r="O694" s="7">
        <v>6.5299999999999994</v>
      </c>
      <c r="P694" s="3">
        <v>-93.004975124378106</v>
      </c>
      <c r="Q694" s="3" t="s">
        <v>8274</v>
      </c>
      <c r="R694" s="3" t="s">
        <v>8274</v>
      </c>
      <c r="S694" s="15">
        <f t="shared" si="20"/>
        <v>42696.37572916667</v>
      </c>
      <c r="T694" s="14">
        <f t="shared" si="21"/>
        <v>42726.37572916667</v>
      </c>
    </row>
    <row r="695" spans="1:20" ht="30.75" x14ac:dyDescent="0.25">
      <c r="A695" s="3">
        <v>693</v>
      </c>
      <c r="B695" s="4" t="s">
        <v>694</v>
      </c>
      <c r="C695" s="4" t="s">
        <v>4803</v>
      </c>
      <c r="D695" s="3">
        <v>100000</v>
      </c>
      <c r="E695" s="3">
        <v>35338</v>
      </c>
      <c r="F695" s="9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8274</v>
      </c>
      <c r="O695" s="7">
        <v>35.338000000000001</v>
      </c>
      <c r="P695" s="3">
        <v>-218.45270270270271</v>
      </c>
      <c r="Q695" s="3" t="s">
        <v>8274</v>
      </c>
      <c r="R695" s="3" t="s">
        <v>8274</v>
      </c>
      <c r="S695" s="15">
        <f t="shared" si="20"/>
        <v>42094.808182870373</v>
      </c>
      <c r="T695" s="14">
        <f t="shared" si="21"/>
        <v>42124.808182870373</v>
      </c>
    </row>
    <row r="696" spans="1:20" ht="45.75" x14ac:dyDescent="0.25">
      <c r="A696" s="3">
        <v>694</v>
      </c>
      <c r="B696" s="4" t="s">
        <v>695</v>
      </c>
      <c r="C696" s="4" t="s">
        <v>4804</v>
      </c>
      <c r="D696" s="3">
        <v>150000</v>
      </c>
      <c r="E696" s="3">
        <v>590</v>
      </c>
      <c r="F696" s="9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8274</v>
      </c>
      <c r="O696" s="7">
        <v>0.39333333333333331</v>
      </c>
      <c r="P696" s="3">
        <v>-21344.285714285714</v>
      </c>
      <c r="Q696" s="3" t="s">
        <v>8274</v>
      </c>
      <c r="R696" s="3" t="s">
        <v>8274</v>
      </c>
      <c r="S696" s="15">
        <f t="shared" si="20"/>
        <v>42737.663877314815</v>
      </c>
      <c r="T696" s="14">
        <f t="shared" si="21"/>
        <v>42767.663877314815</v>
      </c>
    </row>
    <row r="697" spans="1:20" ht="45.75" x14ac:dyDescent="0.25">
      <c r="A697" s="3">
        <v>695</v>
      </c>
      <c r="B697" s="4" t="s">
        <v>696</v>
      </c>
      <c r="C697" s="4" t="s">
        <v>4805</v>
      </c>
      <c r="D697" s="3">
        <v>60000</v>
      </c>
      <c r="E697" s="3">
        <v>636</v>
      </c>
      <c r="F697" s="9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8274</v>
      </c>
      <c r="O697" s="7">
        <v>1.06</v>
      </c>
      <c r="P697" s="3">
        <v>-8480.5714285714294</v>
      </c>
      <c r="Q697" s="3" t="s">
        <v>8274</v>
      </c>
      <c r="R697" s="3" t="s">
        <v>8274</v>
      </c>
      <c r="S697" s="15">
        <f t="shared" si="20"/>
        <v>41913.521064814813</v>
      </c>
      <c r="T697" s="14">
        <f t="shared" si="21"/>
        <v>41943.521064814813</v>
      </c>
    </row>
    <row r="698" spans="1:20" ht="30.75" x14ac:dyDescent="0.25">
      <c r="A698" s="3">
        <v>696</v>
      </c>
      <c r="B698" s="4" t="s">
        <v>697</v>
      </c>
      <c r="C698" s="4" t="s">
        <v>4806</v>
      </c>
      <c r="D698" s="3">
        <v>175000</v>
      </c>
      <c r="E698" s="3">
        <v>1</v>
      </c>
      <c r="F698" s="9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8274</v>
      </c>
      <c r="O698" s="7">
        <v>5.7142857142857147E-4</v>
      </c>
      <c r="P698" s="3">
        <v>-174999</v>
      </c>
      <c r="Q698" s="3" t="s">
        <v>8274</v>
      </c>
      <c r="R698" s="3" t="s">
        <v>8274</v>
      </c>
      <c r="S698" s="15">
        <f t="shared" si="20"/>
        <v>41815.927106481482</v>
      </c>
      <c r="T698" s="14">
        <f t="shared" si="21"/>
        <v>41845.927106481482</v>
      </c>
    </row>
    <row r="699" spans="1:20" ht="30.75" x14ac:dyDescent="0.25">
      <c r="A699" s="3">
        <v>697</v>
      </c>
      <c r="B699" s="4" t="s">
        <v>698</v>
      </c>
      <c r="C699" s="4" t="s">
        <v>4807</v>
      </c>
      <c r="D699" s="3">
        <v>5000</v>
      </c>
      <c r="E699" s="3">
        <v>2319</v>
      </c>
      <c r="F699" s="9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8274</v>
      </c>
      <c r="O699" s="7">
        <v>46.379999999999995</v>
      </c>
      <c r="P699" s="3">
        <v>-23.517543859649123</v>
      </c>
      <c r="Q699" s="3" t="s">
        <v>8274</v>
      </c>
      <c r="R699" s="3" t="s">
        <v>8274</v>
      </c>
      <c r="S699" s="15">
        <f t="shared" si="20"/>
        <v>42388.523020833338</v>
      </c>
      <c r="T699" s="14">
        <f t="shared" si="21"/>
        <v>42403.523020833338</v>
      </c>
    </row>
    <row r="700" spans="1:20" ht="45.75" x14ac:dyDescent="0.25">
      <c r="A700" s="3">
        <v>698</v>
      </c>
      <c r="B700" s="4" t="s">
        <v>699</v>
      </c>
      <c r="C700" s="4" t="s">
        <v>4808</v>
      </c>
      <c r="D700" s="3">
        <v>100000</v>
      </c>
      <c r="E700" s="3">
        <v>15390</v>
      </c>
      <c r="F700" s="9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8274</v>
      </c>
      <c r="O700" s="7">
        <v>15.39</v>
      </c>
      <c r="P700" s="3">
        <v>-2917.5862068965516</v>
      </c>
      <c r="Q700" s="3" t="s">
        <v>8274</v>
      </c>
      <c r="R700" s="3" t="s">
        <v>8274</v>
      </c>
      <c r="S700" s="15">
        <f t="shared" si="20"/>
        <v>41866.931076388886</v>
      </c>
      <c r="T700" s="14">
        <f t="shared" si="21"/>
        <v>41900.083333333336</v>
      </c>
    </row>
    <row r="701" spans="1:20" ht="30.75" x14ac:dyDescent="0.25">
      <c r="A701" s="3">
        <v>699</v>
      </c>
      <c r="B701" s="4" t="s">
        <v>700</v>
      </c>
      <c r="C701" s="4" t="s">
        <v>4809</v>
      </c>
      <c r="D701" s="3">
        <v>130000</v>
      </c>
      <c r="E701" s="3">
        <v>107148.74</v>
      </c>
      <c r="F701" s="9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8274</v>
      </c>
      <c r="O701" s="7">
        <v>82.422107692307705</v>
      </c>
      <c r="P701" s="3">
        <v>-25.67557303370786</v>
      </c>
      <c r="Q701" s="3" t="s">
        <v>8274</v>
      </c>
      <c r="R701" s="3" t="s">
        <v>8274</v>
      </c>
      <c r="S701" s="15">
        <f t="shared" si="20"/>
        <v>41563.485509259262</v>
      </c>
      <c r="T701" s="14">
        <f t="shared" si="21"/>
        <v>41600.666666666664</v>
      </c>
    </row>
    <row r="702" spans="1:20" ht="30.75" x14ac:dyDescent="0.25">
      <c r="A702" s="3">
        <v>700</v>
      </c>
      <c r="B702" s="4" t="s">
        <v>701</v>
      </c>
      <c r="C702" s="4" t="s">
        <v>4810</v>
      </c>
      <c r="D702" s="3">
        <v>15000</v>
      </c>
      <c r="E702" s="3">
        <v>403</v>
      </c>
      <c r="F702" s="9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8274</v>
      </c>
      <c r="O702" s="7">
        <v>2.6866666666666665</v>
      </c>
      <c r="P702" s="3">
        <v>-470.87096774193549</v>
      </c>
      <c r="Q702" s="3" t="s">
        <v>8274</v>
      </c>
      <c r="R702" s="3" t="s">
        <v>8274</v>
      </c>
      <c r="S702" s="15">
        <f t="shared" si="20"/>
        <v>42715.688437500001</v>
      </c>
      <c r="T702" s="14">
        <f t="shared" si="21"/>
        <v>42745.688437500001</v>
      </c>
    </row>
    <row r="703" spans="1:20" ht="45.75" x14ac:dyDescent="0.25">
      <c r="A703" s="3">
        <v>701</v>
      </c>
      <c r="B703" s="4" t="s">
        <v>702</v>
      </c>
      <c r="C703" s="4" t="s">
        <v>4811</v>
      </c>
      <c r="D703" s="3">
        <v>23000</v>
      </c>
      <c r="E703" s="3">
        <v>6118</v>
      </c>
      <c r="F703" s="9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8274</v>
      </c>
      <c r="O703" s="7">
        <v>26.6</v>
      </c>
      <c r="P703" s="3">
        <v>-803.90476190476193</v>
      </c>
      <c r="Q703" s="3" t="s">
        <v>8274</v>
      </c>
      <c r="R703" s="3" t="s">
        <v>8274</v>
      </c>
      <c r="S703" s="15">
        <f t="shared" si="20"/>
        <v>41813.662962962961</v>
      </c>
      <c r="T703" s="14">
        <f t="shared" si="21"/>
        <v>41843.662962962961</v>
      </c>
    </row>
    <row r="704" spans="1:20" ht="30.75" x14ac:dyDescent="0.25">
      <c r="A704" s="3">
        <v>702</v>
      </c>
      <c r="B704" s="4" t="s">
        <v>703</v>
      </c>
      <c r="C704" s="4" t="s">
        <v>4812</v>
      </c>
      <c r="D704" s="3">
        <v>15000</v>
      </c>
      <c r="E704" s="3">
        <v>4622.01</v>
      </c>
      <c r="F704" s="9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8274</v>
      </c>
      <c r="O704" s="7">
        <v>30.813400000000001</v>
      </c>
      <c r="P704" s="3">
        <v>-280.48621621621623</v>
      </c>
      <c r="Q704" s="3" t="s">
        <v>8274</v>
      </c>
      <c r="R704" s="3" t="s">
        <v>8274</v>
      </c>
      <c r="S704" s="15">
        <f t="shared" si="20"/>
        <v>42668.726701388892</v>
      </c>
      <c r="T704" s="14">
        <f t="shared" si="21"/>
        <v>42698.768368055549</v>
      </c>
    </row>
    <row r="705" spans="1:20" ht="30.75" x14ac:dyDescent="0.25">
      <c r="A705" s="3">
        <v>703</v>
      </c>
      <c r="B705" s="4" t="s">
        <v>704</v>
      </c>
      <c r="C705" s="4" t="s">
        <v>4813</v>
      </c>
      <c r="D705" s="3">
        <v>15000</v>
      </c>
      <c r="E705" s="3">
        <v>837</v>
      </c>
      <c r="F705" s="9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8274</v>
      </c>
      <c r="O705" s="7">
        <v>5.58</v>
      </c>
      <c r="P705" s="3">
        <v>-2023.2857142857142</v>
      </c>
      <c r="Q705" s="3" t="s">
        <v>8274</v>
      </c>
      <c r="R705" s="3" t="s">
        <v>8274</v>
      </c>
      <c r="S705" s="15">
        <f t="shared" si="20"/>
        <v>42711.950798611113</v>
      </c>
      <c r="T705" s="14">
        <f t="shared" si="21"/>
        <v>42766.98055555555</v>
      </c>
    </row>
    <row r="706" spans="1:20" ht="30.75" x14ac:dyDescent="0.25">
      <c r="A706" s="3">
        <v>704</v>
      </c>
      <c r="B706" s="4" t="s">
        <v>705</v>
      </c>
      <c r="C706" s="4" t="s">
        <v>4814</v>
      </c>
      <c r="D706" s="3">
        <v>55000</v>
      </c>
      <c r="E706" s="3">
        <v>481</v>
      </c>
      <c r="F706" s="9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8274</v>
      </c>
      <c r="O706" s="7">
        <v>0.87454545454545463</v>
      </c>
      <c r="P706" s="3">
        <v>-13629.75</v>
      </c>
      <c r="Q706" s="3" t="s">
        <v>8274</v>
      </c>
      <c r="R706" s="3" t="s">
        <v>8274</v>
      </c>
      <c r="S706" s="15">
        <f t="shared" si="20"/>
        <v>42726.192916666667</v>
      </c>
      <c r="T706" s="14">
        <f t="shared" si="21"/>
        <v>42786.192916666667</v>
      </c>
    </row>
    <row r="707" spans="1:20" ht="15.75" x14ac:dyDescent="0.25">
      <c r="A707" s="3">
        <v>705</v>
      </c>
      <c r="B707" s="4" t="s">
        <v>706</v>
      </c>
      <c r="C707" s="4" t="s">
        <v>4815</v>
      </c>
      <c r="D707" s="3">
        <v>100000</v>
      </c>
      <c r="E707" s="3">
        <v>977</v>
      </c>
      <c r="F707" s="9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8274</v>
      </c>
      <c r="O707" s="7">
        <v>0.97699999999999987</v>
      </c>
      <c r="P707" s="3">
        <v>-19804.599999999999</v>
      </c>
      <c r="Q707" s="3" t="s">
        <v>8274</v>
      </c>
      <c r="R707" s="3" t="s">
        <v>8274</v>
      </c>
      <c r="S707" s="15">
        <f t="shared" ref="S707:S770" si="22">(((J707/60)/60)/24)+DATE(1970,1,1)</f>
        <v>42726.491643518515</v>
      </c>
      <c r="T707" s="14">
        <f t="shared" ref="T707:T770" si="23">(((I707/60)/60)/24)+DATE(1970,1,1)</f>
        <v>42756.491643518515</v>
      </c>
    </row>
    <row r="708" spans="1:20" ht="45.75" x14ac:dyDescent="0.25">
      <c r="A708" s="3">
        <v>706</v>
      </c>
      <c r="B708" s="4" t="s">
        <v>707</v>
      </c>
      <c r="C708" s="4" t="s">
        <v>4816</v>
      </c>
      <c r="D708" s="3">
        <v>100000</v>
      </c>
      <c r="E708" s="3">
        <v>0</v>
      </c>
      <c r="F708" s="9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8274</v>
      </c>
      <c r="O708" s="7">
        <v>0</v>
      </c>
      <c r="P708" s="3">
        <v>0</v>
      </c>
      <c r="Q708" s="3" t="s">
        <v>8274</v>
      </c>
      <c r="R708" s="3" t="s">
        <v>8274</v>
      </c>
      <c r="S708" s="15">
        <f t="shared" si="22"/>
        <v>42676.995173611111</v>
      </c>
      <c r="T708" s="14">
        <f t="shared" si="23"/>
        <v>42718.777083333334</v>
      </c>
    </row>
    <row r="709" spans="1:20" ht="30.75" x14ac:dyDescent="0.25">
      <c r="A709" s="3">
        <v>707</v>
      </c>
      <c r="B709" s="4" t="s">
        <v>708</v>
      </c>
      <c r="C709" s="4" t="s">
        <v>4817</v>
      </c>
      <c r="D709" s="3">
        <v>68000</v>
      </c>
      <c r="E709" s="3">
        <v>53670.6</v>
      </c>
      <c r="F709" s="9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8274</v>
      </c>
      <c r="O709" s="7">
        <v>78.927352941176466</v>
      </c>
      <c r="P709" s="3">
        <v>-31.424122807017547</v>
      </c>
      <c r="Q709" s="3" t="s">
        <v>8274</v>
      </c>
      <c r="R709" s="3" t="s">
        <v>8274</v>
      </c>
      <c r="S709" s="15">
        <f t="shared" si="22"/>
        <v>42696.663506944446</v>
      </c>
      <c r="T709" s="14">
        <f t="shared" si="23"/>
        <v>42736.663506944446</v>
      </c>
    </row>
    <row r="710" spans="1:20" ht="30.75" x14ac:dyDescent="0.25">
      <c r="A710" s="3">
        <v>708</v>
      </c>
      <c r="B710" s="4" t="s">
        <v>709</v>
      </c>
      <c r="C710" s="4" t="s">
        <v>4818</v>
      </c>
      <c r="D710" s="3">
        <v>40000</v>
      </c>
      <c r="E710" s="3">
        <v>8837</v>
      </c>
      <c r="F710" s="9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8274</v>
      </c>
      <c r="O710" s="7">
        <v>22.092500000000001</v>
      </c>
      <c r="P710" s="3">
        <v>-84.452574525745263</v>
      </c>
      <c r="Q710" s="3" t="s">
        <v>8274</v>
      </c>
      <c r="R710" s="3" t="s">
        <v>8274</v>
      </c>
      <c r="S710" s="15">
        <f t="shared" si="22"/>
        <v>41835.581018518518</v>
      </c>
      <c r="T710" s="14">
        <f t="shared" si="23"/>
        <v>41895.581018518518</v>
      </c>
    </row>
    <row r="711" spans="1:20" ht="30.75" x14ac:dyDescent="0.25">
      <c r="A711" s="3">
        <v>709</v>
      </c>
      <c r="B711" s="4" t="s">
        <v>710</v>
      </c>
      <c r="C711" s="4" t="s">
        <v>4819</v>
      </c>
      <c r="D711" s="3">
        <v>15000</v>
      </c>
      <c r="E711" s="3">
        <v>61</v>
      </c>
      <c r="F711" s="9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8274</v>
      </c>
      <c r="O711" s="7">
        <v>0.40666666666666662</v>
      </c>
      <c r="P711" s="3">
        <v>-7469.5</v>
      </c>
      <c r="Q711" s="3" t="s">
        <v>8274</v>
      </c>
      <c r="R711" s="3" t="s">
        <v>8274</v>
      </c>
      <c r="S711" s="15">
        <f t="shared" si="22"/>
        <v>41948.041192129633</v>
      </c>
      <c r="T711" s="14">
        <f t="shared" si="23"/>
        <v>41978.041192129633</v>
      </c>
    </row>
    <row r="712" spans="1:20" ht="30.75" x14ac:dyDescent="0.25">
      <c r="A712" s="3">
        <v>710</v>
      </c>
      <c r="B712" s="4" t="s">
        <v>711</v>
      </c>
      <c r="C712" s="4" t="s">
        <v>4820</v>
      </c>
      <c r="D712" s="3">
        <v>1200</v>
      </c>
      <c r="E712" s="3">
        <v>0</v>
      </c>
      <c r="F712" s="9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8274</v>
      </c>
      <c r="O712" s="7">
        <v>0</v>
      </c>
      <c r="P712" s="3">
        <v>0</v>
      </c>
      <c r="Q712" s="3" t="s">
        <v>8274</v>
      </c>
      <c r="R712" s="3" t="s">
        <v>8274</v>
      </c>
      <c r="S712" s="15">
        <f t="shared" si="22"/>
        <v>41837.984976851854</v>
      </c>
      <c r="T712" s="14">
        <f t="shared" si="23"/>
        <v>41871.030555555553</v>
      </c>
    </row>
    <row r="713" spans="1:20" ht="45.75" x14ac:dyDescent="0.25">
      <c r="A713" s="3">
        <v>711</v>
      </c>
      <c r="B713" s="4" t="s">
        <v>712</v>
      </c>
      <c r="C713" s="4" t="s">
        <v>4821</v>
      </c>
      <c r="D713" s="3">
        <v>100000</v>
      </c>
      <c r="E713" s="3">
        <v>33791</v>
      </c>
      <c r="F713" s="9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8274</v>
      </c>
      <c r="O713" s="7">
        <v>33.790999999999997</v>
      </c>
      <c r="P713" s="3">
        <v>-195.88461538461539</v>
      </c>
      <c r="Q713" s="3" t="s">
        <v>8274</v>
      </c>
      <c r="R713" s="3" t="s">
        <v>8274</v>
      </c>
      <c r="S713" s="15">
        <f t="shared" si="22"/>
        <v>42678.459120370375</v>
      </c>
      <c r="T713" s="14">
        <f t="shared" si="23"/>
        <v>42718.500787037032</v>
      </c>
    </row>
    <row r="714" spans="1:20" ht="45.75" x14ac:dyDescent="0.25">
      <c r="A714" s="3">
        <v>712</v>
      </c>
      <c r="B714" s="4" t="s">
        <v>713</v>
      </c>
      <c r="C714" s="4" t="s">
        <v>4822</v>
      </c>
      <c r="D714" s="3">
        <v>48500</v>
      </c>
      <c r="E714" s="3">
        <v>105</v>
      </c>
      <c r="F714" s="9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8274</v>
      </c>
      <c r="O714" s="7">
        <v>0.21649484536082475</v>
      </c>
      <c r="P714" s="3">
        <v>-12098.75</v>
      </c>
      <c r="Q714" s="3" t="s">
        <v>8274</v>
      </c>
      <c r="R714" s="3" t="s">
        <v>8274</v>
      </c>
      <c r="S714" s="15">
        <f t="shared" si="22"/>
        <v>42384.680925925932</v>
      </c>
      <c r="T714" s="14">
        <f t="shared" si="23"/>
        <v>42414.680925925932</v>
      </c>
    </row>
    <row r="715" spans="1:20" ht="30.75" x14ac:dyDescent="0.25">
      <c r="A715" s="3">
        <v>713</v>
      </c>
      <c r="B715" s="4" t="s">
        <v>714</v>
      </c>
      <c r="C715" s="4" t="s">
        <v>4823</v>
      </c>
      <c r="D715" s="3">
        <v>25000</v>
      </c>
      <c r="E715" s="3">
        <v>199</v>
      </c>
      <c r="F715" s="9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8274</v>
      </c>
      <c r="O715" s="7">
        <v>0.79600000000000004</v>
      </c>
      <c r="P715" s="3">
        <v>-24801</v>
      </c>
      <c r="Q715" s="3" t="s">
        <v>8274</v>
      </c>
      <c r="R715" s="3" t="s">
        <v>8274</v>
      </c>
      <c r="S715" s="15">
        <f t="shared" si="22"/>
        <v>42496.529305555552</v>
      </c>
      <c r="T715" s="14">
        <f t="shared" si="23"/>
        <v>42526.529305555552</v>
      </c>
    </row>
    <row r="716" spans="1:20" ht="30.75" x14ac:dyDescent="0.25">
      <c r="A716" s="3">
        <v>714</v>
      </c>
      <c r="B716" s="4" t="s">
        <v>715</v>
      </c>
      <c r="C716" s="4" t="s">
        <v>4824</v>
      </c>
      <c r="D716" s="3">
        <v>15000</v>
      </c>
      <c r="E716" s="3">
        <v>2249</v>
      </c>
      <c r="F716" s="9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8274</v>
      </c>
      <c r="O716" s="7">
        <v>14.993333333333334</v>
      </c>
      <c r="P716" s="3">
        <v>-455.39285714285717</v>
      </c>
      <c r="Q716" s="3" t="s">
        <v>8274</v>
      </c>
      <c r="R716" s="3" t="s">
        <v>8274</v>
      </c>
      <c r="S716" s="15">
        <f t="shared" si="22"/>
        <v>42734.787986111114</v>
      </c>
      <c r="T716" s="14">
        <f t="shared" si="23"/>
        <v>42794.787986111114</v>
      </c>
    </row>
    <row r="717" spans="1:20" ht="30.75" x14ac:dyDescent="0.25">
      <c r="A717" s="3">
        <v>715</v>
      </c>
      <c r="B717" s="4" t="s">
        <v>716</v>
      </c>
      <c r="C717" s="4" t="s">
        <v>4825</v>
      </c>
      <c r="D717" s="3">
        <v>27500</v>
      </c>
      <c r="E717" s="3">
        <v>1389</v>
      </c>
      <c r="F717" s="9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8274</v>
      </c>
      <c r="O717" s="7">
        <v>5.0509090909090908</v>
      </c>
      <c r="P717" s="3">
        <v>-2175.9166666666665</v>
      </c>
      <c r="Q717" s="3" t="s">
        <v>8274</v>
      </c>
      <c r="R717" s="3" t="s">
        <v>8274</v>
      </c>
      <c r="S717" s="15">
        <f t="shared" si="22"/>
        <v>42273.090740740736</v>
      </c>
      <c r="T717" s="14">
        <f t="shared" si="23"/>
        <v>42313.132407407407</v>
      </c>
    </row>
    <row r="718" spans="1:20" ht="30.75" x14ac:dyDescent="0.25">
      <c r="A718" s="3">
        <v>716</v>
      </c>
      <c r="B718" s="4" t="s">
        <v>717</v>
      </c>
      <c r="C718" s="4" t="s">
        <v>4826</v>
      </c>
      <c r="D718" s="3">
        <v>7000</v>
      </c>
      <c r="E718" s="3">
        <v>715</v>
      </c>
      <c r="F718" s="9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8274</v>
      </c>
      <c r="O718" s="7">
        <v>10.214285714285715</v>
      </c>
      <c r="P718" s="3">
        <v>-392.8125</v>
      </c>
      <c r="Q718" s="3" t="s">
        <v>8274</v>
      </c>
      <c r="R718" s="3" t="s">
        <v>8274</v>
      </c>
      <c r="S718" s="15">
        <f t="shared" si="22"/>
        <v>41940.658645833333</v>
      </c>
      <c r="T718" s="14">
        <f t="shared" si="23"/>
        <v>41974</v>
      </c>
    </row>
    <row r="719" spans="1:20" ht="15.75" x14ac:dyDescent="0.25">
      <c r="A719" s="3">
        <v>717</v>
      </c>
      <c r="B719" s="4" t="s">
        <v>718</v>
      </c>
      <c r="C719" s="4" t="s">
        <v>4827</v>
      </c>
      <c r="D719" s="3">
        <v>100000</v>
      </c>
      <c r="E719" s="3">
        <v>305</v>
      </c>
      <c r="F719" s="9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8274</v>
      </c>
      <c r="O719" s="7">
        <v>0.30499999999999999</v>
      </c>
      <c r="P719" s="3">
        <v>-24923.75</v>
      </c>
      <c r="Q719" s="3" t="s">
        <v>8274</v>
      </c>
      <c r="R719" s="3" t="s">
        <v>8274</v>
      </c>
      <c r="S719" s="15">
        <f t="shared" si="22"/>
        <v>41857.854189814818</v>
      </c>
      <c r="T719" s="14">
        <f t="shared" si="23"/>
        <v>41887.854189814818</v>
      </c>
    </row>
    <row r="720" spans="1:20" ht="30.75" x14ac:dyDescent="0.25">
      <c r="A720" s="3">
        <v>718</v>
      </c>
      <c r="B720" s="4" t="s">
        <v>719</v>
      </c>
      <c r="C720" s="4" t="s">
        <v>4828</v>
      </c>
      <c r="D720" s="3">
        <v>12000</v>
      </c>
      <c r="E720" s="3">
        <v>90</v>
      </c>
      <c r="F720" s="9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8274</v>
      </c>
      <c r="O720" s="7">
        <v>0.75</v>
      </c>
      <c r="P720" s="3">
        <v>-2977.5</v>
      </c>
      <c r="Q720" s="3" t="s">
        <v>8274</v>
      </c>
      <c r="R720" s="3" t="s">
        <v>8274</v>
      </c>
      <c r="S720" s="15">
        <f t="shared" si="22"/>
        <v>42752.845451388886</v>
      </c>
      <c r="T720" s="14">
        <f t="shared" si="23"/>
        <v>42784.249305555553</v>
      </c>
    </row>
    <row r="721" spans="1:20" ht="30.75" x14ac:dyDescent="0.25">
      <c r="A721" s="3">
        <v>719</v>
      </c>
      <c r="B721" s="4" t="s">
        <v>720</v>
      </c>
      <c r="C721" s="4" t="s">
        <v>4829</v>
      </c>
      <c r="D721" s="3">
        <v>15000</v>
      </c>
      <c r="E721" s="3">
        <v>194</v>
      </c>
      <c r="F721" s="9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8274</v>
      </c>
      <c r="O721" s="7">
        <v>1.2933333333333332</v>
      </c>
      <c r="P721" s="3">
        <v>-1480.6</v>
      </c>
      <c r="Q721" s="3" t="s">
        <v>8274</v>
      </c>
      <c r="R721" s="3" t="s">
        <v>8274</v>
      </c>
      <c r="S721" s="15">
        <f t="shared" si="22"/>
        <v>42409.040231481486</v>
      </c>
      <c r="T721" s="14">
        <f t="shared" si="23"/>
        <v>42423.040231481486</v>
      </c>
    </row>
    <row r="722" spans="1:20" ht="30.75" x14ac:dyDescent="0.25">
      <c r="A722" s="3">
        <v>720</v>
      </c>
      <c r="B722" s="4" t="s">
        <v>721</v>
      </c>
      <c r="C722" s="4" t="s">
        <v>4830</v>
      </c>
      <c r="D722" s="3">
        <v>1900</v>
      </c>
      <c r="E722" s="3">
        <v>2735</v>
      </c>
      <c r="F722" s="8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8275</v>
      </c>
      <c r="O722" s="8">
        <v>143.94736842105263</v>
      </c>
      <c r="P722" s="3">
        <v>20.365853658536587</v>
      </c>
      <c r="Q722" s="3" t="s">
        <v>8275</v>
      </c>
      <c r="R722" s="3" t="s">
        <v>8275</v>
      </c>
      <c r="S722" s="15">
        <f t="shared" si="22"/>
        <v>40909.649201388893</v>
      </c>
      <c r="T722" s="14">
        <f t="shared" si="23"/>
        <v>40937.649201388893</v>
      </c>
    </row>
    <row r="723" spans="1:20" ht="30.75" x14ac:dyDescent="0.25">
      <c r="A723" s="3">
        <v>721</v>
      </c>
      <c r="B723" s="4" t="s">
        <v>722</v>
      </c>
      <c r="C723" s="4" t="s">
        <v>4831</v>
      </c>
      <c r="D723" s="3">
        <v>8200</v>
      </c>
      <c r="E723" s="3">
        <v>10013</v>
      </c>
      <c r="F723" s="8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8275</v>
      </c>
      <c r="O723" s="8">
        <v>122.10975609756099</v>
      </c>
      <c r="P723" s="3">
        <v>15.235294117647058</v>
      </c>
      <c r="Q723" s="3" t="s">
        <v>8275</v>
      </c>
      <c r="R723" s="3" t="s">
        <v>8275</v>
      </c>
      <c r="S723" s="15">
        <f t="shared" si="22"/>
        <v>41807.571840277778</v>
      </c>
      <c r="T723" s="14">
        <f t="shared" si="23"/>
        <v>41852.571840277778</v>
      </c>
    </row>
    <row r="724" spans="1:20" ht="45.75" x14ac:dyDescent="0.25">
      <c r="A724" s="3">
        <v>722</v>
      </c>
      <c r="B724" s="4" t="s">
        <v>723</v>
      </c>
      <c r="C724" s="4" t="s">
        <v>4832</v>
      </c>
      <c r="D724" s="3">
        <v>25000</v>
      </c>
      <c r="E724" s="3">
        <v>33006</v>
      </c>
      <c r="F724" s="8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8275</v>
      </c>
      <c r="O724" s="8">
        <v>132.024</v>
      </c>
      <c r="P724" s="3">
        <v>52.326797385620914</v>
      </c>
      <c r="Q724" s="3" t="s">
        <v>8275</v>
      </c>
      <c r="R724" s="3" t="s">
        <v>8275</v>
      </c>
      <c r="S724" s="15">
        <f t="shared" si="22"/>
        <v>40977.805300925924</v>
      </c>
      <c r="T724" s="14">
        <f t="shared" si="23"/>
        <v>41007.76363425926</v>
      </c>
    </row>
    <row r="725" spans="1:20" ht="30.75" x14ac:dyDescent="0.25">
      <c r="A725" s="3">
        <v>723</v>
      </c>
      <c r="B725" s="4" t="s">
        <v>724</v>
      </c>
      <c r="C725" s="4" t="s">
        <v>4833</v>
      </c>
      <c r="D725" s="3">
        <v>5000</v>
      </c>
      <c r="E725" s="3">
        <v>5469</v>
      </c>
      <c r="F725" s="8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8275</v>
      </c>
      <c r="O725" s="8">
        <v>109.38000000000001</v>
      </c>
      <c r="P725" s="3">
        <v>4.6900000000000004</v>
      </c>
      <c r="Q725" s="3" t="s">
        <v>8275</v>
      </c>
      <c r="R725" s="3" t="s">
        <v>8275</v>
      </c>
      <c r="S725" s="15">
        <f t="shared" si="22"/>
        <v>42184.816539351858</v>
      </c>
      <c r="T725" s="14">
        <f t="shared" si="23"/>
        <v>42215.165972222225</v>
      </c>
    </row>
    <row r="726" spans="1:20" ht="45.75" x14ac:dyDescent="0.25">
      <c r="A726" s="3">
        <v>724</v>
      </c>
      <c r="B726" s="4" t="s">
        <v>725</v>
      </c>
      <c r="C726" s="4" t="s">
        <v>4834</v>
      </c>
      <c r="D726" s="3">
        <v>7000</v>
      </c>
      <c r="E726" s="3">
        <v>7383.01</v>
      </c>
      <c r="F726" s="8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8275</v>
      </c>
      <c r="O726" s="8">
        <v>105.47157142857144</v>
      </c>
      <c r="P726" s="3">
        <v>2.6783916083916099</v>
      </c>
      <c r="Q726" s="3" t="s">
        <v>8275</v>
      </c>
      <c r="R726" s="3" t="s">
        <v>8275</v>
      </c>
      <c r="S726" s="15">
        <f t="shared" si="22"/>
        <v>40694.638460648144</v>
      </c>
      <c r="T726" s="14">
        <f t="shared" si="23"/>
        <v>40724.638460648144</v>
      </c>
    </row>
    <row r="727" spans="1:20" ht="30.75" x14ac:dyDescent="0.25">
      <c r="A727" s="3">
        <v>725</v>
      </c>
      <c r="B727" s="4" t="s">
        <v>726</v>
      </c>
      <c r="C727" s="4" t="s">
        <v>4835</v>
      </c>
      <c r="D727" s="3">
        <v>20000</v>
      </c>
      <c r="E727" s="3">
        <v>20070</v>
      </c>
      <c r="F727" s="8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8275</v>
      </c>
      <c r="O727" s="8">
        <v>100.35000000000001</v>
      </c>
      <c r="P727" s="3">
        <v>0.5</v>
      </c>
      <c r="Q727" s="3" t="s">
        <v>8275</v>
      </c>
      <c r="R727" s="3" t="s">
        <v>8275</v>
      </c>
      <c r="S727" s="15">
        <f t="shared" si="22"/>
        <v>42321.626296296294</v>
      </c>
      <c r="T727" s="14">
        <f t="shared" si="23"/>
        <v>42351.626296296294</v>
      </c>
    </row>
    <row r="728" spans="1:20" ht="30.75" x14ac:dyDescent="0.25">
      <c r="A728" s="3">
        <v>726</v>
      </c>
      <c r="B728" s="4" t="s">
        <v>727</v>
      </c>
      <c r="C728" s="4" t="s">
        <v>4836</v>
      </c>
      <c r="D728" s="3">
        <v>2500</v>
      </c>
      <c r="E728" s="3">
        <v>2535</v>
      </c>
      <c r="F728" s="8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8275</v>
      </c>
      <c r="O728" s="8">
        <v>101.4</v>
      </c>
      <c r="P728" s="3">
        <v>1</v>
      </c>
      <c r="Q728" s="3" t="s">
        <v>8275</v>
      </c>
      <c r="R728" s="3" t="s">
        <v>8275</v>
      </c>
      <c r="S728" s="15">
        <f t="shared" si="22"/>
        <v>41346.042673611111</v>
      </c>
      <c r="T728" s="14">
        <f t="shared" si="23"/>
        <v>41376.042673611111</v>
      </c>
    </row>
    <row r="729" spans="1:20" ht="45.75" x14ac:dyDescent="0.25">
      <c r="A729" s="3">
        <v>727</v>
      </c>
      <c r="B729" s="4" t="s">
        <v>728</v>
      </c>
      <c r="C729" s="4" t="s">
        <v>4837</v>
      </c>
      <c r="D729" s="3">
        <v>3500</v>
      </c>
      <c r="E729" s="3">
        <v>5443</v>
      </c>
      <c r="F729" s="8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8275</v>
      </c>
      <c r="O729" s="8">
        <v>155.51428571428571</v>
      </c>
      <c r="P729" s="3">
        <v>13.04026845637584</v>
      </c>
      <c r="Q729" s="3" t="s">
        <v>8275</v>
      </c>
      <c r="R729" s="3" t="s">
        <v>8275</v>
      </c>
      <c r="S729" s="15">
        <f t="shared" si="22"/>
        <v>41247.020243055551</v>
      </c>
      <c r="T729" s="14">
        <f t="shared" si="23"/>
        <v>41288.888888888891</v>
      </c>
    </row>
    <row r="730" spans="1:20" ht="30.75" x14ac:dyDescent="0.25">
      <c r="A730" s="3">
        <v>728</v>
      </c>
      <c r="B730" s="4" t="s">
        <v>729</v>
      </c>
      <c r="C730" s="4" t="s">
        <v>4838</v>
      </c>
      <c r="D730" s="3">
        <v>7500</v>
      </c>
      <c r="E730" s="3">
        <v>7917.45</v>
      </c>
      <c r="F730" s="8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8275</v>
      </c>
      <c r="O730" s="8">
        <v>105.566</v>
      </c>
      <c r="P730" s="3">
        <v>3.2111538461538447</v>
      </c>
      <c r="Q730" s="3" t="s">
        <v>8275</v>
      </c>
      <c r="R730" s="3" t="s">
        <v>8275</v>
      </c>
      <c r="S730" s="15">
        <f t="shared" si="22"/>
        <v>40731.837465277778</v>
      </c>
      <c r="T730" s="14">
        <f t="shared" si="23"/>
        <v>40776.837465277778</v>
      </c>
    </row>
    <row r="731" spans="1:20" ht="30.75" x14ac:dyDescent="0.25">
      <c r="A731" s="3">
        <v>729</v>
      </c>
      <c r="B731" s="4" t="s">
        <v>730</v>
      </c>
      <c r="C731" s="4" t="s">
        <v>4839</v>
      </c>
      <c r="D731" s="3">
        <v>4000</v>
      </c>
      <c r="E731" s="3">
        <v>5226</v>
      </c>
      <c r="F731" s="8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8275</v>
      </c>
      <c r="O731" s="8">
        <v>130.65</v>
      </c>
      <c r="P731" s="3">
        <v>10.216666666666667</v>
      </c>
      <c r="Q731" s="3" t="s">
        <v>8275</v>
      </c>
      <c r="R731" s="3" t="s">
        <v>8275</v>
      </c>
      <c r="S731" s="15">
        <f t="shared" si="22"/>
        <v>41111.185891203706</v>
      </c>
      <c r="T731" s="14">
        <f t="shared" si="23"/>
        <v>41171.185891203706</v>
      </c>
    </row>
    <row r="732" spans="1:20" ht="15.75" x14ac:dyDescent="0.25">
      <c r="A732" s="3">
        <v>730</v>
      </c>
      <c r="B732" s="4" t="s">
        <v>731</v>
      </c>
      <c r="C732" s="4" t="s">
        <v>4840</v>
      </c>
      <c r="D732" s="3">
        <v>20000</v>
      </c>
      <c r="E732" s="3">
        <v>26438</v>
      </c>
      <c r="F732" s="8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8275</v>
      </c>
      <c r="O732" s="8">
        <v>132.19</v>
      </c>
      <c r="P732" s="3">
        <v>24.294339622641509</v>
      </c>
      <c r="Q732" s="3" t="s">
        <v>8275</v>
      </c>
      <c r="R732" s="3" t="s">
        <v>8275</v>
      </c>
      <c r="S732" s="15">
        <f t="shared" si="22"/>
        <v>40854.745266203703</v>
      </c>
      <c r="T732" s="14">
        <f t="shared" si="23"/>
        <v>40884.745266203703</v>
      </c>
    </row>
    <row r="733" spans="1:20" ht="30.75" x14ac:dyDescent="0.25">
      <c r="A733" s="3">
        <v>731</v>
      </c>
      <c r="B733" s="4" t="s">
        <v>732</v>
      </c>
      <c r="C733" s="4" t="s">
        <v>4841</v>
      </c>
      <c r="D733" s="3">
        <v>5000</v>
      </c>
      <c r="E733" s="3">
        <v>6300</v>
      </c>
      <c r="F733" s="8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8275</v>
      </c>
      <c r="O733" s="8">
        <v>126</v>
      </c>
      <c r="P733" s="3">
        <v>18.309859154929576</v>
      </c>
      <c r="Q733" s="3" t="s">
        <v>8275</v>
      </c>
      <c r="R733" s="3" t="s">
        <v>8275</v>
      </c>
      <c r="S733" s="15">
        <f t="shared" si="22"/>
        <v>40879.795682870368</v>
      </c>
      <c r="T733" s="14">
        <f t="shared" si="23"/>
        <v>40930.25</v>
      </c>
    </row>
    <row r="734" spans="1:20" ht="30.75" x14ac:dyDescent="0.25">
      <c r="A734" s="3">
        <v>732</v>
      </c>
      <c r="B734" s="4" t="s">
        <v>733</v>
      </c>
      <c r="C734" s="4" t="s">
        <v>4842</v>
      </c>
      <c r="D734" s="3">
        <v>40</v>
      </c>
      <c r="E734" s="3">
        <v>64</v>
      </c>
      <c r="F734" s="8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8275</v>
      </c>
      <c r="O734" s="8">
        <v>160</v>
      </c>
      <c r="P734" s="3">
        <v>1.8461538461538463</v>
      </c>
      <c r="Q734" s="3" t="s">
        <v>8275</v>
      </c>
      <c r="R734" s="3" t="s">
        <v>8275</v>
      </c>
      <c r="S734" s="15">
        <f t="shared" si="22"/>
        <v>41486.424317129626</v>
      </c>
      <c r="T734" s="14">
        <f t="shared" si="23"/>
        <v>41546.424317129626</v>
      </c>
    </row>
    <row r="735" spans="1:20" ht="45.75" x14ac:dyDescent="0.25">
      <c r="A735" s="3">
        <v>733</v>
      </c>
      <c r="B735" s="4" t="s">
        <v>734</v>
      </c>
      <c r="C735" s="4" t="s">
        <v>4843</v>
      </c>
      <c r="D735" s="3">
        <v>2500</v>
      </c>
      <c r="E735" s="3">
        <v>3012</v>
      </c>
      <c r="F735" s="8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8275</v>
      </c>
      <c r="O735" s="8">
        <v>120.48</v>
      </c>
      <c r="P735" s="3">
        <v>3.029585798816568</v>
      </c>
      <c r="Q735" s="3" t="s">
        <v>8275</v>
      </c>
      <c r="R735" s="3" t="s">
        <v>8275</v>
      </c>
      <c r="S735" s="15">
        <f t="shared" si="22"/>
        <v>41598.420046296298</v>
      </c>
      <c r="T735" s="14">
        <f t="shared" si="23"/>
        <v>41628.420046296298</v>
      </c>
    </row>
    <row r="736" spans="1:20" ht="30.75" x14ac:dyDescent="0.25">
      <c r="A736" s="3">
        <v>734</v>
      </c>
      <c r="B736" s="4" t="s">
        <v>735</v>
      </c>
      <c r="C736" s="4" t="s">
        <v>4844</v>
      </c>
      <c r="D736" s="3">
        <v>8500</v>
      </c>
      <c r="E736" s="3">
        <v>10670</v>
      </c>
      <c r="F736" s="8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8275</v>
      </c>
      <c r="O736" s="8">
        <v>125.52941176470588</v>
      </c>
      <c r="P736" s="3">
        <v>38.070175438596493</v>
      </c>
      <c r="Q736" s="3" t="s">
        <v>8275</v>
      </c>
      <c r="R736" s="3" t="s">
        <v>8275</v>
      </c>
      <c r="S736" s="15">
        <f t="shared" si="22"/>
        <v>42102.164583333331</v>
      </c>
      <c r="T736" s="14">
        <f t="shared" si="23"/>
        <v>42133.208333333328</v>
      </c>
    </row>
    <row r="737" spans="1:20" ht="30.75" x14ac:dyDescent="0.25">
      <c r="A737" s="3">
        <v>735</v>
      </c>
      <c r="B737" s="4" t="s">
        <v>736</v>
      </c>
      <c r="C737" s="4" t="s">
        <v>4845</v>
      </c>
      <c r="D737" s="3">
        <v>47000</v>
      </c>
      <c r="E737" s="3">
        <v>53771</v>
      </c>
      <c r="F737" s="8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8275</v>
      </c>
      <c r="O737" s="8">
        <v>114.40638297872341</v>
      </c>
      <c r="P737" s="3">
        <v>29.567685589519652</v>
      </c>
      <c r="Q737" s="3" t="s">
        <v>8275</v>
      </c>
      <c r="R737" s="3" t="s">
        <v>8275</v>
      </c>
      <c r="S737" s="15">
        <f t="shared" si="22"/>
        <v>41946.029467592591</v>
      </c>
      <c r="T737" s="14">
        <f t="shared" si="23"/>
        <v>41977.027083333334</v>
      </c>
    </row>
    <row r="738" spans="1:20" ht="30.75" x14ac:dyDescent="0.25">
      <c r="A738" s="3">
        <v>736</v>
      </c>
      <c r="B738" s="4" t="s">
        <v>737</v>
      </c>
      <c r="C738" s="4" t="s">
        <v>4846</v>
      </c>
      <c r="D738" s="3">
        <v>3600</v>
      </c>
      <c r="E738" s="3">
        <v>11345</v>
      </c>
      <c r="F738" s="8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8275</v>
      </c>
      <c r="O738" s="9">
        <v>315.13888888888891</v>
      </c>
      <c r="P738" s="3">
        <v>71.712962962962962</v>
      </c>
      <c r="Q738" s="3" t="s">
        <v>8275</v>
      </c>
      <c r="R738" s="3" t="s">
        <v>8275</v>
      </c>
      <c r="S738" s="15">
        <f t="shared" si="22"/>
        <v>41579.734259259261</v>
      </c>
      <c r="T738" s="14">
        <f t="shared" si="23"/>
        <v>41599.207638888889</v>
      </c>
    </row>
    <row r="739" spans="1:20" ht="45.75" x14ac:dyDescent="0.25">
      <c r="A739" s="3">
        <v>737</v>
      </c>
      <c r="B739" s="4" t="s">
        <v>738</v>
      </c>
      <c r="C739" s="4" t="s">
        <v>4847</v>
      </c>
      <c r="D739" s="3">
        <v>5000</v>
      </c>
      <c r="E739" s="3">
        <v>6120</v>
      </c>
      <c r="F739" s="8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8275</v>
      </c>
      <c r="O739" s="8">
        <v>122.39999999999999</v>
      </c>
      <c r="P739" s="3">
        <v>10.37037037037037</v>
      </c>
      <c r="Q739" s="3" t="s">
        <v>8275</v>
      </c>
      <c r="R739" s="3" t="s">
        <v>8275</v>
      </c>
      <c r="S739" s="15">
        <f t="shared" si="22"/>
        <v>41667.275312500002</v>
      </c>
      <c r="T739" s="14">
        <f t="shared" si="23"/>
        <v>41684.833333333336</v>
      </c>
    </row>
    <row r="740" spans="1:20" ht="30.75" x14ac:dyDescent="0.25">
      <c r="A740" s="3">
        <v>738</v>
      </c>
      <c r="B740" s="4" t="s">
        <v>739</v>
      </c>
      <c r="C740" s="4" t="s">
        <v>4848</v>
      </c>
      <c r="D740" s="3">
        <v>1500</v>
      </c>
      <c r="E740" s="3">
        <v>1601</v>
      </c>
      <c r="F740" s="8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8275</v>
      </c>
      <c r="O740" s="8">
        <v>106.73333333333332</v>
      </c>
      <c r="P740" s="3">
        <v>2.4634146341463414</v>
      </c>
      <c r="Q740" s="3" t="s">
        <v>8275</v>
      </c>
      <c r="R740" s="3" t="s">
        <v>8275</v>
      </c>
      <c r="S740" s="15">
        <f t="shared" si="22"/>
        <v>41943.604097222218</v>
      </c>
      <c r="T740" s="14">
        <f t="shared" si="23"/>
        <v>41974.207638888889</v>
      </c>
    </row>
    <row r="741" spans="1:20" ht="45.75" x14ac:dyDescent="0.25">
      <c r="A741" s="3">
        <v>739</v>
      </c>
      <c r="B741" s="4" t="s">
        <v>740</v>
      </c>
      <c r="C741" s="4" t="s">
        <v>4849</v>
      </c>
      <c r="D741" s="3">
        <v>6000</v>
      </c>
      <c r="E741" s="3">
        <v>9500</v>
      </c>
      <c r="F741" s="8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8275</v>
      </c>
      <c r="O741" s="8">
        <v>158.33333333333331</v>
      </c>
      <c r="P741" s="3">
        <v>25.179856115107913</v>
      </c>
      <c r="Q741" s="3" t="s">
        <v>8275</v>
      </c>
      <c r="R741" s="3" t="s">
        <v>8275</v>
      </c>
      <c r="S741" s="15">
        <f t="shared" si="22"/>
        <v>41829.502650462964</v>
      </c>
      <c r="T741" s="14">
        <f t="shared" si="23"/>
        <v>41862.502650462964</v>
      </c>
    </row>
    <row r="742" spans="1:20" ht="30.75" x14ac:dyDescent="0.25">
      <c r="A742" s="3">
        <v>740</v>
      </c>
      <c r="B742" s="4" t="s">
        <v>741</v>
      </c>
      <c r="C742" s="4" t="s">
        <v>4850</v>
      </c>
      <c r="D742" s="3">
        <v>3000</v>
      </c>
      <c r="E742" s="3">
        <v>3222</v>
      </c>
      <c r="F742" s="8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8275</v>
      </c>
      <c r="O742" s="8">
        <v>107.4</v>
      </c>
      <c r="P742" s="3">
        <v>11.684210526315789</v>
      </c>
      <c r="Q742" s="3" t="s">
        <v>8275</v>
      </c>
      <c r="R742" s="3" t="s">
        <v>8275</v>
      </c>
      <c r="S742" s="15">
        <f t="shared" si="22"/>
        <v>42162.146782407406</v>
      </c>
      <c r="T742" s="14">
        <f t="shared" si="23"/>
        <v>42176.146782407406</v>
      </c>
    </row>
    <row r="743" spans="1:20" ht="15.75" x14ac:dyDescent="0.25">
      <c r="A743" s="3">
        <v>741</v>
      </c>
      <c r="B743" s="4" t="s">
        <v>742</v>
      </c>
      <c r="C743" s="4" t="s">
        <v>4851</v>
      </c>
      <c r="D743" s="3">
        <v>13000</v>
      </c>
      <c r="E743" s="3">
        <v>13293.8</v>
      </c>
      <c r="F743" s="8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8275</v>
      </c>
      <c r="O743" s="8">
        <v>102.25999999999999</v>
      </c>
      <c r="P743" s="3">
        <v>3.1255319148936094</v>
      </c>
      <c r="Q743" s="3" t="s">
        <v>8275</v>
      </c>
      <c r="R743" s="3" t="s">
        <v>8275</v>
      </c>
      <c r="S743" s="15">
        <f t="shared" si="22"/>
        <v>41401.648217592592</v>
      </c>
      <c r="T743" s="14">
        <f t="shared" si="23"/>
        <v>41436.648217592592</v>
      </c>
    </row>
    <row r="744" spans="1:20" ht="30.75" x14ac:dyDescent="0.25">
      <c r="A744" s="3">
        <v>742</v>
      </c>
      <c r="B744" s="4" t="s">
        <v>743</v>
      </c>
      <c r="C744" s="4" t="s">
        <v>4852</v>
      </c>
      <c r="D744" s="3">
        <v>1400</v>
      </c>
      <c r="E744" s="3">
        <v>1550</v>
      </c>
      <c r="F744" s="8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8275</v>
      </c>
      <c r="O744" s="8">
        <v>110.71428571428572</v>
      </c>
      <c r="P744" s="3">
        <v>6.5217391304347823</v>
      </c>
      <c r="Q744" s="3" t="s">
        <v>8275</v>
      </c>
      <c r="R744" s="3" t="s">
        <v>8275</v>
      </c>
      <c r="S744" s="15">
        <f t="shared" si="22"/>
        <v>41689.917962962965</v>
      </c>
      <c r="T744" s="14">
        <f t="shared" si="23"/>
        <v>41719.876296296294</v>
      </c>
    </row>
    <row r="745" spans="1:20" ht="30.75" x14ac:dyDescent="0.25">
      <c r="A745" s="3">
        <v>743</v>
      </c>
      <c r="B745" s="4" t="s">
        <v>744</v>
      </c>
      <c r="C745" s="4" t="s">
        <v>4853</v>
      </c>
      <c r="D745" s="3">
        <v>550</v>
      </c>
      <c r="E745" s="3">
        <v>814</v>
      </c>
      <c r="F745" s="8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8275</v>
      </c>
      <c r="O745" s="8">
        <v>148</v>
      </c>
      <c r="P745" s="3">
        <v>17.600000000000001</v>
      </c>
      <c r="Q745" s="3" t="s">
        <v>8275</v>
      </c>
      <c r="R745" s="3" t="s">
        <v>8275</v>
      </c>
      <c r="S745" s="15">
        <f t="shared" si="22"/>
        <v>40990.709317129629</v>
      </c>
      <c r="T745" s="14">
        <f t="shared" si="23"/>
        <v>41015.875</v>
      </c>
    </row>
    <row r="746" spans="1:20" ht="30.75" x14ac:dyDescent="0.25">
      <c r="A746" s="3">
        <v>744</v>
      </c>
      <c r="B746" s="4" t="s">
        <v>745</v>
      </c>
      <c r="C746" s="4" t="s">
        <v>4854</v>
      </c>
      <c r="D746" s="3">
        <v>5000</v>
      </c>
      <c r="E746" s="3">
        <v>5116</v>
      </c>
      <c r="F746" s="8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8275</v>
      </c>
      <c r="O746" s="8">
        <v>102.32000000000001</v>
      </c>
      <c r="P746" s="3">
        <v>1.8709677419354838</v>
      </c>
      <c r="Q746" s="3" t="s">
        <v>8275</v>
      </c>
      <c r="R746" s="3" t="s">
        <v>8275</v>
      </c>
      <c r="S746" s="15">
        <f t="shared" si="22"/>
        <v>41226.95721064815</v>
      </c>
      <c r="T746" s="14">
        <f t="shared" si="23"/>
        <v>41256.95721064815</v>
      </c>
    </row>
    <row r="747" spans="1:20" ht="30.75" x14ac:dyDescent="0.25">
      <c r="A747" s="3">
        <v>745</v>
      </c>
      <c r="B747" s="4" t="s">
        <v>746</v>
      </c>
      <c r="C747" s="4" t="s">
        <v>4855</v>
      </c>
      <c r="D747" s="3">
        <v>2220</v>
      </c>
      <c r="E747" s="3">
        <v>3976</v>
      </c>
      <c r="F747" s="8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8275</v>
      </c>
      <c r="O747" s="8">
        <v>179.09909909909908</v>
      </c>
      <c r="P747" s="3">
        <v>23.72972972972973</v>
      </c>
      <c r="Q747" s="3" t="s">
        <v>8275</v>
      </c>
      <c r="R747" s="3" t="s">
        <v>8275</v>
      </c>
      <c r="S747" s="15">
        <f t="shared" si="22"/>
        <v>41367.572280092594</v>
      </c>
      <c r="T747" s="14">
        <f t="shared" si="23"/>
        <v>41397.572280092594</v>
      </c>
    </row>
    <row r="748" spans="1:20" ht="15.75" x14ac:dyDescent="0.25">
      <c r="A748" s="3">
        <v>746</v>
      </c>
      <c r="B748" s="4" t="s">
        <v>747</v>
      </c>
      <c r="C748" s="4" t="s">
        <v>4856</v>
      </c>
      <c r="D748" s="3">
        <v>2987</v>
      </c>
      <c r="E748" s="3">
        <v>3318</v>
      </c>
      <c r="F748" s="8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8275</v>
      </c>
      <c r="O748" s="8">
        <v>111.08135252761969</v>
      </c>
      <c r="P748" s="3">
        <v>3.4123711340206184</v>
      </c>
      <c r="Q748" s="3" t="s">
        <v>8275</v>
      </c>
      <c r="R748" s="3" t="s">
        <v>8275</v>
      </c>
      <c r="S748" s="15">
        <f t="shared" si="22"/>
        <v>41157.042928240742</v>
      </c>
      <c r="T748" s="14">
        <f t="shared" si="23"/>
        <v>41175.165972222225</v>
      </c>
    </row>
    <row r="749" spans="1:20" ht="30.75" x14ac:dyDescent="0.25">
      <c r="A749" s="3">
        <v>747</v>
      </c>
      <c r="B749" s="4" t="s">
        <v>748</v>
      </c>
      <c r="C749" s="4" t="s">
        <v>4857</v>
      </c>
      <c r="D749" s="3">
        <v>7000</v>
      </c>
      <c r="E749" s="3">
        <v>7003</v>
      </c>
      <c r="F749" s="8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8275</v>
      </c>
      <c r="O749" s="8">
        <v>100.04285714285714</v>
      </c>
      <c r="P749" s="3">
        <v>5.4545454545454543E-2</v>
      </c>
      <c r="Q749" s="3" t="s">
        <v>8275</v>
      </c>
      <c r="R749" s="3" t="s">
        <v>8275</v>
      </c>
      <c r="S749" s="15">
        <f t="shared" si="22"/>
        <v>41988.548831018517</v>
      </c>
      <c r="T749" s="14">
        <f t="shared" si="23"/>
        <v>42019.454166666663</v>
      </c>
    </row>
    <row r="750" spans="1:20" ht="30.75" x14ac:dyDescent="0.25">
      <c r="A750" s="3">
        <v>748</v>
      </c>
      <c r="B750" s="4" t="s">
        <v>749</v>
      </c>
      <c r="C750" s="4" t="s">
        <v>4858</v>
      </c>
      <c r="D750" s="3">
        <v>2000</v>
      </c>
      <c r="E750" s="3">
        <v>2005</v>
      </c>
      <c r="F750" s="8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8275</v>
      </c>
      <c r="O750" s="8">
        <v>100.25</v>
      </c>
      <c r="P750" s="3">
        <v>0.11363636363636363</v>
      </c>
      <c r="Q750" s="3" t="s">
        <v>8275</v>
      </c>
      <c r="R750" s="3" t="s">
        <v>8275</v>
      </c>
      <c r="S750" s="15">
        <f t="shared" si="22"/>
        <v>41831.846828703703</v>
      </c>
      <c r="T750" s="14">
        <f t="shared" si="23"/>
        <v>41861.846828703703</v>
      </c>
    </row>
    <row r="751" spans="1:20" ht="30.75" x14ac:dyDescent="0.25">
      <c r="A751" s="3">
        <v>749</v>
      </c>
      <c r="B751" s="4" t="s">
        <v>750</v>
      </c>
      <c r="C751" s="4" t="s">
        <v>4859</v>
      </c>
      <c r="D751" s="3">
        <v>10000</v>
      </c>
      <c r="E751" s="3">
        <v>10556</v>
      </c>
      <c r="F751" s="8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8275</v>
      </c>
      <c r="O751" s="8">
        <v>105.56</v>
      </c>
      <c r="P751" s="3">
        <v>5.0545454545454547</v>
      </c>
      <c r="Q751" s="3" t="s">
        <v>8275</v>
      </c>
      <c r="R751" s="3" t="s">
        <v>8275</v>
      </c>
      <c r="S751" s="15">
        <f t="shared" si="22"/>
        <v>42733.94131944445</v>
      </c>
      <c r="T751" s="14">
        <f t="shared" si="23"/>
        <v>42763.94131944445</v>
      </c>
    </row>
    <row r="752" spans="1:20" ht="30.75" x14ac:dyDescent="0.25">
      <c r="A752" s="3">
        <v>750</v>
      </c>
      <c r="B752" s="4" t="s">
        <v>751</v>
      </c>
      <c r="C752" s="4" t="s">
        <v>4860</v>
      </c>
      <c r="D752" s="3">
        <v>4444</v>
      </c>
      <c r="E752" s="3">
        <v>4559</v>
      </c>
      <c r="F752" s="8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8275</v>
      </c>
      <c r="O752" s="8">
        <v>102.58775877587757</v>
      </c>
      <c r="P752" s="3">
        <v>1.9491525423728813</v>
      </c>
      <c r="Q752" s="3" t="s">
        <v>8275</v>
      </c>
      <c r="R752" s="3" t="s">
        <v>8275</v>
      </c>
      <c r="S752" s="15">
        <f t="shared" si="22"/>
        <v>41299.878148148149</v>
      </c>
      <c r="T752" s="14">
        <f t="shared" si="23"/>
        <v>41329.878148148149</v>
      </c>
    </row>
    <row r="753" spans="1:20" ht="30.75" x14ac:dyDescent="0.25">
      <c r="A753" s="3">
        <v>751</v>
      </c>
      <c r="B753" s="4" t="s">
        <v>752</v>
      </c>
      <c r="C753" s="4" t="s">
        <v>4861</v>
      </c>
      <c r="D753" s="3">
        <v>3000</v>
      </c>
      <c r="E753" s="3">
        <v>3555</v>
      </c>
      <c r="F753" s="8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8275</v>
      </c>
      <c r="O753" s="8">
        <v>118.5</v>
      </c>
      <c r="P753" s="3">
        <v>8.9516129032258061</v>
      </c>
      <c r="Q753" s="3" t="s">
        <v>8275</v>
      </c>
      <c r="R753" s="3" t="s">
        <v>8275</v>
      </c>
      <c r="S753" s="15">
        <f t="shared" si="22"/>
        <v>40713.630497685182</v>
      </c>
      <c r="T753" s="14">
        <f t="shared" si="23"/>
        <v>40759.630497685182</v>
      </c>
    </row>
    <row r="754" spans="1:20" ht="45.75" x14ac:dyDescent="0.25">
      <c r="A754" s="3">
        <v>752</v>
      </c>
      <c r="B754" s="4" t="s">
        <v>753</v>
      </c>
      <c r="C754" s="4" t="s">
        <v>4862</v>
      </c>
      <c r="D754" s="3">
        <v>5000</v>
      </c>
      <c r="E754" s="3">
        <v>5585</v>
      </c>
      <c r="F754" s="8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8275</v>
      </c>
      <c r="O754" s="8">
        <v>111.7</v>
      </c>
      <c r="P754" s="3">
        <v>5.5714285714285712</v>
      </c>
      <c r="Q754" s="3" t="s">
        <v>8275</v>
      </c>
      <c r="R754" s="3" t="s">
        <v>8275</v>
      </c>
      <c r="S754" s="15">
        <f t="shared" si="22"/>
        <v>42639.421493055561</v>
      </c>
      <c r="T754" s="14">
        <f t="shared" si="23"/>
        <v>42659.458333333328</v>
      </c>
    </row>
    <row r="755" spans="1:20" ht="45.75" x14ac:dyDescent="0.25">
      <c r="A755" s="3">
        <v>753</v>
      </c>
      <c r="B755" s="4" t="s">
        <v>754</v>
      </c>
      <c r="C755" s="4" t="s">
        <v>4863</v>
      </c>
      <c r="D755" s="3">
        <v>10000</v>
      </c>
      <c r="E755" s="3">
        <v>12800</v>
      </c>
      <c r="F755" s="8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8275</v>
      </c>
      <c r="O755" s="8">
        <v>128</v>
      </c>
      <c r="P755" s="3">
        <v>107.69230769230769</v>
      </c>
      <c r="Q755" s="3" t="s">
        <v>8275</v>
      </c>
      <c r="R755" s="3" t="s">
        <v>8275</v>
      </c>
      <c r="S755" s="15">
        <f t="shared" si="22"/>
        <v>42019.590173611112</v>
      </c>
      <c r="T755" s="14">
        <f t="shared" si="23"/>
        <v>42049.590173611112</v>
      </c>
    </row>
    <row r="756" spans="1:20" ht="45.75" x14ac:dyDescent="0.25">
      <c r="A756" s="3">
        <v>754</v>
      </c>
      <c r="B756" s="4" t="s">
        <v>755</v>
      </c>
      <c r="C756" s="4" t="s">
        <v>4864</v>
      </c>
      <c r="D756" s="3">
        <v>2000</v>
      </c>
      <c r="E756" s="3">
        <v>2075</v>
      </c>
      <c r="F756" s="8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8275</v>
      </c>
      <c r="O756" s="8">
        <v>103.75000000000001</v>
      </c>
      <c r="P756" s="3">
        <v>1.5306122448979591</v>
      </c>
      <c r="Q756" s="3" t="s">
        <v>8275</v>
      </c>
      <c r="R756" s="3" t="s">
        <v>8275</v>
      </c>
      <c r="S756" s="15">
        <f t="shared" si="22"/>
        <v>41249.749085648145</v>
      </c>
      <c r="T756" s="14">
        <f t="shared" si="23"/>
        <v>41279.749085648145</v>
      </c>
    </row>
    <row r="757" spans="1:20" ht="30.75" x14ac:dyDescent="0.25">
      <c r="A757" s="3">
        <v>755</v>
      </c>
      <c r="B757" s="4" t="s">
        <v>756</v>
      </c>
      <c r="C757" s="4" t="s">
        <v>4865</v>
      </c>
      <c r="D757" s="3">
        <v>2500</v>
      </c>
      <c r="E757" s="3">
        <v>2547.69</v>
      </c>
      <c r="F757" s="8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8275</v>
      </c>
      <c r="O757" s="8">
        <v>101.9076</v>
      </c>
      <c r="P757" s="3">
        <v>0.70132352941176546</v>
      </c>
      <c r="Q757" s="3" t="s">
        <v>8275</v>
      </c>
      <c r="R757" s="3" t="s">
        <v>8275</v>
      </c>
      <c r="S757" s="15">
        <f t="shared" si="22"/>
        <v>41383.605057870373</v>
      </c>
      <c r="T757" s="14">
        <f t="shared" si="23"/>
        <v>41414.02847222222</v>
      </c>
    </row>
    <row r="758" spans="1:20" ht="30.75" x14ac:dyDescent="0.25">
      <c r="A758" s="3">
        <v>756</v>
      </c>
      <c r="B758" s="4" t="s">
        <v>757</v>
      </c>
      <c r="C758" s="4" t="s">
        <v>4866</v>
      </c>
      <c r="D758" s="3">
        <v>700</v>
      </c>
      <c r="E758" s="3">
        <v>824</v>
      </c>
      <c r="F758" s="8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8275</v>
      </c>
      <c r="O758" s="8">
        <v>117.71428571428571</v>
      </c>
      <c r="P758" s="3">
        <v>5.6363636363636367</v>
      </c>
      <c r="Q758" s="3" t="s">
        <v>8275</v>
      </c>
      <c r="R758" s="3" t="s">
        <v>8275</v>
      </c>
      <c r="S758" s="15">
        <f t="shared" si="22"/>
        <v>40590.766886574071</v>
      </c>
      <c r="T758" s="14">
        <f t="shared" si="23"/>
        <v>40651.725219907406</v>
      </c>
    </row>
    <row r="759" spans="1:20" ht="30.75" x14ac:dyDescent="0.25">
      <c r="A759" s="3">
        <v>757</v>
      </c>
      <c r="B759" s="4" t="s">
        <v>758</v>
      </c>
      <c r="C759" s="4" t="s">
        <v>4867</v>
      </c>
      <c r="D759" s="3">
        <v>250</v>
      </c>
      <c r="E759" s="3">
        <v>595</v>
      </c>
      <c r="F759" s="8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8275</v>
      </c>
      <c r="O759" s="9">
        <v>238</v>
      </c>
      <c r="P759" s="3">
        <v>19.166666666666668</v>
      </c>
      <c r="Q759" s="3" t="s">
        <v>8275</v>
      </c>
      <c r="R759" s="3" t="s">
        <v>8275</v>
      </c>
      <c r="S759" s="15">
        <f t="shared" si="22"/>
        <v>41235.054560185185</v>
      </c>
      <c r="T759" s="14">
        <f t="shared" si="23"/>
        <v>41249.054560185185</v>
      </c>
    </row>
    <row r="760" spans="1:20" ht="30.75" x14ac:dyDescent="0.25">
      <c r="A760" s="3">
        <v>758</v>
      </c>
      <c r="B760" s="4" t="s">
        <v>759</v>
      </c>
      <c r="C760" s="4" t="s">
        <v>4868</v>
      </c>
      <c r="D760" s="3">
        <v>2500</v>
      </c>
      <c r="E760" s="3">
        <v>2550</v>
      </c>
      <c r="F760" s="8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8275</v>
      </c>
      <c r="O760" s="8">
        <v>102</v>
      </c>
      <c r="P760" s="3">
        <v>2.6315789473684212</v>
      </c>
      <c r="Q760" s="3" t="s">
        <v>8275</v>
      </c>
      <c r="R760" s="3" t="s">
        <v>8275</v>
      </c>
      <c r="S760" s="15">
        <f t="shared" si="22"/>
        <v>40429.836435185185</v>
      </c>
      <c r="T760" s="14">
        <f t="shared" si="23"/>
        <v>40459.836435185185</v>
      </c>
    </row>
    <row r="761" spans="1:20" ht="30.75" x14ac:dyDescent="0.25">
      <c r="A761" s="3">
        <v>759</v>
      </c>
      <c r="B761" s="4" t="s">
        <v>760</v>
      </c>
      <c r="C761" s="4" t="s">
        <v>4869</v>
      </c>
      <c r="D761" s="3">
        <v>5000</v>
      </c>
      <c r="E761" s="3">
        <v>5096</v>
      </c>
      <c r="F761" s="8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8275</v>
      </c>
      <c r="O761" s="8">
        <v>101.92000000000002</v>
      </c>
      <c r="P761" s="3">
        <v>0.96969696969696972</v>
      </c>
      <c r="Q761" s="3" t="s">
        <v>8275</v>
      </c>
      <c r="R761" s="3" t="s">
        <v>8275</v>
      </c>
      <c r="S761" s="15">
        <f t="shared" si="22"/>
        <v>41789.330312500002</v>
      </c>
      <c r="T761" s="14">
        <f t="shared" si="23"/>
        <v>41829.330312500002</v>
      </c>
    </row>
    <row r="762" spans="1:20" ht="30.75" x14ac:dyDescent="0.25">
      <c r="A762" s="3">
        <v>760</v>
      </c>
      <c r="B762" s="4" t="s">
        <v>761</v>
      </c>
      <c r="C762" s="4" t="s">
        <v>4870</v>
      </c>
      <c r="D762" s="3">
        <v>2200</v>
      </c>
      <c r="E762" s="3">
        <v>0</v>
      </c>
      <c r="F762" s="9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8276</v>
      </c>
      <c r="O762" s="7">
        <v>0</v>
      </c>
      <c r="P762" s="3">
        <v>0</v>
      </c>
      <c r="Q762" s="3" t="s">
        <v>8276</v>
      </c>
      <c r="R762" s="3" t="s">
        <v>8276</v>
      </c>
      <c r="S762" s="15">
        <f t="shared" si="22"/>
        <v>42670.764039351852</v>
      </c>
      <c r="T762" s="14">
        <f t="shared" si="23"/>
        <v>42700.805706018517</v>
      </c>
    </row>
    <row r="763" spans="1:20" ht="30.75" x14ac:dyDescent="0.25">
      <c r="A763" s="3">
        <v>761</v>
      </c>
      <c r="B763" s="4" t="s">
        <v>762</v>
      </c>
      <c r="C763" s="4" t="s">
        <v>4871</v>
      </c>
      <c r="D763" s="3">
        <v>5000</v>
      </c>
      <c r="E763" s="3">
        <v>235</v>
      </c>
      <c r="F763" s="9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8276</v>
      </c>
      <c r="O763" s="7">
        <v>4.7</v>
      </c>
      <c r="P763" s="3">
        <v>-794.16666666666663</v>
      </c>
      <c r="Q763" s="3" t="s">
        <v>8276</v>
      </c>
      <c r="R763" s="3" t="s">
        <v>8276</v>
      </c>
      <c r="S763" s="15">
        <f t="shared" si="22"/>
        <v>41642.751458333332</v>
      </c>
      <c r="T763" s="14">
        <f t="shared" si="23"/>
        <v>41672.751458333332</v>
      </c>
    </row>
    <row r="764" spans="1:20" ht="30.75" x14ac:dyDescent="0.25">
      <c r="A764" s="3">
        <v>762</v>
      </c>
      <c r="B764" s="4" t="s">
        <v>763</v>
      </c>
      <c r="C764" s="4" t="s">
        <v>4872</v>
      </c>
      <c r="D764" s="3">
        <v>3500</v>
      </c>
      <c r="E764" s="3">
        <v>0</v>
      </c>
      <c r="F764" s="9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8276</v>
      </c>
      <c r="O764" s="7">
        <v>0</v>
      </c>
      <c r="P764" s="3">
        <v>0</v>
      </c>
      <c r="Q764" s="3" t="s">
        <v>8276</v>
      </c>
      <c r="R764" s="3" t="s">
        <v>8276</v>
      </c>
      <c r="S764" s="15">
        <f t="shared" si="22"/>
        <v>42690.858449074076</v>
      </c>
      <c r="T764" s="14">
        <f t="shared" si="23"/>
        <v>42708.25</v>
      </c>
    </row>
    <row r="765" spans="1:20" ht="30.75" x14ac:dyDescent="0.25">
      <c r="A765" s="3">
        <v>763</v>
      </c>
      <c r="B765" s="4" t="s">
        <v>764</v>
      </c>
      <c r="C765" s="4" t="s">
        <v>4873</v>
      </c>
      <c r="D765" s="3">
        <v>4290</v>
      </c>
      <c r="E765" s="3">
        <v>5</v>
      </c>
      <c r="F765" s="9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8276</v>
      </c>
      <c r="O765" s="7">
        <v>0.11655011655011654</v>
      </c>
      <c r="P765" s="3">
        <v>-4285</v>
      </c>
      <c r="Q765" s="3" t="s">
        <v>8276</v>
      </c>
      <c r="R765" s="3" t="s">
        <v>8276</v>
      </c>
      <c r="S765" s="15">
        <f t="shared" si="22"/>
        <v>41471.446851851848</v>
      </c>
      <c r="T765" s="14">
        <f t="shared" si="23"/>
        <v>41501.446851851848</v>
      </c>
    </row>
    <row r="766" spans="1:20" ht="30.75" x14ac:dyDescent="0.25">
      <c r="A766" s="3">
        <v>764</v>
      </c>
      <c r="B766" s="4" t="s">
        <v>765</v>
      </c>
      <c r="C766" s="4" t="s">
        <v>4874</v>
      </c>
      <c r="D766" s="3">
        <v>5000</v>
      </c>
      <c r="E766" s="3">
        <v>0</v>
      </c>
      <c r="F766" s="9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8276</v>
      </c>
      <c r="O766" s="7">
        <v>0</v>
      </c>
      <c r="P766" s="3">
        <v>0</v>
      </c>
      <c r="Q766" s="3" t="s">
        <v>8276</v>
      </c>
      <c r="R766" s="3" t="s">
        <v>8276</v>
      </c>
      <c r="S766" s="15">
        <f t="shared" si="22"/>
        <v>42227.173159722224</v>
      </c>
      <c r="T766" s="14">
        <f t="shared" si="23"/>
        <v>42257.173159722224</v>
      </c>
    </row>
    <row r="767" spans="1:20" ht="30.75" x14ac:dyDescent="0.25">
      <c r="A767" s="3">
        <v>765</v>
      </c>
      <c r="B767" s="4" t="s">
        <v>766</v>
      </c>
      <c r="C767" s="4" t="s">
        <v>4875</v>
      </c>
      <c r="D767" s="3">
        <v>7000</v>
      </c>
      <c r="E767" s="3">
        <v>2521</v>
      </c>
      <c r="F767" s="9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8276</v>
      </c>
      <c r="O767" s="7">
        <v>36.014285714285712</v>
      </c>
      <c r="P767" s="3">
        <v>-101.79545454545455</v>
      </c>
      <c r="Q767" s="3" t="s">
        <v>8276</v>
      </c>
      <c r="R767" s="3" t="s">
        <v>8276</v>
      </c>
      <c r="S767" s="15">
        <f t="shared" si="22"/>
        <v>41901.542638888888</v>
      </c>
      <c r="T767" s="14">
        <f t="shared" si="23"/>
        <v>41931.542638888888</v>
      </c>
    </row>
    <row r="768" spans="1:20" ht="30.75" x14ac:dyDescent="0.25">
      <c r="A768" s="3">
        <v>766</v>
      </c>
      <c r="B768" s="4" t="s">
        <v>767</v>
      </c>
      <c r="C768" s="4" t="s">
        <v>4876</v>
      </c>
      <c r="D768" s="3">
        <v>4000</v>
      </c>
      <c r="E768" s="3">
        <v>0</v>
      </c>
      <c r="F768" s="9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8276</v>
      </c>
      <c r="O768" s="7">
        <v>0</v>
      </c>
      <c r="P768" s="3">
        <v>0</v>
      </c>
      <c r="Q768" s="3" t="s">
        <v>8276</v>
      </c>
      <c r="R768" s="3" t="s">
        <v>8276</v>
      </c>
      <c r="S768" s="15">
        <f t="shared" si="22"/>
        <v>42021.783368055556</v>
      </c>
      <c r="T768" s="14">
        <f t="shared" si="23"/>
        <v>42051.783368055556</v>
      </c>
    </row>
    <row r="769" spans="1:20" ht="60.75" x14ac:dyDescent="0.25">
      <c r="A769" s="3">
        <v>767</v>
      </c>
      <c r="B769" s="4" t="s">
        <v>768</v>
      </c>
      <c r="C769" s="4" t="s">
        <v>4877</v>
      </c>
      <c r="D769" s="3">
        <v>5000</v>
      </c>
      <c r="E769" s="3">
        <v>177</v>
      </c>
      <c r="F769" s="9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8276</v>
      </c>
      <c r="O769" s="7">
        <v>3.54</v>
      </c>
      <c r="P769" s="3">
        <v>-1607.6666666666667</v>
      </c>
      <c r="Q769" s="3" t="s">
        <v>8276</v>
      </c>
      <c r="R769" s="3" t="s">
        <v>8276</v>
      </c>
      <c r="S769" s="15">
        <f t="shared" si="22"/>
        <v>42115.143634259264</v>
      </c>
      <c r="T769" s="14">
        <f t="shared" si="23"/>
        <v>42145.143634259264</v>
      </c>
    </row>
    <row r="770" spans="1:20" ht="30.75" x14ac:dyDescent="0.25">
      <c r="A770" s="3">
        <v>768</v>
      </c>
      <c r="B770" s="4" t="s">
        <v>769</v>
      </c>
      <c r="C770" s="4" t="s">
        <v>4878</v>
      </c>
      <c r="D770" s="3">
        <v>2500</v>
      </c>
      <c r="E770" s="3">
        <v>0</v>
      </c>
      <c r="F770" s="9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8276</v>
      </c>
      <c r="O770" s="7">
        <v>0</v>
      </c>
      <c r="P770" s="3">
        <v>0</v>
      </c>
      <c r="Q770" s="3" t="s">
        <v>8276</v>
      </c>
      <c r="R770" s="3" t="s">
        <v>8276</v>
      </c>
      <c r="S770" s="15">
        <f t="shared" si="22"/>
        <v>41594.207060185188</v>
      </c>
      <c r="T770" s="14">
        <f t="shared" si="23"/>
        <v>41624.207060185188</v>
      </c>
    </row>
    <row r="771" spans="1:20" ht="30.75" x14ac:dyDescent="0.25">
      <c r="A771" s="3">
        <v>769</v>
      </c>
      <c r="B771" s="4" t="s">
        <v>770</v>
      </c>
      <c r="C771" s="4" t="s">
        <v>4879</v>
      </c>
      <c r="D771" s="3">
        <v>4000</v>
      </c>
      <c r="E771" s="3">
        <v>1656</v>
      </c>
      <c r="F771" s="9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8276</v>
      </c>
      <c r="O771" s="7">
        <v>41.4</v>
      </c>
      <c r="P771" s="3">
        <v>-45.07692307692308</v>
      </c>
      <c r="Q771" s="3" t="s">
        <v>8276</v>
      </c>
      <c r="R771" s="3" t="s">
        <v>8276</v>
      </c>
      <c r="S771" s="15">
        <f t="shared" ref="S771:S834" si="24">(((J771/60)/60)/24)+DATE(1970,1,1)</f>
        <v>41604.996458333335</v>
      </c>
      <c r="T771" s="14">
        <f t="shared" ref="T771:T834" si="25">(((I771/60)/60)/24)+DATE(1970,1,1)</f>
        <v>41634.996458333335</v>
      </c>
    </row>
    <row r="772" spans="1:20" ht="30.75" x14ac:dyDescent="0.25">
      <c r="A772" s="3">
        <v>770</v>
      </c>
      <c r="B772" s="4" t="s">
        <v>771</v>
      </c>
      <c r="C772" s="4" t="s">
        <v>4880</v>
      </c>
      <c r="D772" s="3">
        <v>17500</v>
      </c>
      <c r="E772" s="3">
        <v>0</v>
      </c>
      <c r="F772" s="9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8276</v>
      </c>
      <c r="O772" s="7">
        <v>0</v>
      </c>
      <c r="P772" s="3">
        <v>0</v>
      </c>
      <c r="Q772" s="3" t="s">
        <v>8276</v>
      </c>
      <c r="R772" s="3" t="s">
        <v>8276</v>
      </c>
      <c r="S772" s="15">
        <f t="shared" si="24"/>
        <v>41289.999641203707</v>
      </c>
      <c r="T772" s="14">
        <f t="shared" si="25"/>
        <v>41329.999641203707</v>
      </c>
    </row>
    <row r="773" spans="1:20" ht="30.75" x14ac:dyDescent="0.25">
      <c r="A773" s="3">
        <v>771</v>
      </c>
      <c r="B773" s="4" t="s">
        <v>772</v>
      </c>
      <c r="C773" s="4" t="s">
        <v>4881</v>
      </c>
      <c r="D773" s="3">
        <v>38000</v>
      </c>
      <c r="E773" s="3">
        <v>10</v>
      </c>
      <c r="F773" s="9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8276</v>
      </c>
      <c r="O773" s="7">
        <v>2.6315789473684209E-2</v>
      </c>
      <c r="P773" s="3">
        <v>-37990</v>
      </c>
      <c r="Q773" s="3" t="s">
        <v>8276</v>
      </c>
      <c r="R773" s="3" t="s">
        <v>8276</v>
      </c>
      <c r="S773" s="15">
        <f t="shared" si="24"/>
        <v>42349.824097222227</v>
      </c>
      <c r="T773" s="14">
        <f t="shared" si="25"/>
        <v>42399.824097222227</v>
      </c>
    </row>
    <row r="774" spans="1:20" ht="45.75" x14ac:dyDescent="0.25">
      <c r="A774" s="3">
        <v>772</v>
      </c>
      <c r="B774" s="4" t="s">
        <v>773</v>
      </c>
      <c r="C774" s="4" t="s">
        <v>4882</v>
      </c>
      <c r="D774" s="3">
        <v>1500</v>
      </c>
      <c r="E774" s="3">
        <v>50</v>
      </c>
      <c r="F774" s="9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8276</v>
      </c>
      <c r="O774" s="7">
        <v>3.3333333333333335</v>
      </c>
      <c r="P774" s="3">
        <v>-1450</v>
      </c>
      <c r="Q774" s="3" t="s">
        <v>8276</v>
      </c>
      <c r="R774" s="3" t="s">
        <v>8276</v>
      </c>
      <c r="S774" s="15">
        <f t="shared" si="24"/>
        <v>40068.056932870371</v>
      </c>
      <c r="T774" s="14">
        <f t="shared" si="25"/>
        <v>40118.165972222225</v>
      </c>
    </row>
    <row r="775" spans="1:20" ht="30.75" x14ac:dyDescent="0.25">
      <c r="A775" s="3">
        <v>773</v>
      </c>
      <c r="B775" s="4" t="s">
        <v>774</v>
      </c>
      <c r="C775" s="4" t="s">
        <v>4883</v>
      </c>
      <c r="D775" s="3">
        <v>3759</v>
      </c>
      <c r="E775" s="3">
        <v>32</v>
      </c>
      <c r="F775" s="9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8276</v>
      </c>
      <c r="O775" s="7">
        <v>0.85129023676509719</v>
      </c>
      <c r="P775" s="3">
        <v>-1863.5</v>
      </c>
      <c r="Q775" s="3" t="s">
        <v>8276</v>
      </c>
      <c r="R775" s="3" t="s">
        <v>8276</v>
      </c>
      <c r="S775" s="15">
        <f t="shared" si="24"/>
        <v>42100.735937499994</v>
      </c>
      <c r="T775" s="14">
        <f t="shared" si="25"/>
        <v>42134.959027777775</v>
      </c>
    </row>
    <row r="776" spans="1:20" ht="30.75" x14ac:dyDescent="0.25">
      <c r="A776" s="3">
        <v>774</v>
      </c>
      <c r="B776" s="4" t="s">
        <v>775</v>
      </c>
      <c r="C776" s="4" t="s">
        <v>4884</v>
      </c>
      <c r="D776" s="3">
        <v>500</v>
      </c>
      <c r="E776" s="3">
        <v>351</v>
      </c>
      <c r="F776" s="9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8276</v>
      </c>
      <c r="O776" s="7">
        <v>70.199999999999989</v>
      </c>
      <c r="P776" s="3">
        <v>-16.555555555555557</v>
      </c>
      <c r="Q776" s="3" t="s">
        <v>8276</v>
      </c>
      <c r="R776" s="3" t="s">
        <v>8276</v>
      </c>
      <c r="S776" s="15">
        <f t="shared" si="24"/>
        <v>41663.780300925922</v>
      </c>
      <c r="T776" s="14">
        <f t="shared" si="25"/>
        <v>41693.780300925922</v>
      </c>
    </row>
    <row r="777" spans="1:20" ht="30.75" x14ac:dyDescent="0.25">
      <c r="A777" s="3">
        <v>775</v>
      </c>
      <c r="B777" s="4" t="s">
        <v>776</v>
      </c>
      <c r="C777" s="4" t="s">
        <v>4885</v>
      </c>
      <c r="D777" s="3">
        <v>10000</v>
      </c>
      <c r="E777" s="3">
        <v>170</v>
      </c>
      <c r="F777" s="9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8276</v>
      </c>
      <c r="O777" s="7">
        <v>1.7000000000000002</v>
      </c>
      <c r="P777" s="3">
        <v>-1966</v>
      </c>
      <c r="Q777" s="3" t="s">
        <v>8276</v>
      </c>
      <c r="R777" s="3" t="s">
        <v>8276</v>
      </c>
      <c r="S777" s="15">
        <f t="shared" si="24"/>
        <v>40863.060127314813</v>
      </c>
      <c r="T777" s="14">
        <f t="shared" si="25"/>
        <v>40893.060127314813</v>
      </c>
    </row>
    <row r="778" spans="1:20" ht="45.75" x14ac:dyDescent="0.25">
      <c r="A778" s="3">
        <v>776</v>
      </c>
      <c r="B778" s="4" t="s">
        <v>777</v>
      </c>
      <c r="C778" s="4" t="s">
        <v>4886</v>
      </c>
      <c r="D778" s="3">
        <v>7000</v>
      </c>
      <c r="E778" s="3">
        <v>3598</v>
      </c>
      <c r="F778" s="9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8276</v>
      </c>
      <c r="O778" s="7">
        <v>51.4</v>
      </c>
      <c r="P778" s="3">
        <v>-59.684210526315788</v>
      </c>
      <c r="Q778" s="3" t="s">
        <v>8276</v>
      </c>
      <c r="R778" s="3" t="s">
        <v>8276</v>
      </c>
      <c r="S778" s="15">
        <f t="shared" si="24"/>
        <v>42250.685706018514</v>
      </c>
      <c r="T778" s="14">
        <f t="shared" si="25"/>
        <v>42288.208333333328</v>
      </c>
    </row>
    <row r="779" spans="1:20" ht="45.75" x14ac:dyDescent="0.25">
      <c r="A779" s="3">
        <v>777</v>
      </c>
      <c r="B779" s="4" t="s">
        <v>778</v>
      </c>
      <c r="C779" s="4" t="s">
        <v>4887</v>
      </c>
      <c r="D779" s="3">
        <v>3000</v>
      </c>
      <c r="E779" s="3">
        <v>21</v>
      </c>
      <c r="F779" s="9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8276</v>
      </c>
      <c r="O779" s="7">
        <v>0.70000000000000007</v>
      </c>
      <c r="P779" s="3">
        <v>-993</v>
      </c>
      <c r="Q779" s="3" t="s">
        <v>8276</v>
      </c>
      <c r="R779" s="3" t="s">
        <v>8276</v>
      </c>
      <c r="S779" s="15">
        <f t="shared" si="24"/>
        <v>41456.981215277774</v>
      </c>
      <c r="T779" s="14">
        <f t="shared" si="25"/>
        <v>41486.981215277774</v>
      </c>
    </row>
    <row r="780" spans="1:20" ht="30.75" x14ac:dyDescent="0.25">
      <c r="A780" s="3">
        <v>778</v>
      </c>
      <c r="B780" s="4" t="s">
        <v>779</v>
      </c>
      <c r="C780" s="4" t="s">
        <v>4888</v>
      </c>
      <c r="D780" s="3">
        <v>500</v>
      </c>
      <c r="E780" s="3">
        <v>2</v>
      </c>
      <c r="F780" s="9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8276</v>
      </c>
      <c r="O780" s="7">
        <v>0.4</v>
      </c>
      <c r="P780" s="3">
        <v>-498</v>
      </c>
      <c r="Q780" s="3" t="s">
        <v>8276</v>
      </c>
      <c r="R780" s="3" t="s">
        <v>8276</v>
      </c>
      <c r="S780" s="15">
        <f t="shared" si="24"/>
        <v>41729.702314814815</v>
      </c>
      <c r="T780" s="14">
        <f t="shared" si="25"/>
        <v>41759.702314814815</v>
      </c>
    </row>
    <row r="781" spans="1:20" ht="45.75" x14ac:dyDescent="0.25">
      <c r="A781" s="3">
        <v>779</v>
      </c>
      <c r="B781" s="4" t="s">
        <v>780</v>
      </c>
      <c r="C781" s="4" t="s">
        <v>4889</v>
      </c>
      <c r="D781" s="3">
        <v>15000</v>
      </c>
      <c r="E781" s="3">
        <v>400</v>
      </c>
      <c r="F781" s="9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8276</v>
      </c>
      <c r="O781" s="7">
        <v>2.666666666666667</v>
      </c>
      <c r="P781" s="3">
        <v>-2433.3333333333335</v>
      </c>
      <c r="Q781" s="3" t="s">
        <v>8276</v>
      </c>
      <c r="R781" s="3" t="s">
        <v>8276</v>
      </c>
      <c r="S781" s="15">
        <f t="shared" si="24"/>
        <v>40436.68408564815</v>
      </c>
      <c r="T781" s="14">
        <f t="shared" si="25"/>
        <v>40466.166666666664</v>
      </c>
    </row>
    <row r="782" spans="1:20" ht="30.75" x14ac:dyDescent="0.25">
      <c r="A782" s="3">
        <v>780</v>
      </c>
      <c r="B782" s="4" t="s">
        <v>781</v>
      </c>
      <c r="C782" s="4" t="s">
        <v>4890</v>
      </c>
      <c r="D782" s="3">
        <v>1000</v>
      </c>
      <c r="E782" s="3">
        <v>1040</v>
      </c>
      <c r="F782" s="8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8277</v>
      </c>
      <c r="O782" s="8">
        <v>104</v>
      </c>
      <c r="P782" s="3">
        <v>1.4814814814814814</v>
      </c>
      <c r="Q782" s="3" t="s">
        <v>8277</v>
      </c>
      <c r="R782" s="3" t="s">
        <v>8277</v>
      </c>
      <c r="S782" s="15">
        <f t="shared" si="24"/>
        <v>40636.673900462964</v>
      </c>
      <c r="T782" s="14">
        <f t="shared" si="25"/>
        <v>40666.673900462964</v>
      </c>
    </row>
    <row r="783" spans="1:20" ht="30.75" x14ac:dyDescent="0.25">
      <c r="A783" s="3">
        <v>781</v>
      </c>
      <c r="B783" s="4" t="s">
        <v>782</v>
      </c>
      <c r="C783" s="4" t="s">
        <v>4891</v>
      </c>
      <c r="D783" s="3">
        <v>800</v>
      </c>
      <c r="E783" s="3">
        <v>1065.23</v>
      </c>
      <c r="F783" s="8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8277</v>
      </c>
      <c r="O783" s="8">
        <v>133.15375</v>
      </c>
      <c r="P783" s="3">
        <v>10.609200000000001</v>
      </c>
      <c r="Q783" s="3" t="s">
        <v>8277</v>
      </c>
      <c r="R783" s="3" t="s">
        <v>8277</v>
      </c>
      <c r="S783" s="15">
        <f t="shared" si="24"/>
        <v>41403.000856481485</v>
      </c>
      <c r="T783" s="14">
        <f t="shared" si="25"/>
        <v>41433.000856481485</v>
      </c>
    </row>
    <row r="784" spans="1:20" ht="30.75" x14ac:dyDescent="0.25">
      <c r="A784" s="3">
        <v>782</v>
      </c>
      <c r="B784" s="4" t="s">
        <v>783</v>
      </c>
      <c r="C784" s="4" t="s">
        <v>4892</v>
      </c>
      <c r="D784" s="3">
        <v>700</v>
      </c>
      <c r="E784" s="3">
        <v>700</v>
      </c>
      <c r="F784" s="8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8277</v>
      </c>
      <c r="O784" s="8">
        <v>100</v>
      </c>
      <c r="P784" s="3">
        <v>0</v>
      </c>
      <c r="Q784" s="3" t="s">
        <v>8277</v>
      </c>
      <c r="R784" s="3" t="s">
        <v>8277</v>
      </c>
      <c r="S784" s="15">
        <f t="shared" si="24"/>
        <v>41116.758125</v>
      </c>
      <c r="T784" s="14">
        <f t="shared" si="25"/>
        <v>41146.758125</v>
      </c>
    </row>
    <row r="785" spans="1:20" ht="30.75" x14ac:dyDescent="0.25">
      <c r="A785" s="3">
        <v>783</v>
      </c>
      <c r="B785" s="4" t="s">
        <v>784</v>
      </c>
      <c r="C785" s="4" t="s">
        <v>4893</v>
      </c>
      <c r="D785" s="3">
        <v>1500</v>
      </c>
      <c r="E785" s="3">
        <v>2222</v>
      </c>
      <c r="F785" s="8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8277</v>
      </c>
      <c r="O785" s="8">
        <v>148.13333333333333</v>
      </c>
      <c r="P785" s="3">
        <v>20.62857142857143</v>
      </c>
      <c r="Q785" s="3" t="s">
        <v>8277</v>
      </c>
      <c r="R785" s="3" t="s">
        <v>8277</v>
      </c>
      <c r="S785" s="15">
        <f t="shared" si="24"/>
        <v>40987.773715277777</v>
      </c>
      <c r="T785" s="14">
        <f t="shared" si="25"/>
        <v>41026.916666666664</v>
      </c>
    </row>
    <row r="786" spans="1:20" ht="45.75" x14ac:dyDescent="0.25">
      <c r="A786" s="3">
        <v>784</v>
      </c>
      <c r="B786" s="4" t="s">
        <v>785</v>
      </c>
      <c r="C786" s="4" t="s">
        <v>4894</v>
      </c>
      <c r="D786" s="3">
        <v>1000</v>
      </c>
      <c r="E786" s="3">
        <v>1025</v>
      </c>
      <c r="F786" s="8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8277</v>
      </c>
      <c r="O786" s="8">
        <v>102.49999999999999</v>
      </c>
      <c r="P786" s="3">
        <v>2.5</v>
      </c>
      <c r="Q786" s="3" t="s">
        <v>8277</v>
      </c>
      <c r="R786" s="3" t="s">
        <v>8277</v>
      </c>
      <c r="S786" s="15">
        <f t="shared" si="24"/>
        <v>41675.149525462963</v>
      </c>
      <c r="T786" s="14">
        <f t="shared" si="25"/>
        <v>41715.107858796298</v>
      </c>
    </row>
    <row r="787" spans="1:20" ht="45.75" x14ac:dyDescent="0.25">
      <c r="A787" s="3">
        <v>785</v>
      </c>
      <c r="B787" s="4" t="s">
        <v>786</v>
      </c>
      <c r="C787" s="4" t="s">
        <v>4895</v>
      </c>
      <c r="D787" s="3">
        <v>500</v>
      </c>
      <c r="E787" s="3">
        <v>903.14</v>
      </c>
      <c r="F787" s="8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8277</v>
      </c>
      <c r="O787" s="8">
        <v>180.62799999999999</v>
      </c>
      <c r="P787" s="3">
        <v>13.901379310344828</v>
      </c>
      <c r="Q787" s="3" t="s">
        <v>8277</v>
      </c>
      <c r="R787" s="3" t="s">
        <v>8277</v>
      </c>
      <c r="S787" s="15">
        <f t="shared" si="24"/>
        <v>41303.593923611108</v>
      </c>
      <c r="T787" s="14">
        <f t="shared" si="25"/>
        <v>41333.593923611108</v>
      </c>
    </row>
    <row r="788" spans="1:20" ht="30.75" x14ac:dyDescent="0.25">
      <c r="A788" s="3">
        <v>786</v>
      </c>
      <c r="B788" s="4" t="s">
        <v>787</v>
      </c>
      <c r="C788" s="4" t="s">
        <v>4896</v>
      </c>
      <c r="D788" s="3">
        <v>5000</v>
      </c>
      <c r="E788" s="3">
        <v>7140</v>
      </c>
      <c r="F788" s="8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8277</v>
      </c>
      <c r="O788" s="8">
        <v>142.79999999999998</v>
      </c>
      <c r="P788" s="3">
        <v>48.636363636363633</v>
      </c>
      <c r="Q788" s="3" t="s">
        <v>8277</v>
      </c>
      <c r="R788" s="3" t="s">
        <v>8277</v>
      </c>
      <c r="S788" s="15">
        <f t="shared" si="24"/>
        <v>40983.055949074071</v>
      </c>
      <c r="T788" s="14">
        <f t="shared" si="25"/>
        <v>41040.657638888886</v>
      </c>
    </row>
    <row r="789" spans="1:20" ht="30.75" x14ac:dyDescent="0.25">
      <c r="A789" s="3">
        <v>787</v>
      </c>
      <c r="B789" s="4" t="s">
        <v>788</v>
      </c>
      <c r="C789" s="4" t="s">
        <v>4897</v>
      </c>
      <c r="D789" s="3">
        <v>1200</v>
      </c>
      <c r="E789" s="3">
        <v>1370</v>
      </c>
      <c r="F789" s="8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8277</v>
      </c>
      <c r="O789" s="8">
        <v>114.16666666666666</v>
      </c>
      <c r="P789" s="3">
        <v>10</v>
      </c>
      <c r="Q789" s="3" t="s">
        <v>8277</v>
      </c>
      <c r="R789" s="3" t="s">
        <v>8277</v>
      </c>
      <c r="S789" s="15">
        <f t="shared" si="24"/>
        <v>41549.627615740741</v>
      </c>
      <c r="T789" s="14">
        <f t="shared" si="25"/>
        <v>41579.627615740741</v>
      </c>
    </row>
    <row r="790" spans="1:20" ht="30.75" x14ac:dyDescent="0.25">
      <c r="A790" s="3">
        <v>788</v>
      </c>
      <c r="B790" s="4" t="s">
        <v>789</v>
      </c>
      <c r="C790" s="4" t="s">
        <v>4898</v>
      </c>
      <c r="D790" s="3">
        <v>1000</v>
      </c>
      <c r="E790" s="3">
        <v>2035.05</v>
      </c>
      <c r="F790" s="8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8277</v>
      </c>
      <c r="O790" s="9">
        <v>203.505</v>
      </c>
      <c r="P790" s="3">
        <v>30.442647058823528</v>
      </c>
      <c r="Q790" s="3" t="s">
        <v>8277</v>
      </c>
      <c r="R790" s="3" t="s">
        <v>8277</v>
      </c>
      <c r="S790" s="15">
        <f t="shared" si="24"/>
        <v>41059.006805555553</v>
      </c>
      <c r="T790" s="14">
        <f t="shared" si="25"/>
        <v>41097.165972222225</v>
      </c>
    </row>
    <row r="791" spans="1:20" ht="30.75" x14ac:dyDescent="0.25">
      <c r="A791" s="3">
        <v>789</v>
      </c>
      <c r="B791" s="4" t="s">
        <v>790</v>
      </c>
      <c r="C791" s="4" t="s">
        <v>4899</v>
      </c>
      <c r="D791" s="3">
        <v>1700</v>
      </c>
      <c r="E791" s="3">
        <v>1860</v>
      </c>
      <c r="F791" s="8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8277</v>
      </c>
      <c r="O791" s="8">
        <v>109.41176470588236</v>
      </c>
      <c r="P791" s="3">
        <v>11.428571428571429</v>
      </c>
      <c r="Q791" s="3" t="s">
        <v>8277</v>
      </c>
      <c r="R791" s="3" t="s">
        <v>8277</v>
      </c>
      <c r="S791" s="15">
        <f t="shared" si="24"/>
        <v>41277.186111111114</v>
      </c>
      <c r="T791" s="14">
        <f t="shared" si="25"/>
        <v>41295.332638888889</v>
      </c>
    </row>
    <row r="792" spans="1:20" ht="30.75" x14ac:dyDescent="0.25">
      <c r="A792" s="3">
        <v>790</v>
      </c>
      <c r="B792" s="4" t="s">
        <v>791</v>
      </c>
      <c r="C792" s="4" t="s">
        <v>4900</v>
      </c>
      <c r="D792" s="3">
        <v>10000</v>
      </c>
      <c r="E792" s="3">
        <v>14437.46</v>
      </c>
      <c r="F792" s="8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8277</v>
      </c>
      <c r="O792" s="8">
        <v>144.37459999999999</v>
      </c>
      <c r="P792" s="3">
        <v>28.445256410256405</v>
      </c>
      <c r="Q792" s="3" t="s">
        <v>8277</v>
      </c>
      <c r="R792" s="3" t="s">
        <v>8277</v>
      </c>
      <c r="S792" s="15">
        <f t="shared" si="24"/>
        <v>41276.047905092593</v>
      </c>
      <c r="T792" s="14">
        <f t="shared" si="25"/>
        <v>41306.047905092593</v>
      </c>
    </row>
    <row r="793" spans="1:20" ht="30.75" x14ac:dyDescent="0.25">
      <c r="A793" s="3">
        <v>791</v>
      </c>
      <c r="B793" s="4" t="s">
        <v>792</v>
      </c>
      <c r="C793" s="4" t="s">
        <v>4901</v>
      </c>
      <c r="D793" s="3">
        <v>7500</v>
      </c>
      <c r="E793" s="3">
        <v>7790</v>
      </c>
      <c r="F793" s="8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8277</v>
      </c>
      <c r="O793" s="8">
        <v>103.86666666666666</v>
      </c>
      <c r="P793" s="3">
        <v>2.265625</v>
      </c>
      <c r="Q793" s="3" t="s">
        <v>8277</v>
      </c>
      <c r="R793" s="3" t="s">
        <v>8277</v>
      </c>
      <c r="S793" s="15">
        <f t="shared" si="24"/>
        <v>41557.780624999999</v>
      </c>
      <c r="T793" s="14">
        <f t="shared" si="25"/>
        <v>41591.249305555553</v>
      </c>
    </row>
    <row r="794" spans="1:20" ht="30.75" x14ac:dyDescent="0.25">
      <c r="A794" s="3">
        <v>792</v>
      </c>
      <c r="B794" s="4" t="s">
        <v>793</v>
      </c>
      <c r="C794" s="4" t="s">
        <v>4902</v>
      </c>
      <c r="D794" s="3">
        <v>2500</v>
      </c>
      <c r="E794" s="3">
        <v>2511.11</v>
      </c>
      <c r="F794" s="8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8277</v>
      </c>
      <c r="O794" s="8">
        <v>100.44440000000002</v>
      </c>
      <c r="P794" s="3">
        <v>0.18516666666666878</v>
      </c>
      <c r="Q794" s="3" t="s">
        <v>8277</v>
      </c>
      <c r="R794" s="3" t="s">
        <v>8277</v>
      </c>
      <c r="S794" s="15">
        <f t="shared" si="24"/>
        <v>41555.873645833337</v>
      </c>
      <c r="T794" s="14">
        <f t="shared" si="25"/>
        <v>41585.915312500001</v>
      </c>
    </row>
    <row r="795" spans="1:20" ht="45.75" x14ac:dyDescent="0.25">
      <c r="A795" s="3">
        <v>793</v>
      </c>
      <c r="B795" s="4" t="s">
        <v>794</v>
      </c>
      <c r="C795" s="4" t="s">
        <v>4903</v>
      </c>
      <c r="D795" s="3">
        <v>2750</v>
      </c>
      <c r="E795" s="3">
        <v>2826.43</v>
      </c>
      <c r="F795" s="8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8277</v>
      </c>
      <c r="O795" s="8">
        <v>102.77927272727271</v>
      </c>
      <c r="P795" s="3">
        <v>2.3884374999999949</v>
      </c>
      <c r="Q795" s="3" t="s">
        <v>8277</v>
      </c>
      <c r="R795" s="3" t="s">
        <v>8277</v>
      </c>
      <c r="S795" s="15">
        <f t="shared" si="24"/>
        <v>41442.741249999999</v>
      </c>
      <c r="T795" s="14">
        <f t="shared" si="25"/>
        <v>41458.207638888889</v>
      </c>
    </row>
    <row r="796" spans="1:20" ht="30.75" x14ac:dyDescent="0.25">
      <c r="A796" s="3">
        <v>794</v>
      </c>
      <c r="B796" s="4" t="s">
        <v>795</v>
      </c>
      <c r="C796" s="4" t="s">
        <v>4904</v>
      </c>
      <c r="D796" s="3">
        <v>8000</v>
      </c>
      <c r="E796" s="3">
        <v>8425</v>
      </c>
      <c r="F796" s="8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8277</v>
      </c>
      <c r="O796" s="8">
        <v>105.31250000000001</v>
      </c>
      <c r="P796" s="3">
        <v>8.0188679245283012</v>
      </c>
      <c r="Q796" s="3" t="s">
        <v>8277</v>
      </c>
      <c r="R796" s="3" t="s">
        <v>8277</v>
      </c>
      <c r="S796" s="15">
        <f t="shared" si="24"/>
        <v>40736.115011574075</v>
      </c>
      <c r="T796" s="14">
        <f t="shared" si="25"/>
        <v>40791.712500000001</v>
      </c>
    </row>
    <row r="797" spans="1:20" ht="30.75" x14ac:dyDescent="0.25">
      <c r="A797" s="3">
        <v>795</v>
      </c>
      <c r="B797" s="4" t="s">
        <v>796</v>
      </c>
      <c r="C797" s="4" t="s">
        <v>4905</v>
      </c>
      <c r="D797" s="3">
        <v>14000</v>
      </c>
      <c r="E797" s="3">
        <v>15650</v>
      </c>
      <c r="F797" s="8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8277</v>
      </c>
      <c r="O797" s="8">
        <v>111.78571428571429</v>
      </c>
      <c r="P797" s="3">
        <v>8.9673913043478262</v>
      </c>
      <c r="Q797" s="3" t="s">
        <v>8277</v>
      </c>
      <c r="R797" s="3" t="s">
        <v>8277</v>
      </c>
      <c r="S797" s="15">
        <f t="shared" si="24"/>
        <v>40963.613032407404</v>
      </c>
      <c r="T797" s="14">
        <f t="shared" si="25"/>
        <v>41006.207638888889</v>
      </c>
    </row>
    <row r="798" spans="1:20" ht="30.75" x14ac:dyDescent="0.25">
      <c r="A798" s="3">
        <v>796</v>
      </c>
      <c r="B798" s="4" t="s">
        <v>797</v>
      </c>
      <c r="C798" s="4" t="s">
        <v>4906</v>
      </c>
      <c r="D798" s="3">
        <v>10000</v>
      </c>
      <c r="E798" s="3">
        <v>10135</v>
      </c>
      <c r="F798" s="8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8277</v>
      </c>
      <c r="O798" s="8">
        <v>101.35000000000001</v>
      </c>
      <c r="P798" s="3">
        <v>1.5</v>
      </c>
      <c r="Q798" s="3" t="s">
        <v>8277</v>
      </c>
      <c r="R798" s="3" t="s">
        <v>8277</v>
      </c>
      <c r="S798" s="15">
        <f t="shared" si="24"/>
        <v>41502.882928240739</v>
      </c>
      <c r="T798" s="14">
        <f t="shared" si="25"/>
        <v>41532.881944444445</v>
      </c>
    </row>
    <row r="799" spans="1:20" ht="30.75" x14ac:dyDescent="0.25">
      <c r="A799" s="3">
        <v>797</v>
      </c>
      <c r="B799" s="4" t="s">
        <v>798</v>
      </c>
      <c r="C799" s="4" t="s">
        <v>4907</v>
      </c>
      <c r="D799" s="3">
        <v>3000</v>
      </c>
      <c r="E799" s="3">
        <v>3226</v>
      </c>
      <c r="F799" s="8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8277</v>
      </c>
      <c r="O799" s="8">
        <v>107.53333333333333</v>
      </c>
      <c r="P799" s="3">
        <v>3.183098591549296</v>
      </c>
      <c r="Q799" s="3" t="s">
        <v>8277</v>
      </c>
      <c r="R799" s="3" t="s">
        <v>8277</v>
      </c>
      <c r="S799" s="15">
        <f t="shared" si="24"/>
        <v>40996.994074074071</v>
      </c>
      <c r="T799" s="14">
        <f t="shared" si="25"/>
        <v>41028.166666666664</v>
      </c>
    </row>
    <row r="800" spans="1:20" ht="30.75" x14ac:dyDescent="0.25">
      <c r="A800" s="3">
        <v>798</v>
      </c>
      <c r="B800" s="4" t="s">
        <v>799</v>
      </c>
      <c r="C800" s="4" t="s">
        <v>4908</v>
      </c>
      <c r="D800" s="3">
        <v>3500</v>
      </c>
      <c r="E800" s="3">
        <v>4021</v>
      </c>
      <c r="F800" s="8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8277</v>
      </c>
      <c r="O800" s="8">
        <v>114.88571428571429</v>
      </c>
      <c r="P800" s="3">
        <v>5.9885057471264371</v>
      </c>
      <c r="Q800" s="3" t="s">
        <v>8277</v>
      </c>
      <c r="R800" s="3" t="s">
        <v>8277</v>
      </c>
      <c r="S800" s="15">
        <f t="shared" si="24"/>
        <v>41882.590127314819</v>
      </c>
      <c r="T800" s="14">
        <f t="shared" si="25"/>
        <v>41912.590127314819</v>
      </c>
    </row>
    <row r="801" spans="1:20" ht="30.75" x14ac:dyDescent="0.25">
      <c r="A801" s="3">
        <v>799</v>
      </c>
      <c r="B801" s="4" t="s">
        <v>800</v>
      </c>
      <c r="C801" s="4" t="s">
        <v>4909</v>
      </c>
      <c r="D801" s="3">
        <v>5000</v>
      </c>
      <c r="E801" s="3">
        <v>5001</v>
      </c>
      <c r="F801" s="8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8277</v>
      </c>
      <c r="O801" s="8">
        <v>100.02</v>
      </c>
      <c r="P801" s="3">
        <v>3.5714285714285712E-2</v>
      </c>
      <c r="Q801" s="3" t="s">
        <v>8277</v>
      </c>
      <c r="R801" s="3" t="s">
        <v>8277</v>
      </c>
      <c r="S801" s="15">
        <f t="shared" si="24"/>
        <v>40996.667199074072</v>
      </c>
      <c r="T801" s="14">
        <f t="shared" si="25"/>
        <v>41026.667199074072</v>
      </c>
    </row>
    <row r="802" spans="1:20" ht="30.75" x14ac:dyDescent="0.25">
      <c r="A802" s="3">
        <v>800</v>
      </c>
      <c r="B802" s="4" t="s">
        <v>801</v>
      </c>
      <c r="C802" s="4" t="s">
        <v>4910</v>
      </c>
      <c r="D802" s="3">
        <v>1500</v>
      </c>
      <c r="E802" s="3">
        <v>2282</v>
      </c>
      <c r="F802" s="8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8277</v>
      </c>
      <c r="O802" s="8">
        <v>152.13333333333335</v>
      </c>
      <c r="P802" s="3">
        <v>13.964285714285714</v>
      </c>
      <c r="Q802" s="3" t="s">
        <v>8277</v>
      </c>
      <c r="R802" s="3" t="s">
        <v>8277</v>
      </c>
      <c r="S802" s="15">
        <f t="shared" si="24"/>
        <v>41863.433495370373</v>
      </c>
      <c r="T802" s="14">
        <f t="shared" si="25"/>
        <v>41893.433495370373</v>
      </c>
    </row>
    <row r="803" spans="1:20" ht="30.75" x14ac:dyDescent="0.25">
      <c r="A803" s="3">
        <v>801</v>
      </c>
      <c r="B803" s="4" t="s">
        <v>802</v>
      </c>
      <c r="C803" s="4" t="s">
        <v>4911</v>
      </c>
      <c r="D803" s="3">
        <v>2000</v>
      </c>
      <c r="E803" s="3">
        <v>2230.4299999999998</v>
      </c>
      <c r="F803" s="8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8277</v>
      </c>
      <c r="O803" s="8">
        <v>111.52149999999999</v>
      </c>
      <c r="P803" s="3">
        <v>4.5182352941176438</v>
      </c>
      <c r="Q803" s="3" t="s">
        <v>8277</v>
      </c>
      <c r="R803" s="3" t="s">
        <v>8277</v>
      </c>
      <c r="S803" s="15">
        <f t="shared" si="24"/>
        <v>40695.795370370368</v>
      </c>
      <c r="T803" s="14">
        <f t="shared" si="25"/>
        <v>40725.795370370368</v>
      </c>
    </row>
    <row r="804" spans="1:20" ht="45.75" x14ac:dyDescent="0.25">
      <c r="A804" s="3">
        <v>802</v>
      </c>
      <c r="B804" s="4" t="s">
        <v>803</v>
      </c>
      <c r="C804" s="4" t="s">
        <v>4912</v>
      </c>
      <c r="D804" s="3">
        <v>6000</v>
      </c>
      <c r="E804" s="3">
        <v>6080</v>
      </c>
      <c r="F804" s="8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8277</v>
      </c>
      <c r="O804" s="8">
        <v>101.33333333333334</v>
      </c>
      <c r="P804" s="3">
        <v>1.0666666666666667</v>
      </c>
      <c r="Q804" s="3" t="s">
        <v>8277</v>
      </c>
      <c r="R804" s="3" t="s">
        <v>8277</v>
      </c>
      <c r="S804" s="15">
        <f t="shared" si="24"/>
        <v>41123.022268518522</v>
      </c>
      <c r="T804" s="14">
        <f t="shared" si="25"/>
        <v>41169.170138888891</v>
      </c>
    </row>
    <row r="805" spans="1:20" ht="30.75" x14ac:dyDescent="0.25">
      <c r="A805" s="3">
        <v>803</v>
      </c>
      <c r="B805" s="4" t="s">
        <v>804</v>
      </c>
      <c r="C805" s="4" t="s">
        <v>4913</v>
      </c>
      <c r="D805" s="3">
        <v>2300</v>
      </c>
      <c r="E805" s="3">
        <v>2835</v>
      </c>
      <c r="F805" s="8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8277</v>
      </c>
      <c r="O805" s="8">
        <v>123.2608695652174</v>
      </c>
      <c r="P805" s="3">
        <v>14.078947368421053</v>
      </c>
      <c r="Q805" s="3" t="s">
        <v>8277</v>
      </c>
      <c r="R805" s="3" t="s">
        <v>8277</v>
      </c>
      <c r="S805" s="15">
        <f t="shared" si="24"/>
        <v>40665.949976851851</v>
      </c>
      <c r="T805" s="14">
        <f t="shared" si="25"/>
        <v>40692.041666666664</v>
      </c>
    </row>
    <row r="806" spans="1:20" ht="30.75" x14ac:dyDescent="0.25">
      <c r="A806" s="3">
        <v>804</v>
      </c>
      <c r="B806" s="4" t="s">
        <v>805</v>
      </c>
      <c r="C806" s="4" t="s">
        <v>4914</v>
      </c>
      <c r="D806" s="3">
        <v>5500</v>
      </c>
      <c r="E806" s="3">
        <v>5500</v>
      </c>
      <c r="F806" s="8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8277</v>
      </c>
      <c r="O806" s="8">
        <v>100</v>
      </c>
      <c r="P806" s="3">
        <v>0</v>
      </c>
      <c r="Q806" s="3" t="s">
        <v>8277</v>
      </c>
      <c r="R806" s="3" t="s">
        <v>8277</v>
      </c>
      <c r="S806" s="15">
        <f t="shared" si="24"/>
        <v>40730.105625000004</v>
      </c>
      <c r="T806" s="14">
        <f t="shared" si="25"/>
        <v>40747.165972222225</v>
      </c>
    </row>
    <row r="807" spans="1:20" ht="30.75" x14ac:dyDescent="0.25">
      <c r="A807" s="3">
        <v>805</v>
      </c>
      <c r="B807" s="4" t="s">
        <v>806</v>
      </c>
      <c r="C807" s="4" t="s">
        <v>4915</v>
      </c>
      <c r="D807" s="3">
        <v>3000</v>
      </c>
      <c r="E807" s="3">
        <v>3150</v>
      </c>
      <c r="F807" s="8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8277</v>
      </c>
      <c r="O807" s="8">
        <v>105</v>
      </c>
      <c r="P807" s="3">
        <v>2.7777777777777777</v>
      </c>
      <c r="Q807" s="3" t="s">
        <v>8277</v>
      </c>
      <c r="R807" s="3" t="s">
        <v>8277</v>
      </c>
      <c r="S807" s="15">
        <f t="shared" si="24"/>
        <v>40690.823055555556</v>
      </c>
      <c r="T807" s="14">
        <f t="shared" si="25"/>
        <v>40740.958333333336</v>
      </c>
    </row>
    <row r="808" spans="1:20" ht="15.75" x14ac:dyDescent="0.25">
      <c r="A808" s="3">
        <v>806</v>
      </c>
      <c r="B808" s="4" t="s">
        <v>807</v>
      </c>
      <c r="C808" s="4" t="s">
        <v>4916</v>
      </c>
      <c r="D808" s="3">
        <v>8000</v>
      </c>
      <c r="E808" s="3">
        <v>8355</v>
      </c>
      <c r="F808" s="8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8277</v>
      </c>
      <c r="O808" s="8">
        <v>104.4375</v>
      </c>
      <c r="P808" s="3">
        <v>5</v>
      </c>
      <c r="Q808" s="3" t="s">
        <v>8277</v>
      </c>
      <c r="R808" s="3" t="s">
        <v>8277</v>
      </c>
      <c r="S808" s="15">
        <f t="shared" si="24"/>
        <v>40763.691423611112</v>
      </c>
      <c r="T808" s="14">
        <f t="shared" si="25"/>
        <v>40793.691423611112</v>
      </c>
    </row>
    <row r="809" spans="1:20" ht="15.75" x14ac:dyDescent="0.25">
      <c r="A809" s="3">
        <v>807</v>
      </c>
      <c r="B809" s="4" t="s">
        <v>808</v>
      </c>
      <c r="C809" s="4" t="s">
        <v>4917</v>
      </c>
      <c r="D809" s="3">
        <v>4000</v>
      </c>
      <c r="E809" s="3">
        <v>4205</v>
      </c>
      <c r="F809" s="8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8277</v>
      </c>
      <c r="O809" s="8">
        <v>105.125</v>
      </c>
      <c r="P809" s="3">
        <v>3.5964912280701755</v>
      </c>
      <c r="Q809" s="3" t="s">
        <v>8277</v>
      </c>
      <c r="R809" s="3" t="s">
        <v>8277</v>
      </c>
      <c r="S809" s="15">
        <f t="shared" si="24"/>
        <v>42759.628599537042</v>
      </c>
      <c r="T809" s="14">
        <f t="shared" si="25"/>
        <v>42795.083333333328</v>
      </c>
    </row>
    <row r="810" spans="1:20" ht="30.75" x14ac:dyDescent="0.25">
      <c r="A810" s="3">
        <v>808</v>
      </c>
      <c r="B810" s="4" t="s">
        <v>809</v>
      </c>
      <c r="C810" s="4" t="s">
        <v>4918</v>
      </c>
      <c r="D810" s="3">
        <v>4500</v>
      </c>
      <c r="E810" s="3">
        <v>4500</v>
      </c>
      <c r="F810" s="8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8277</v>
      </c>
      <c r="O810" s="8">
        <v>100</v>
      </c>
      <c r="P810" s="3">
        <v>0</v>
      </c>
      <c r="Q810" s="3" t="s">
        <v>8277</v>
      </c>
      <c r="R810" s="3" t="s">
        <v>8277</v>
      </c>
      <c r="S810" s="15">
        <f t="shared" si="24"/>
        <v>41962.100532407407</v>
      </c>
      <c r="T810" s="14">
        <f t="shared" si="25"/>
        <v>41995.207638888889</v>
      </c>
    </row>
    <row r="811" spans="1:20" ht="30.75" x14ac:dyDescent="0.25">
      <c r="A811" s="3">
        <v>809</v>
      </c>
      <c r="B811" s="4" t="s">
        <v>810</v>
      </c>
      <c r="C811" s="4" t="s">
        <v>4919</v>
      </c>
      <c r="D811" s="3">
        <v>4000</v>
      </c>
      <c r="E811" s="3">
        <v>4151</v>
      </c>
      <c r="F811" s="8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8277</v>
      </c>
      <c r="O811" s="8">
        <v>103.77499999999999</v>
      </c>
      <c r="P811" s="3">
        <v>2.9038461538461537</v>
      </c>
      <c r="Q811" s="3" t="s">
        <v>8277</v>
      </c>
      <c r="R811" s="3" t="s">
        <v>8277</v>
      </c>
      <c r="S811" s="15">
        <f t="shared" si="24"/>
        <v>41628.833680555559</v>
      </c>
      <c r="T811" s="14">
        <f t="shared" si="25"/>
        <v>41658.833680555559</v>
      </c>
    </row>
    <row r="812" spans="1:20" ht="30.75" x14ac:dyDescent="0.25">
      <c r="A812" s="3">
        <v>810</v>
      </c>
      <c r="B812" s="4" t="s">
        <v>811</v>
      </c>
      <c r="C812" s="4" t="s">
        <v>4920</v>
      </c>
      <c r="D812" s="3">
        <v>1500</v>
      </c>
      <c r="E812" s="3">
        <v>1575</v>
      </c>
      <c r="F812" s="8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8277</v>
      </c>
      <c r="O812" s="8">
        <v>105</v>
      </c>
      <c r="P812" s="3">
        <v>2.7777777777777777</v>
      </c>
      <c r="Q812" s="3" t="s">
        <v>8277</v>
      </c>
      <c r="R812" s="3" t="s">
        <v>8277</v>
      </c>
      <c r="S812" s="15">
        <f t="shared" si="24"/>
        <v>41123.056273148148</v>
      </c>
      <c r="T812" s="14">
        <f t="shared" si="25"/>
        <v>41153.056273148148</v>
      </c>
    </row>
    <row r="813" spans="1:20" ht="30.75" x14ac:dyDescent="0.25">
      <c r="A813" s="3">
        <v>811</v>
      </c>
      <c r="B813" s="4" t="s">
        <v>812</v>
      </c>
      <c r="C813" s="4" t="s">
        <v>4921</v>
      </c>
      <c r="D813" s="3">
        <v>1000</v>
      </c>
      <c r="E813" s="3">
        <v>1040</v>
      </c>
      <c r="F813" s="8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8277</v>
      </c>
      <c r="O813" s="8">
        <v>104</v>
      </c>
      <c r="P813" s="3">
        <v>3.3333333333333335</v>
      </c>
      <c r="Q813" s="3" t="s">
        <v>8277</v>
      </c>
      <c r="R813" s="3" t="s">
        <v>8277</v>
      </c>
      <c r="S813" s="15">
        <f t="shared" si="24"/>
        <v>41443.643541666665</v>
      </c>
      <c r="T813" s="14">
        <f t="shared" si="25"/>
        <v>41465.702777777777</v>
      </c>
    </row>
    <row r="814" spans="1:20" ht="30.75" x14ac:dyDescent="0.25">
      <c r="A814" s="3">
        <v>812</v>
      </c>
      <c r="B814" s="4" t="s">
        <v>813</v>
      </c>
      <c r="C814" s="4" t="s">
        <v>4922</v>
      </c>
      <c r="D814" s="3">
        <v>600</v>
      </c>
      <c r="E814" s="3">
        <v>911</v>
      </c>
      <c r="F814" s="8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8277</v>
      </c>
      <c r="O814" s="8">
        <v>151.83333333333334</v>
      </c>
      <c r="P814" s="3">
        <v>9.4242424242424239</v>
      </c>
      <c r="Q814" s="3" t="s">
        <v>8277</v>
      </c>
      <c r="R814" s="3" t="s">
        <v>8277</v>
      </c>
      <c r="S814" s="15">
        <f t="shared" si="24"/>
        <v>41282.017962962964</v>
      </c>
      <c r="T814" s="14">
        <f t="shared" si="25"/>
        <v>41334.581944444442</v>
      </c>
    </row>
    <row r="815" spans="1:20" ht="30.75" x14ac:dyDescent="0.25">
      <c r="A815" s="3">
        <v>813</v>
      </c>
      <c r="B815" s="4" t="s">
        <v>814</v>
      </c>
      <c r="C815" s="4" t="s">
        <v>4923</v>
      </c>
      <c r="D815" s="3">
        <v>1500</v>
      </c>
      <c r="E815" s="3">
        <v>2399.94</v>
      </c>
      <c r="F815" s="8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8277</v>
      </c>
      <c r="O815" s="8">
        <v>159.99600000000001</v>
      </c>
      <c r="P815" s="3">
        <v>9.3743750000000006</v>
      </c>
      <c r="Q815" s="3" t="s">
        <v>8277</v>
      </c>
      <c r="R815" s="3" t="s">
        <v>8277</v>
      </c>
      <c r="S815" s="15">
        <f t="shared" si="24"/>
        <v>41080.960243055553</v>
      </c>
      <c r="T815" s="14">
        <f t="shared" si="25"/>
        <v>41110.960243055553</v>
      </c>
    </row>
    <row r="816" spans="1:20" ht="45.75" x14ac:dyDescent="0.25">
      <c r="A816" s="3">
        <v>814</v>
      </c>
      <c r="B816" s="4" t="s">
        <v>815</v>
      </c>
      <c r="C816" s="4" t="s">
        <v>4924</v>
      </c>
      <c r="D816" s="3">
        <v>1000</v>
      </c>
      <c r="E816" s="3">
        <v>1273</v>
      </c>
      <c r="F816" s="8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8277</v>
      </c>
      <c r="O816" s="8">
        <v>127.3</v>
      </c>
      <c r="P816" s="3">
        <v>9.75</v>
      </c>
      <c r="Q816" s="3" t="s">
        <v>8277</v>
      </c>
      <c r="R816" s="3" t="s">
        <v>8277</v>
      </c>
      <c r="S816" s="15">
        <f t="shared" si="24"/>
        <v>40679.743067129632</v>
      </c>
      <c r="T816" s="14">
        <f t="shared" si="25"/>
        <v>40694.75277777778</v>
      </c>
    </row>
    <row r="817" spans="1:20" ht="15.75" x14ac:dyDescent="0.25">
      <c r="A817" s="3">
        <v>815</v>
      </c>
      <c r="B817" s="4" t="s">
        <v>816</v>
      </c>
      <c r="C817" s="4" t="s">
        <v>4925</v>
      </c>
      <c r="D817" s="3">
        <v>4000</v>
      </c>
      <c r="E817" s="3">
        <v>4280</v>
      </c>
      <c r="F817" s="8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8277</v>
      </c>
      <c r="O817" s="8">
        <v>107</v>
      </c>
      <c r="P817" s="3">
        <v>6.5116279069767442</v>
      </c>
      <c r="Q817" s="3" t="s">
        <v>8277</v>
      </c>
      <c r="R817" s="3" t="s">
        <v>8277</v>
      </c>
      <c r="S817" s="15">
        <f t="shared" si="24"/>
        <v>41914.917858796296</v>
      </c>
      <c r="T817" s="14">
        <f t="shared" si="25"/>
        <v>41944.917858796296</v>
      </c>
    </row>
    <row r="818" spans="1:20" ht="30.75" x14ac:dyDescent="0.25">
      <c r="A818" s="3">
        <v>816</v>
      </c>
      <c r="B818" s="4" t="s">
        <v>817</v>
      </c>
      <c r="C818" s="4" t="s">
        <v>4926</v>
      </c>
      <c r="D818" s="3">
        <v>7000</v>
      </c>
      <c r="E818" s="3">
        <v>8058.55</v>
      </c>
      <c r="F818" s="8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8277</v>
      </c>
      <c r="O818" s="8">
        <v>115.12214285714286</v>
      </c>
      <c r="P818" s="3">
        <v>5.1636585365853671</v>
      </c>
      <c r="Q818" s="3" t="s">
        <v>8277</v>
      </c>
      <c r="R818" s="3" t="s">
        <v>8277</v>
      </c>
      <c r="S818" s="15">
        <f t="shared" si="24"/>
        <v>41341.870868055557</v>
      </c>
      <c r="T818" s="14">
        <f t="shared" si="25"/>
        <v>41373.270833333336</v>
      </c>
    </row>
    <row r="819" spans="1:20" ht="30.75" x14ac:dyDescent="0.25">
      <c r="A819" s="3">
        <v>817</v>
      </c>
      <c r="B819" s="4" t="s">
        <v>818</v>
      </c>
      <c r="C819" s="4" t="s">
        <v>4927</v>
      </c>
      <c r="D819" s="3">
        <v>1500</v>
      </c>
      <c r="E819" s="3">
        <v>2056.66</v>
      </c>
      <c r="F819" s="8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8277</v>
      </c>
      <c r="O819" s="8">
        <v>137.11066666666665</v>
      </c>
      <c r="P819" s="3">
        <v>24.202608695652167</v>
      </c>
      <c r="Q819" s="3" t="s">
        <v>8277</v>
      </c>
      <c r="R819" s="3" t="s">
        <v>8277</v>
      </c>
      <c r="S819" s="15">
        <f t="shared" si="24"/>
        <v>40925.599664351852</v>
      </c>
      <c r="T819" s="14">
        <f t="shared" si="25"/>
        <v>40979.207638888889</v>
      </c>
    </row>
    <row r="820" spans="1:20" ht="30.75" x14ac:dyDescent="0.25">
      <c r="A820" s="3">
        <v>818</v>
      </c>
      <c r="B820" s="4" t="s">
        <v>819</v>
      </c>
      <c r="C820" s="4" t="s">
        <v>4928</v>
      </c>
      <c r="D820" s="3">
        <v>350</v>
      </c>
      <c r="E820" s="3">
        <v>545</v>
      </c>
      <c r="F820" s="8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8277</v>
      </c>
      <c r="O820" s="8">
        <v>155.71428571428572</v>
      </c>
      <c r="P820" s="3">
        <v>10.263157894736842</v>
      </c>
      <c r="Q820" s="3" t="s">
        <v>8277</v>
      </c>
      <c r="R820" s="3" t="s">
        <v>8277</v>
      </c>
      <c r="S820" s="15">
        <f t="shared" si="24"/>
        <v>41120.882881944446</v>
      </c>
      <c r="T820" s="14">
        <f t="shared" si="25"/>
        <v>41128.709027777775</v>
      </c>
    </row>
    <row r="821" spans="1:20" ht="15.75" x14ac:dyDescent="0.25">
      <c r="A821" s="3">
        <v>819</v>
      </c>
      <c r="B821" s="4" t="s">
        <v>820</v>
      </c>
      <c r="C821" s="4" t="s">
        <v>4929</v>
      </c>
      <c r="D821" s="3">
        <v>400</v>
      </c>
      <c r="E821" s="3">
        <v>435</v>
      </c>
      <c r="F821" s="8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8277</v>
      </c>
      <c r="O821" s="8">
        <v>108.74999999999999</v>
      </c>
      <c r="P821" s="3">
        <v>2.5</v>
      </c>
      <c r="Q821" s="3" t="s">
        <v>8277</v>
      </c>
      <c r="R821" s="3" t="s">
        <v>8277</v>
      </c>
      <c r="S821" s="15">
        <f t="shared" si="24"/>
        <v>41619.998310185183</v>
      </c>
      <c r="T821" s="14">
        <f t="shared" si="25"/>
        <v>41629.197222222225</v>
      </c>
    </row>
    <row r="822" spans="1:20" ht="30.75" x14ac:dyDescent="0.25">
      <c r="A822" s="3">
        <v>820</v>
      </c>
      <c r="B822" s="4" t="s">
        <v>821</v>
      </c>
      <c r="C822" s="4" t="s">
        <v>4930</v>
      </c>
      <c r="D822" s="3">
        <v>2000</v>
      </c>
      <c r="E822" s="3">
        <v>2681</v>
      </c>
      <c r="F822" s="8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8277</v>
      </c>
      <c r="O822" s="8">
        <v>134.05000000000001</v>
      </c>
      <c r="P822" s="3">
        <v>17.921052631578949</v>
      </c>
      <c r="Q822" s="3" t="s">
        <v>8277</v>
      </c>
      <c r="R822" s="3" t="s">
        <v>8277</v>
      </c>
      <c r="S822" s="15">
        <f t="shared" si="24"/>
        <v>41768.841921296298</v>
      </c>
      <c r="T822" s="14">
        <f t="shared" si="25"/>
        <v>41799.208333333336</v>
      </c>
    </row>
    <row r="823" spans="1:20" ht="30.75" x14ac:dyDescent="0.25">
      <c r="A823" s="3">
        <v>821</v>
      </c>
      <c r="B823" s="4" t="s">
        <v>822</v>
      </c>
      <c r="C823" s="4" t="s">
        <v>4931</v>
      </c>
      <c r="D823" s="3">
        <v>17482</v>
      </c>
      <c r="E823" s="3">
        <v>17482</v>
      </c>
      <c r="F823" s="8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8277</v>
      </c>
      <c r="O823" s="8">
        <v>100</v>
      </c>
      <c r="P823" s="3">
        <v>0</v>
      </c>
      <c r="Q823" s="3" t="s">
        <v>8277</v>
      </c>
      <c r="R823" s="3" t="s">
        <v>8277</v>
      </c>
      <c r="S823" s="15">
        <f t="shared" si="24"/>
        <v>42093.922048611115</v>
      </c>
      <c r="T823" s="14">
        <f t="shared" si="25"/>
        <v>42128.167361111111</v>
      </c>
    </row>
    <row r="824" spans="1:20" ht="30.75" x14ac:dyDescent="0.25">
      <c r="A824" s="3">
        <v>822</v>
      </c>
      <c r="B824" s="4" t="s">
        <v>823</v>
      </c>
      <c r="C824" s="4" t="s">
        <v>4932</v>
      </c>
      <c r="D824" s="3">
        <v>3000</v>
      </c>
      <c r="E824" s="3">
        <v>3575</v>
      </c>
      <c r="F824" s="8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8277</v>
      </c>
      <c r="O824" s="8">
        <v>119.16666666666667</v>
      </c>
      <c r="P824" s="3">
        <v>8.3333333333333339</v>
      </c>
      <c r="Q824" s="3" t="s">
        <v>8277</v>
      </c>
      <c r="R824" s="3" t="s">
        <v>8277</v>
      </c>
      <c r="S824" s="15">
        <f t="shared" si="24"/>
        <v>41157.947337962964</v>
      </c>
      <c r="T824" s="14">
        <f t="shared" si="25"/>
        <v>41187.947337962964</v>
      </c>
    </row>
    <row r="825" spans="1:20" ht="30.75" x14ac:dyDescent="0.25">
      <c r="A825" s="3">
        <v>823</v>
      </c>
      <c r="B825" s="4" t="s">
        <v>824</v>
      </c>
      <c r="C825" s="4" t="s">
        <v>4933</v>
      </c>
      <c r="D825" s="3">
        <v>800</v>
      </c>
      <c r="E825" s="3">
        <v>1436</v>
      </c>
      <c r="F825" s="8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8277</v>
      </c>
      <c r="O825" s="8">
        <v>179.5</v>
      </c>
      <c r="P825" s="3">
        <v>19.272727272727273</v>
      </c>
      <c r="Q825" s="3" t="s">
        <v>8277</v>
      </c>
      <c r="R825" s="3" t="s">
        <v>8277</v>
      </c>
      <c r="S825" s="15">
        <f t="shared" si="24"/>
        <v>42055.972824074073</v>
      </c>
      <c r="T825" s="14">
        <f t="shared" si="25"/>
        <v>42085.931157407409</v>
      </c>
    </row>
    <row r="826" spans="1:20" ht="45.75" x14ac:dyDescent="0.25">
      <c r="A826" s="3">
        <v>824</v>
      </c>
      <c r="B826" s="4" t="s">
        <v>825</v>
      </c>
      <c r="C826" s="4" t="s">
        <v>4934</v>
      </c>
      <c r="D826" s="3">
        <v>1600</v>
      </c>
      <c r="E826" s="3">
        <v>2150.1</v>
      </c>
      <c r="F826" s="8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8277</v>
      </c>
      <c r="O826" s="8">
        <v>134.38124999999999</v>
      </c>
      <c r="P826" s="3">
        <v>10.187037037037035</v>
      </c>
      <c r="Q826" s="3" t="s">
        <v>8277</v>
      </c>
      <c r="R826" s="3" t="s">
        <v>8277</v>
      </c>
      <c r="S826" s="15">
        <f t="shared" si="24"/>
        <v>40250.242106481484</v>
      </c>
      <c r="T826" s="14">
        <f t="shared" si="25"/>
        <v>40286.290972222225</v>
      </c>
    </row>
    <row r="827" spans="1:20" ht="30.75" x14ac:dyDescent="0.25">
      <c r="A827" s="3">
        <v>825</v>
      </c>
      <c r="B827" s="4" t="s">
        <v>826</v>
      </c>
      <c r="C827" s="4" t="s">
        <v>4935</v>
      </c>
      <c r="D827" s="3">
        <v>12500</v>
      </c>
      <c r="E827" s="3">
        <v>12554</v>
      </c>
      <c r="F827" s="8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8277</v>
      </c>
      <c r="O827" s="8">
        <v>100.43200000000002</v>
      </c>
      <c r="P827" s="3">
        <v>0.54545454545454541</v>
      </c>
      <c r="Q827" s="3" t="s">
        <v>8277</v>
      </c>
      <c r="R827" s="3" t="s">
        <v>8277</v>
      </c>
      <c r="S827" s="15">
        <f t="shared" si="24"/>
        <v>41186.306527777779</v>
      </c>
      <c r="T827" s="14">
        <f t="shared" si="25"/>
        <v>41211.306527777779</v>
      </c>
    </row>
    <row r="828" spans="1:20" ht="30.75" x14ac:dyDescent="0.25">
      <c r="A828" s="3">
        <v>826</v>
      </c>
      <c r="B828" s="4" t="s">
        <v>827</v>
      </c>
      <c r="C828" s="4" t="s">
        <v>4936</v>
      </c>
      <c r="D828" s="3">
        <v>5500</v>
      </c>
      <c r="E828" s="3">
        <v>5580</v>
      </c>
      <c r="F828" s="8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8277</v>
      </c>
      <c r="O828" s="8">
        <v>101.45454545454547</v>
      </c>
      <c r="P828" s="3">
        <v>1.6326530612244898</v>
      </c>
      <c r="Q828" s="3" t="s">
        <v>8277</v>
      </c>
      <c r="R828" s="3" t="s">
        <v>8277</v>
      </c>
      <c r="S828" s="15">
        <f t="shared" si="24"/>
        <v>40973.038541666669</v>
      </c>
      <c r="T828" s="14">
        <f t="shared" si="25"/>
        <v>40993.996874999997</v>
      </c>
    </row>
    <row r="829" spans="1:20" ht="45.75" x14ac:dyDescent="0.25">
      <c r="A829" s="3">
        <v>827</v>
      </c>
      <c r="B829" s="4" t="s">
        <v>828</v>
      </c>
      <c r="C829" s="4" t="s">
        <v>4937</v>
      </c>
      <c r="D829" s="3">
        <v>300</v>
      </c>
      <c r="E829" s="3">
        <v>310</v>
      </c>
      <c r="F829" s="8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8277</v>
      </c>
      <c r="O829" s="8">
        <v>103.33333333333334</v>
      </c>
      <c r="P829" s="3">
        <v>0.90909090909090906</v>
      </c>
      <c r="Q829" s="3" t="s">
        <v>8277</v>
      </c>
      <c r="R829" s="3" t="s">
        <v>8277</v>
      </c>
      <c r="S829" s="15">
        <f t="shared" si="24"/>
        <v>40927.473460648151</v>
      </c>
      <c r="T829" s="14">
        <f t="shared" si="25"/>
        <v>40953.825694444444</v>
      </c>
    </row>
    <row r="830" spans="1:20" ht="45.75" x14ac:dyDescent="0.25">
      <c r="A830" s="3">
        <v>828</v>
      </c>
      <c r="B830" s="4" t="s">
        <v>829</v>
      </c>
      <c r="C830" s="4" t="s">
        <v>4938</v>
      </c>
      <c r="D830" s="3">
        <v>1300</v>
      </c>
      <c r="E830" s="3">
        <v>1391</v>
      </c>
      <c r="F830" s="8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8277</v>
      </c>
      <c r="O830" s="8">
        <v>107</v>
      </c>
      <c r="P830" s="3">
        <v>2.3947368421052633</v>
      </c>
      <c r="Q830" s="3" t="s">
        <v>8277</v>
      </c>
      <c r="R830" s="3" t="s">
        <v>8277</v>
      </c>
      <c r="S830" s="15">
        <f t="shared" si="24"/>
        <v>41073.050717592596</v>
      </c>
      <c r="T830" s="14">
        <f t="shared" si="25"/>
        <v>41085.683333333334</v>
      </c>
    </row>
    <row r="831" spans="1:20" ht="45.75" x14ac:dyDescent="0.25">
      <c r="A831" s="3">
        <v>829</v>
      </c>
      <c r="B831" s="4" t="s">
        <v>830</v>
      </c>
      <c r="C831" s="4" t="s">
        <v>4939</v>
      </c>
      <c r="D831" s="3">
        <v>500</v>
      </c>
      <c r="E831" s="3">
        <v>520</v>
      </c>
      <c r="F831" s="8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8277</v>
      </c>
      <c r="O831" s="8">
        <v>104</v>
      </c>
      <c r="P831" s="3">
        <v>1.25</v>
      </c>
      <c r="Q831" s="3" t="s">
        <v>8277</v>
      </c>
      <c r="R831" s="3" t="s">
        <v>8277</v>
      </c>
      <c r="S831" s="15">
        <f t="shared" si="24"/>
        <v>42504.801388888889</v>
      </c>
      <c r="T831" s="14">
        <f t="shared" si="25"/>
        <v>42564.801388888889</v>
      </c>
    </row>
    <row r="832" spans="1:20" ht="30.75" x14ac:dyDescent="0.25">
      <c r="A832" s="3">
        <v>830</v>
      </c>
      <c r="B832" s="4" t="s">
        <v>831</v>
      </c>
      <c r="C832" s="4" t="s">
        <v>4940</v>
      </c>
      <c r="D832" s="3">
        <v>1800</v>
      </c>
      <c r="E832" s="3">
        <v>1941</v>
      </c>
      <c r="F832" s="8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8277</v>
      </c>
      <c r="O832" s="8">
        <v>107.83333333333334</v>
      </c>
      <c r="P832" s="3">
        <v>4.40625</v>
      </c>
      <c r="Q832" s="3" t="s">
        <v>8277</v>
      </c>
      <c r="R832" s="3" t="s">
        <v>8277</v>
      </c>
      <c r="S832" s="15">
        <f t="shared" si="24"/>
        <v>41325.525752314818</v>
      </c>
      <c r="T832" s="14">
        <f t="shared" si="25"/>
        <v>41355.484085648146</v>
      </c>
    </row>
    <row r="833" spans="1:20" ht="30.75" x14ac:dyDescent="0.25">
      <c r="A833" s="3">
        <v>831</v>
      </c>
      <c r="B833" s="4" t="s">
        <v>832</v>
      </c>
      <c r="C833" s="4" t="s">
        <v>4941</v>
      </c>
      <c r="D833" s="3">
        <v>1500</v>
      </c>
      <c r="E833" s="3">
        <v>3500</v>
      </c>
      <c r="F833" s="8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8277</v>
      </c>
      <c r="O833" s="9">
        <v>233.33333333333334</v>
      </c>
      <c r="P833" s="3">
        <v>100</v>
      </c>
      <c r="Q833" s="3" t="s">
        <v>8277</v>
      </c>
      <c r="R833" s="3" t="s">
        <v>8277</v>
      </c>
      <c r="S833" s="15">
        <f t="shared" si="24"/>
        <v>40996.646921296298</v>
      </c>
      <c r="T833" s="14">
        <f t="shared" si="25"/>
        <v>41026.646921296298</v>
      </c>
    </row>
    <row r="834" spans="1:20" ht="30.75" x14ac:dyDescent="0.25">
      <c r="A834" s="3">
        <v>832</v>
      </c>
      <c r="B834" s="4" t="s">
        <v>833</v>
      </c>
      <c r="C834" s="4" t="s">
        <v>4942</v>
      </c>
      <c r="D834" s="3">
        <v>15000</v>
      </c>
      <c r="E834" s="3">
        <v>15091.06</v>
      </c>
      <c r="F834" s="8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8277</v>
      </c>
      <c r="O834" s="8">
        <v>100.60706666666665</v>
      </c>
      <c r="P834" s="3">
        <v>0.59129870129869799</v>
      </c>
      <c r="Q834" s="3" t="s">
        <v>8277</v>
      </c>
      <c r="R834" s="3" t="s">
        <v>8277</v>
      </c>
      <c r="S834" s="15">
        <f t="shared" si="24"/>
        <v>40869.675173611111</v>
      </c>
      <c r="T834" s="14">
        <f t="shared" si="25"/>
        <v>40929.342361111114</v>
      </c>
    </row>
    <row r="835" spans="1:20" ht="15.75" x14ac:dyDescent="0.25">
      <c r="A835" s="3">
        <v>833</v>
      </c>
      <c r="B835" s="4" t="s">
        <v>834</v>
      </c>
      <c r="C835" s="4" t="s">
        <v>4943</v>
      </c>
      <c r="D835" s="3">
        <v>6000</v>
      </c>
      <c r="E835" s="3">
        <v>6100</v>
      </c>
      <c r="F835" s="8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8277</v>
      </c>
      <c r="O835" s="8">
        <v>101.66666666666666</v>
      </c>
      <c r="P835" s="3">
        <v>2.4390243902439024</v>
      </c>
      <c r="Q835" s="3" t="s">
        <v>8277</v>
      </c>
      <c r="R835" s="3" t="s">
        <v>8277</v>
      </c>
      <c r="S835" s="15">
        <f t="shared" ref="S835:S898" si="26">(((J835/60)/60)/24)+DATE(1970,1,1)</f>
        <v>41718.878182870372</v>
      </c>
      <c r="T835" s="14">
        <f t="shared" ref="T835:T898" si="27">(((I835/60)/60)/24)+DATE(1970,1,1)</f>
        <v>41748.878182870372</v>
      </c>
    </row>
    <row r="836" spans="1:20" ht="45.75" x14ac:dyDescent="0.25">
      <c r="A836" s="3">
        <v>834</v>
      </c>
      <c r="B836" s="4" t="s">
        <v>835</v>
      </c>
      <c r="C836" s="4" t="s">
        <v>4944</v>
      </c>
      <c r="D836" s="3">
        <v>5500</v>
      </c>
      <c r="E836" s="3">
        <v>7206</v>
      </c>
      <c r="F836" s="8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8277</v>
      </c>
      <c r="O836" s="8">
        <v>131.0181818181818</v>
      </c>
      <c r="P836" s="3">
        <v>22.746666666666666</v>
      </c>
      <c r="Q836" s="3" t="s">
        <v>8277</v>
      </c>
      <c r="R836" s="3" t="s">
        <v>8277</v>
      </c>
      <c r="S836" s="15">
        <f t="shared" si="26"/>
        <v>41422.822824074072</v>
      </c>
      <c r="T836" s="14">
        <f t="shared" si="27"/>
        <v>41456.165972222225</v>
      </c>
    </row>
    <row r="837" spans="1:20" ht="30.75" x14ac:dyDescent="0.25">
      <c r="A837" s="3">
        <v>835</v>
      </c>
      <c r="B837" s="4" t="s">
        <v>836</v>
      </c>
      <c r="C837" s="4" t="s">
        <v>4945</v>
      </c>
      <c r="D837" s="3">
        <v>2000</v>
      </c>
      <c r="E837" s="3">
        <v>2345</v>
      </c>
      <c r="F837" s="8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8277</v>
      </c>
      <c r="O837" s="8">
        <v>117.25000000000001</v>
      </c>
      <c r="P837" s="3">
        <v>8.625</v>
      </c>
      <c r="Q837" s="3" t="s">
        <v>8277</v>
      </c>
      <c r="R837" s="3" t="s">
        <v>8277</v>
      </c>
      <c r="S837" s="15">
        <f t="shared" si="26"/>
        <v>41005.45784722222</v>
      </c>
      <c r="T837" s="14">
        <f t="shared" si="27"/>
        <v>41048.125</v>
      </c>
    </row>
    <row r="838" spans="1:20" ht="15.75" x14ac:dyDescent="0.25">
      <c r="A838" s="3">
        <v>836</v>
      </c>
      <c r="B838" s="4" t="s">
        <v>837</v>
      </c>
      <c r="C838" s="4" t="s">
        <v>4946</v>
      </c>
      <c r="D838" s="3">
        <v>5000</v>
      </c>
      <c r="E838" s="3">
        <v>5046.5200000000004</v>
      </c>
      <c r="F838" s="8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8277</v>
      </c>
      <c r="O838" s="8">
        <v>100.93039999999999</v>
      </c>
      <c r="P838" s="3">
        <v>1.0113043478260964</v>
      </c>
      <c r="Q838" s="3" t="s">
        <v>8277</v>
      </c>
      <c r="R838" s="3" t="s">
        <v>8277</v>
      </c>
      <c r="S838" s="15">
        <f t="shared" si="26"/>
        <v>41524.056921296295</v>
      </c>
      <c r="T838" s="14">
        <f t="shared" si="27"/>
        <v>41554.056921296295</v>
      </c>
    </row>
    <row r="839" spans="1:20" ht="30.75" x14ac:dyDescent="0.25">
      <c r="A839" s="3">
        <v>837</v>
      </c>
      <c r="B839" s="4" t="s">
        <v>838</v>
      </c>
      <c r="C839" s="4" t="s">
        <v>4947</v>
      </c>
      <c r="D839" s="3">
        <v>2500</v>
      </c>
      <c r="E839" s="3">
        <v>3045</v>
      </c>
      <c r="F839" s="8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8277</v>
      </c>
      <c r="O839" s="8">
        <v>121.8</v>
      </c>
      <c r="P839" s="3">
        <v>8.7903225806451619</v>
      </c>
      <c r="Q839" s="3" t="s">
        <v>8277</v>
      </c>
      <c r="R839" s="3" t="s">
        <v>8277</v>
      </c>
      <c r="S839" s="15">
        <f t="shared" si="26"/>
        <v>41730.998402777775</v>
      </c>
      <c r="T839" s="14">
        <f t="shared" si="27"/>
        <v>41760.998402777775</v>
      </c>
    </row>
    <row r="840" spans="1:20" ht="30.75" x14ac:dyDescent="0.25">
      <c r="A840" s="3">
        <v>838</v>
      </c>
      <c r="B840" s="4" t="s">
        <v>839</v>
      </c>
      <c r="C840" s="4" t="s">
        <v>4948</v>
      </c>
      <c r="D840" s="3">
        <v>2000</v>
      </c>
      <c r="E840" s="3">
        <v>2908</v>
      </c>
      <c r="F840" s="8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8277</v>
      </c>
      <c r="O840" s="8">
        <v>145.4</v>
      </c>
      <c r="P840" s="3">
        <v>14.885245901639344</v>
      </c>
      <c r="Q840" s="3" t="s">
        <v>8277</v>
      </c>
      <c r="R840" s="3" t="s">
        <v>8277</v>
      </c>
      <c r="S840" s="15">
        <f t="shared" si="26"/>
        <v>40895.897974537038</v>
      </c>
      <c r="T840" s="14">
        <f t="shared" si="27"/>
        <v>40925.897974537038</v>
      </c>
    </row>
    <row r="841" spans="1:20" ht="30.75" x14ac:dyDescent="0.25">
      <c r="A841" s="3">
        <v>839</v>
      </c>
      <c r="B841" s="4" t="s">
        <v>840</v>
      </c>
      <c r="C841" s="4" t="s">
        <v>4949</v>
      </c>
      <c r="D841" s="3">
        <v>5000</v>
      </c>
      <c r="E841" s="3">
        <v>5830.83</v>
      </c>
      <c r="F841" s="8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8277</v>
      </c>
      <c r="O841" s="8">
        <v>116.61660000000001</v>
      </c>
      <c r="P841" s="3">
        <v>8.6544791666666665</v>
      </c>
      <c r="Q841" s="3" t="s">
        <v>8277</v>
      </c>
      <c r="R841" s="3" t="s">
        <v>8277</v>
      </c>
      <c r="S841" s="15">
        <f t="shared" si="26"/>
        <v>41144.763379629629</v>
      </c>
      <c r="T841" s="14">
        <f t="shared" si="27"/>
        <v>41174.763379629629</v>
      </c>
    </row>
    <row r="842" spans="1:20" ht="30.75" x14ac:dyDescent="0.25">
      <c r="A842" s="3">
        <v>840</v>
      </c>
      <c r="B842" s="4" t="s">
        <v>841</v>
      </c>
      <c r="C842" s="4" t="s">
        <v>4950</v>
      </c>
      <c r="D842" s="3">
        <v>10000</v>
      </c>
      <c r="E842" s="3">
        <v>12041.66</v>
      </c>
      <c r="F842" s="8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8278</v>
      </c>
      <c r="O842" s="8">
        <v>120.4166</v>
      </c>
      <c r="P842" s="3">
        <v>10.74557894736842</v>
      </c>
      <c r="Q842" s="3" t="s">
        <v>8278</v>
      </c>
      <c r="R842" s="3" t="s">
        <v>8278</v>
      </c>
      <c r="S842" s="15">
        <f t="shared" si="26"/>
        <v>42607.226701388892</v>
      </c>
      <c r="T842" s="14">
        <f t="shared" si="27"/>
        <v>42637.226701388892</v>
      </c>
    </row>
    <row r="843" spans="1:20" ht="45.75" x14ac:dyDescent="0.25">
      <c r="A843" s="3">
        <v>841</v>
      </c>
      <c r="B843" s="4" t="s">
        <v>842</v>
      </c>
      <c r="C843" s="4" t="s">
        <v>4951</v>
      </c>
      <c r="D843" s="3">
        <v>5000</v>
      </c>
      <c r="E843" s="3">
        <v>5066</v>
      </c>
      <c r="F843" s="8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8278</v>
      </c>
      <c r="O843" s="8">
        <v>101.32000000000001</v>
      </c>
      <c r="P843" s="3">
        <v>0.7021276595744681</v>
      </c>
      <c r="Q843" s="3" t="s">
        <v>8278</v>
      </c>
      <c r="R843" s="3" t="s">
        <v>8278</v>
      </c>
      <c r="S843" s="15">
        <f t="shared" si="26"/>
        <v>41923.838692129626</v>
      </c>
      <c r="T843" s="14">
        <f t="shared" si="27"/>
        <v>41953.88035879629</v>
      </c>
    </row>
    <row r="844" spans="1:20" ht="30.75" x14ac:dyDescent="0.25">
      <c r="A844" s="3">
        <v>842</v>
      </c>
      <c r="B844" s="4" t="s">
        <v>843</v>
      </c>
      <c r="C844" s="4" t="s">
        <v>4952</v>
      </c>
      <c r="D844" s="3">
        <v>2500</v>
      </c>
      <c r="E844" s="3">
        <v>2608</v>
      </c>
      <c r="F844" s="8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8278</v>
      </c>
      <c r="O844" s="8">
        <v>104.32</v>
      </c>
      <c r="P844" s="3">
        <v>2.7692307692307692</v>
      </c>
      <c r="Q844" s="3" t="s">
        <v>8278</v>
      </c>
      <c r="R844" s="3" t="s">
        <v>8278</v>
      </c>
      <c r="S844" s="15">
        <f t="shared" si="26"/>
        <v>41526.592395833337</v>
      </c>
      <c r="T844" s="14">
        <f t="shared" si="27"/>
        <v>41561.165972222225</v>
      </c>
    </row>
    <row r="845" spans="1:20" ht="45.75" x14ac:dyDescent="0.25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8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8278</v>
      </c>
      <c r="O845" s="9">
        <v>267.13333333333333</v>
      </c>
      <c r="P845" s="3">
        <v>39.480314960629919</v>
      </c>
      <c r="Q845" s="3" t="s">
        <v>8278</v>
      </c>
      <c r="R845" s="3" t="s">
        <v>8278</v>
      </c>
      <c r="S845" s="15">
        <f t="shared" si="26"/>
        <v>42695.257870370369</v>
      </c>
      <c r="T845" s="14">
        <f t="shared" si="27"/>
        <v>42712.333333333328</v>
      </c>
    </row>
    <row r="846" spans="1:20" ht="45.75" x14ac:dyDescent="0.25">
      <c r="A846" s="3">
        <v>844</v>
      </c>
      <c r="B846" s="4" t="s">
        <v>845</v>
      </c>
      <c r="C846" s="4" t="s">
        <v>4954</v>
      </c>
      <c r="D846" s="3">
        <v>3000</v>
      </c>
      <c r="E846" s="3">
        <v>5824</v>
      </c>
      <c r="F846" s="8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8278</v>
      </c>
      <c r="O846" s="8">
        <v>194.13333333333333</v>
      </c>
      <c r="P846" s="3">
        <v>17.761006289308177</v>
      </c>
      <c r="Q846" s="3" t="s">
        <v>8278</v>
      </c>
      <c r="R846" s="3" t="s">
        <v>8278</v>
      </c>
      <c r="S846" s="15">
        <f t="shared" si="26"/>
        <v>41905.684629629628</v>
      </c>
      <c r="T846" s="14">
        <f t="shared" si="27"/>
        <v>41944.207638888889</v>
      </c>
    </row>
    <row r="847" spans="1:20" ht="30.75" x14ac:dyDescent="0.25">
      <c r="A847" s="3">
        <v>845</v>
      </c>
      <c r="B847" s="4" t="s">
        <v>846</v>
      </c>
      <c r="C847" s="4" t="s">
        <v>4955</v>
      </c>
      <c r="D847" s="3">
        <v>5000</v>
      </c>
      <c r="E847" s="3">
        <v>6019.01</v>
      </c>
      <c r="F847" s="8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8278</v>
      </c>
      <c r="O847" s="8">
        <v>120.3802</v>
      </c>
      <c r="P847" s="3">
        <v>5.7571186440677975</v>
      </c>
      <c r="Q847" s="3" t="s">
        <v>8278</v>
      </c>
      <c r="R847" s="3" t="s">
        <v>8278</v>
      </c>
      <c r="S847" s="15">
        <f t="shared" si="26"/>
        <v>42578.205972222218</v>
      </c>
      <c r="T847" s="14">
        <f t="shared" si="27"/>
        <v>42618.165972222225</v>
      </c>
    </row>
    <row r="848" spans="1:20" ht="30.75" x14ac:dyDescent="0.25">
      <c r="A848" s="3">
        <v>846</v>
      </c>
      <c r="B848" s="4" t="s">
        <v>847</v>
      </c>
      <c r="C848" s="4" t="s">
        <v>4956</v>
      </c>
      <c r="D848" s="3">
        <v>1100</v>
      </c>
      <c r="E848" s="3">
        <v>1342.01</v>
      </c>
      <c r="F848" s="8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8278</v>
      </c>
      <c r="O848" s="8">
        <v>122.00090909090908</v>
      </c>
      <c r="P848" s="3">
        <v>5.1491489361702127</v>
      </c>
      <c r="Q848" s="3" t="s">
        <v>8278</v>
      </c>
      <c r="R848" s="3" t="s">
        <v>8278</v>
      </c>
      <c r="S848" s="15">
        <f t="shared" si="26"/>
        <v>41694.391840277778</v>
      </c>
      <c r="T848" s="14">
        <f t="shared" si="27"/>
        <v>41708.583333333336</v>
      </c>
    </row>
    <row r="849" spans="1:20" ht="15.75" x14ac:dyDescent="0.25">
      <c r="A849" s="3">
        <v>847</v>
      </c>
      <c r="B849" s="4" t="s">
        <v>848</v>
      </c>
      <c r="C849" s="4" t="s">
        <v>4957</v>
      </c>
      <c r="D849" s="3">
        <v>10</v>
      </c>
      <c r="E849" s="3">
        <v>10</v>
      </c>
      <c r="F849" s="8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8278</v>
      </c>
      <c r="O849" s="8">
        <v>100</v>
      </c>
      <c r="P849" s="3">
        <v>0</v>
      </c>
      <c r="Q849" s="3" t="s">
        <v>8278</v>
      </c>
      <c r="R849" s="3" t="s">
        <v>8278</v>
      </c>
      <c r="S849" s="15">
        <f t="shared" si="26"/>
        <v>42165.79833333334</v>
      </c>
      <c r="T849" s="14">
        <f t="shared" si="27"/>
        <v>42195.79833333334</v>
      </c>
    </row>
    <row r="850" spans="1:20" ht="30.75" x14ac:dyDescent="0.25">
      <c r="A850" s="3">
        <v>848</v>
      </c>
      <c r="B850" s="4" t="s">
        <v>849</v>
      </c>
      <c r="C850" s="4" t="s">
        <v>4958</v>
      </c>
      <c r="D850" s="3">
        <v>300</v>
      </c>
      <c r="E850" s="3">
        <v>300</v>
      </c>
      <c r="F850" s="8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8278</v>
      </c>
      <c r="O850" s="8">
        <v>100</v>
      </c>
      <c r="P850" s="3">
        <v>0</v>
      </c>
      <c r="Q850" s="3" t="s">
        <v>8278</v>
      </c>
      <c r="R850" s="3" t="s">
        <v>8278</v>
      </c>
      <c r="S850" s="15">
        <f t="shared" si="26"/>
        <v>42078.792048611111</v>
      </c>
      <c r="T850" s="14">
        <f t="shared" si="27"/>
        <v>42108.792048611111</v>
      </c>
    </row>
    <row r="851" spans="1:20" ht="30.75" x14ac:dyDescent="0.25">
      <c r="A851" s="3">
        <v>849</v>
      </c>
      <c r="B851" s="4" t="s">
        <v>850</v>
      </c>
      <c r="C851" s="4" t="s">
        <v>4959</v>
      </c>
      <c r="D851" s="3">
        <v>4000</v>
      </c>
      <c r="E851" s="3">
        <v>4796</v>
      </c>
      <c r="F851" s="8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8278</v>
      </c>
      <c r="O851" s="8">
        <v>119.9</v>
      </c>
      <c r="P851" s="3">
        <v>6.9217391304347826</v>
      </c>
      <c r="Q851" s="3" t="s">
        <v>8278</v>
      </c>
      <c r="R851" s="3" t="s">
        <v>8278</v>
      </c>
      <c r="S851" s="15">
        <f t="shared" si="26"/>
        <v>42051.148888888885</v>
      </c>
      <c r="T851" s="14">
        <f t="shared" si="27"/>
        <v>42079.107222222221</v>
      </c>
    </row>
    <row r="852" spans="1:20" ht="30.75" x14ac:dyDescent="0.25">
      <c r="A852" s="3">
        <v>850</v>
      </c>
      <c r="B852" s="4" t="s">
        <v>851</v>
      </c>
      <c r="C852" s="4" t="s">
        <v>4960</v>
      </c>
      <c r="D852" s="3">
        <v>4000</v>
      </c>
      <c r="E852" s="3">
        <v>6207</v>
      </c>
      <c r="F852" s="8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8278</v>
      </c>
      <c r="O852" s="8">
        <v>155.17499999999998</v>
      </c>
      <c r="P852" s="3">
        <v>16.593984962406015</v>
      </c>
      <c r="Q852" s="3" t="s">
        <v>8278</v>
      </c>
      <c r="R852" s="3" t="s">
        <v>8278</v>
      </c>
      <c r="S852" s="15">
        <f t="shared" si="26"/>
        <v>42452.827743055561</v>
      </c>
      <c r="T852" s="14">
        <f t="shared" si="27"/>
        <v>42485.207638888889</v>
      </c>
    </row>
    <row r="853" spans="1:20" ht="30.75" x14ac:dyDescent="0.25">
      <c r="A853" s="3">
        <v>851</v>
      </c>
      <c r="B853" s="4" t="s">
        <v>852</v>
      </c>
      <c r="C853" s="4" t="s">
        <v>4961</v>
      </c>
      <c r="D853" s="3">
        <v>2000</v>
      </c>
      <c r="E853" s="3">
        <v>2609</v>
      </c>
      <c r="F853" s="8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8278</v>
      </c>
      <c r="O853" s="8">
        <v>130.44999999999999</v>
      </c>
      <c r="P853" s="3">
        <v>8.6999999999999993</v>
      </c>
      <c r="Q853" s="3" t="s">
        <v>8278</v>
      </c>
      <c r="R853" s="3" t="s">
        <v>8278</v>
      </c>
      <c r="S853" s="15">
        <f t="shared" si="26"/>
        <v>42522.880243055552</v>
      </c>
      <c r="T853" s="14">
        <f t="shared" si="27"/>
        <v>42582.822916666672</v>
      </c>
    </row>
    <row r="854" spans="1:20" ht="30.75" x14ac:dyDescent="0.25">
      <c r="A854" s="3">
        <v>852</v>
      </c>
      <c r="B854" s="4" t="s">
        <v>853</v>
      </c>
      <c r="C854" s="4" t="s">
        <v>4962</v>
      </c>
      <c r="D854" s="3">
        <v>3500</v>
      </c>
      <c r="E854" s="3">
        <v>3674</v>
      </c>
      <c r="F854" s="8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8278</v>
      </c>
      <c r="O854" s="8">
        <v>104.97142857142859</v>
      </c>
      <c r="P854" s="3">
        <v>2.806451612903226</v>
      </c>
      <c r="Q854" s="3" t="s">
        <v>8278</v>
      </c>
      <c r="R854" s="3" t="s">
        <v>8278</v>
      </c>
      <c r="S854" s="15">
        <f t="shared" si="26"/>
        <v>42656.805497685185</v>
      </c>
      <c r="T854" s="14">
        <f t="shared" si="27"/>
        <v>42667.875</v>
      </c>
    </row>
    <row r="855" spans="1:20" ht="30.75" x14ac:dyDescent="0.25">
      <c r="A855" s="3">
        <v>853</v>
      </c>
      <c r="B855" s="4" t="s">
        <v>854</v>
      </c>
      <c r="C855" s="4" t="s">
        <v>4963</v>
      </c>
      <c r="D855" s="3">
        <v>300</v>
      </c>
      <c r="E855" s="3">
        <v>300</v>
      </c>
      <c r="F855" s="8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8278</v>
      </c>
      <c r="O855" s="8">
        <v>100</v>
      </c>
      <c r="P855" s="3">
        <v>0</v>
      </c>
      <c r="Q855" s="3" t="s">
        <v>8278</v>
      </c>
      <c r="R855" s="3" t="s">
        <v>8278</v>
      </c>
      <c r="S855" s="15">
        <f t="shared" si="26"/>
        <v>42021.832280092596</v>
      </c>
      <c r="T855" s="14">
        <f t="shared" si="27"/>
        <v>42051.832280092596</v>
      </c>
    </row>
    <row r="856" spans="1:20" ht="30.75" x14ac:dyDescent="0.25">
      <c r="A856" s="3">
        <v>854</v>
      </c>
      <c r="B856" s="4" t="s">
        <v>855</v>
      </c>
      <c r="C856" s="4" t="s">
        <v>4964</v>
      </c>
      <c r="D856" s="3">
        <v>27800</v>
      </c>
      <c r="E856" s="3">
        <v>32865.300000000003</v>
      </c>
      <c r="F856" s="8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8278</v>
      </c>
      <c r="O856" s="8">
        <v>118.2205035971223</v>
      </c>
      <c r="P856" s="3">
        <v>10.150901803607221</v>
      </c>
      <c r="Q856" s="3" t="s">
        <v>8278</v>
      </c>
      <c r="R856" s="3" t="s">
        <v>8278</v>
      </c>
      <c r="S856" s="15">
        <f t="shared" si="26"/>
        <v>42702.212337962963</v>
      </c>
      <c r="T856" s="14">
        <f t="shared" si="27"/>
        <v>42732.212337962963</v>
      </c>
    </row>
    <row r="857" spans="1:20" ht="30.75" x14ac:dyDescent="0.25">
      <c r="A857" s="3">
        <v>855</v>
      </c>
      <c r="B857" s="4" t="s">
        <v>856</v>
      </c>
      <c r="C857" s="4" t="s">
        <v>4965</v>
      </c>
      <c r="D857" s="3">
        <v>1450</v>
      </c>
      <c r="E857" s="3">
        <v>1500</v>
      </c>
      <c r="F857" s="8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8278</v>
      </c>
      <c r="O857" s="8">
        <v>103.44827586206897</v>
      </c>
      <c r="P857" s="3">
        <v>1.0638297872340425</v>
      </c>
      <c r="Q857" s="3" t="s">
        <v>8278</v>
      </c>
      <c r="R857" s="3" t="s">
        <v>8278</v>
      </c>
      <c r="S857" s="15">
        <f t="shared" si="26"/>
        <v>42545.125196759262</v>
      </c>
      <c r="T857" s="14">
        <f t="shared" si="27"/>
        <v>42575.125196759262</v>
      </c>
    </row>
    <row r="858" spans="1:20" ht="45.75" x14ac:dyDescent="0.25">
      <c r="A858" s="3">
        <v>856</v>
      </c>
      <c r="B858" s="4" t="s">
        <v>857</v>
      </c>
      <c r="C858" s="4" t="s">
        <v>4966</v>
      </c>
      <c r="D858" s="3">
        <v>250</v>
      </c>
      <c r="E858" s="3">
        <v>545</v>
      </c>
      <c r="F858" s="8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8278</v>
      </c>
      <c r="O858" s="9">
        <v>218.00000000000003</v>
      </c>
      <c r="P858" s="3">
        <v>10.535714285714286</v>
      </c>
      <c r="Q858" s="3" t="s">
        <v>8278</v>
      </c>
      <c r="R858" s="3" t="s">
        <v>8278</v>
      </c>
      <c r="S858" s="15">
        <f t="shared" si="26"/>
        <v>42609.311990740738</v>
      </c>
      <c r="T858" s="14">
        <f t="shared" si="27"/>
        <v>42668.791666666672</v>
      </c>
    </row>
    <row r="859" spans="1:20" ht="30.75" x14ac:dyDescent="0.25">
      <c r="A859" s="3">
        <v>857</v>
      </c>
      <c r="B859" s="4" t="s">
        <v>858</v>
      </c>
      <c r="C859" s="4" t="s">
        <v>4967</v>
      </c>
      <c r="D859" s="3">
        <v>1200</v>
      </c>
      <c r="E859" s="3">
        <v>1200</v>
      </c>
      <c r="F859" s="8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8278</v>
      </c>
      <c r="O859" s="8">
        <v>100</v>
      </c>
      <c r="P859" s="3">
        <v>0</v>
      </c>
      <c r="Q859" s="3" t="s">
        <v>8278</v>
      </c>
      <c r="R859" s="3" t="s">
        <v>8278</v>
      </c>
      <c r="S859" s="15">
        <f t="shared" si="26"/>
        <v>42291.581377314811</v>
      </c>
      <c r="T859" s="14">
        <f t="shared" si="27"/>
        <v>42333.623043981483</v>
      </c>
    </row>
    <row r="860" spans="1:20" ht="30.75" x14ac:dyDescent="0.25">
      <c r="A860" s="3">
        <v>858</v>
      </c>
      <c r="B860" s="4" t="s">
        <v>859</v>
      </c>
      <c r="C860" s="4" t="s">
        <v>4968</v>
      </c>
      <c r="D860" s="3">
        <v>1200</v>
      </c>
      <c r="E860" s="3">
        <v>1728.07</v>
      </c>
      <c r="F860" s="8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8278</v>
      </c>
      <c r="O860" s="8">
        <v>144.00583333333333</v>
      </c>
      <c r="P860" s="3">
        <v>6.94828947368421</v>
      </c>
      <c r="Q860" s="3" t="s">
        <v>8278</v>
      </c>
      <c r="R860" s="3" t="s">
        <v>8278</v>
      </c>
      <c r="S860" s="15">
        <f t="shared" si="26"/>
        <v>42079.745578703703</v>
      </c>
      <c r="T860" s="14">
        <f t="shared" si="27"/>
        <v>42109.957638888889</v>
      </c>
    </row>
    <row r="861" spans="1:20" ht="30.75" x14ac:dyDescent="0.25">
      <c r="A861" s="3">
        <v>859</v>
      </c>
      <c r="B861" s="4" t="s">
        <v>860</v>
      </c>
      <c r="C861" s="4" t="s">
        <v>4969</v>
      </c>
      <c r="D861" s="3">
        <v>4000</v>
      </c>
      <c r="E861" s="3">
        <v>4187</v>
      </c>
      <c r="F861" s="8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8278</v>
      </c>
      <c r="O861" s="8">
        <v>104.67500000000001</v>
      </c>
      <c r="P861" s="3">
        <v>1.9081632653061225</v>
      </c>
      <c r="Q861" s="3" t="s">
        <v>8278</v>
      </c>
      <c r="R861" s="3" t="s">
        <v>8278</v>
      </c>
      <c r="S861" s="15">
        <f t="shared" si="26"/>
        <v>42128.820231481484</v>
      </c>
      <c r="T861" s="14">
        <f t="shared" si="27"/>
        <v>42159</v>
      </c>
    </row>
    <row r="862" spans="1:20" ht="30.75" x14ac:dyDescent="0.25">
      <c r="A862" s="3">
        <v>860</v>
      </c>
      <c r="B862" s="4" t="s">
        <v>861</v>
      </c>
      <c r="C862" s="4" t="s">
        <v>4970</v>
      </c>
      <c r="D862" s="3">
        <v>14000</v>
      </c>
      <c r="E862" s="3">
        <v>2540</v>
      </c>
      <c r="F862" s="9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8279</v>
      </c>
      <c r="O862" s="7">
        <v>18.142857142857142</v>
      </c>
      <c r="P862" s="3">
        <v>-238.75</v>
      </c>
      <c r="Q862" s="3" t="s">
        <v>8279</v>
      </c>
      <c r="R862" s="3" t="s">
        <v>8279</v>
      </c>
      <c r="S862" s="15">
        <f t="shared" si="26"/>
        <v>41570.482789351852</v>
      </c>
      <c r="T862" s="14">
        <f t="shared" si="27"/>
        <v>41600.524456018517</v>
      </c>
    </row>
    <row r="863" spans="1:20" ht="30.75" x14ac:dyDescent="0.25">
      <c r="A863" s="3">
        <v>861</v>
      </c>
      <c r="B863" s="4" t="s">
        <v>862</v>
      </c>
      <c r="C863" s="4" t="s">
        <v>4971</v>
      </c>
      <c r="D863" s="3">
        <v>4500</v>
      </c>
      <c r="E863" s="3">
        <v>101</v>
      </c>
      <c r="F863" s="9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8279</v>
      </c>
      <c r="O863" s="7">
        <v>2.2444444444444445</v>
      </c>
      <c r="P863" s="3">
        <v>-2199.5</v>
      </c>
      <c r="Q863" s="3" t="s">
        <v>8279</v>
      </c>
      <c r="R863" s="3" t="s">
        <v>8279</v>
      </c>
      <c r="S863" s="15">
        <f t="shared" si="26"/>
        <v>42599.965324074074</v>
      </c>
      <c r="T863" s="14">
        <f t="shared" si="27"/>
        <v>42629.965324074074</v>
      </c>
    </row>
    <row r="864" spans="1:20" ht="30.75" x14ac:dyDescent="0.25">
      <c r="A864" s="3">
        <v>862</v>
      </c>
      <c r="B864" s="4" t="s">
        <v>863</v>
      </c>
      <c r="C864" s="4" t="s">
        <v>4972</v>
      </c>
      <c r="D864" s="3">
        <v>50000</v>
      </c>
      <c r="E864" s="3">
        <v>170</v>
      </c>
      <c r="F864" s="9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8279</v>
      </c>
      <c r="O864" s="7">
        <v>0.33999999999999997</v>
      </c>
      <c r="P864" s="3">
        <v>-12457.5</v>
      </c>
      <c r="Q864" s="3" t="s">
        <v>8279</v>
      </c>
      <c r="R864" s="3" t="s">
        <v>8279</v>
      </c>
      <c r="S864" s="15">
        <f t="shared" si="26"/>
        <v>41559.5549537037</v>
      </c>
      <c r="T864" s="14">
        <f t="shared" si="27"/>
        <v>41589.596620370372</v>
      </c>
    </row>
    <row r="865" spans="1:20" ht="30.75" x14ac:dyDescent="0.25">
      <c r="A865" s="3">
        <v>863</v>
      </c>
      <c r="B865" s="4" t="s">
        <v>864</v>
      </c>
      <c r="C865" s="4" t="s">
        <v>4973</v>
      </c>
      <c r="D865" s="3">
        <v>2000</v>
      </c>
      <c r="E865" s="3">
        <v>90</v>
      </c>
      <c r="F865" s="9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8279</v>
      </c>
      <c r="O865" s="7">
        <v>4.5</v>
      </c>
      <c r="P865" s="3">
        <v>-382</v>
      </c>
      <c r="Q865" s="3" t="s">
        <v>8279</v>
      </c>
      <c r="R865" s="3" t="s">
        <v>8279</v>
      </c>
      <c r="S865" s="15">
        <f t="shared" si="26"/>
        <v>40921.117662037039</v>
      </c>
      <c r="T865" s="14">
        <f t="shared" si="27"/>
        <v>40951.117662037039</v>
      </c>
    </row>
    <row r="866" spans="1:20" ht="30.75" x14ac:dyDescent="0.25">
      <c r="A866" s="3">
        <v>864</v>
      </c>
      <c r="B866" s="4" t="s">
        <v>865</v>
      </c>
      <c r="C866" s="4" t="s">
        <v>4974</v>
      </c>
      <c r="D866" s="3">
        <v>6500</v>
      </c>
      <c r="E866" s="3">
        <v>2700</v>
      </c>
      <c r="F866" s="9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8279</v>
      </c>
      <c r="O866" s="7">
        <v>41.53846153846154</v>
      </c>
      <c r="P866" s="3">
        <v>-48.101265822784811</v>
      </c>
      <c r="Q866" s="3" t="s">
        <v>8279</v>
      </c>
      <c r="R866" s="3" t="s">
        <v>8279</v>
      </c>
      <c r="S866" s="15">
        <f t="shared" si="26"/>
        <v>41541.106921296298</v>
      </c>
      <c r="T866" s="14">
        <f t="shared" si="27"/>
        <v>41563.415972222225</v>
      </c>
    </row>
    <row r="867" spans="1:20" ht="30.75" x14ac:dyDescent="0.25">
      <c r="A867" s="3">
        <v>865</v>
      </c>
      <c r="B867" s="4" t="s">
        <v>866</v>
      </c>
      <c r="C867" s="4" t="s">
        <v>4975</v>
      </c>
      <c r="D867" s="3">
        <v>2200</v>
      </c>
      <c r="E867" s="3">
        <v>45</v>
      </c>
      <c r="F867" s="9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8279</v>
      </c>
      <c r="O867" s="7">
        <v>2.0454545454545454</v>
      </c>
      <c r="P867" s="3">
        <v>-1077.5</v>
      </c>
      <c r="Q867" s="3" t="s">
        <v>8279</v>
      </c>
      <c r="R867" s="3" t="s">
        <v>8279</v>
      </c>
      <c r="S867" s="15">
        <f t="shared" si="26"/>
        <v>41230.77311342593</v>
      </c>
      <c r="T867" s="14">
        <f t="shared" si="27"/>
        <v>41290.77311342593</v>
      </c>
    </row>
    <row r="868" spans="1:20" ht="30.75" x14ac:dyDescent="0.25">
      <c r="A868" s="3">
        <v>866</v>
      </c>
      <c r="B868" s="4" t="s">
        <v>867</v>
      </c>
      <c r="C868" s="4" t="s">
        <v>4976</v>
      </c>
      <c r="D868" s="3">
        <v>3500</v>
      </c>
      <c r="E868" s="3">
        <v>640</v>
      </c>
      <c r="F868" s="9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8279</v>
      </c>
      <c r="O868" s="7">
        <v>18.285714285714285</v>
      </c>
      <c r="P868" s="3">
        <v>-260</v>
      </c>
      <c r="Q868" s="3" t="s">
        <v>8279</v>
      </c>
      <c r="R868" s="3" t="s">
        <v>8279</v>
      </c>
      <c r="S868" s="15">
        <f t="shared" si="26"/>
        <v>42025.637939814813</v>
      </c>
      <c r="T868" s="14">
        <f t="shared" si="27"/>
        <v>42063.631944444445</v>
      </c>
    </row>
    <row r="869" spans="1:20" ht="45.75" x14ac:dyDescent="0.25">
      <c r="A869" s="3">
        <v>867</v>
      </c>
      <c r="B869" s="4" t="s">
        <v>868</v>
      </c>
      <c r="C869" s="4" t="s">
        <v>4977</v>
      </c>
      <c r="D869" s="3">
        <v>5000</v>
      </c>
      <c r="E869" s="3">
        <v>1201</v>
      </c>
      <c r="F869" s="9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8279</v>
      </c>
      <c r="O869" s="7">
        <v>24.02</v>
      </c>
      <c r="P869" s="3">
        <v>-345.36363636363637</v>
      </c>
      <c r="Q869" s="3" t="s">
        <v>8279</v>
      </c>
      <c r="R869" s="3" t="s">
        <v>8279</v>
      </c>
      <c r="S869" s="15">
        <f t="shared" si="26"/>
        <v>40088.105393518519</v>
      </c>
      <c r="T869" s="14">
        <f t="shared" si="27"/>
        <v>40148.207638888889</v>
      </c>
    </row>
    <row r="870" spans="1:20" ht="45.75" x14ac:dyDescent="0.25">
      <c r="A870" s="3">
        <v>868</v>
      </c>
      <c r="B870" s="4" t="s">
        <v>869</v>
      </c>
      <c r="C870" s="4" t="s">
        <v>4978</v>
      </c>
      <c r="D870" s="3">
        <v>45000</v>
      </c>
      <c r="E870" s="3">
        <v>50</v>
      </c>
      <c r="F870" s="9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8279</v>
      </c>
      <c r="O870" s="7">
        <v>0.1111111111111111</v>
      </c>
      <c r="P870" s="3">
        <v>-44950</v>
      </c>
      <c r="Q870" s="3" t="s">
        <v>8279</v>
      </c>
      <c r="R870" s="3" t="s">
        <v>8279</v>
      </c>
      <c r="S870" s="15">
        <f t="shared" si="26"/>
        <v>41616.027754629627</v>
      </c>
      <c r="T870" s="14">
        <f t="shared" si="27"/>
        <v>41646.027754629627</v>
      </c>
    </row>
    <row r="871" spans="1:20" ht="45.75" x14ac:dyDescent="0.25">
      <c r="A871" s="3">
        <v>869</v>
      </c>
      <c r="B871" s="4" t="s">
        <v>870</v>
      </c>
      <c r="C871" s="4" t="s">
        <v>4979</v>
      </c>
      <c r="D871" s="3">
        <v>8800</v>
      </c>
      <c r="E871" s="3">
        <v>1040</v>
      </c>
      <c r="F871" s="9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8279</v>
      </c>
      <c r="O871" s="7">
        <v>11.818181818181818</v>
      </c>
      <c r="P871" s="3">
        <v>-2586.6666666666665</v>
      </c>
      <c r="Q871" s="3" t="s">
        <v>8279</v>
      </c>
      <c r="R871" s="3" t="s">
        <v>8279</v>
      </c>
      <c r="S871" s="15">
        <f t="shared" si="26"/>
        <v>41342.845567129632</v>
      </c>
      <c r="T871" s="14">
        <f t="shared" si="27"/>
        <v>41372.803900462961</v>
      </c>
    </row>
    <row r="872" spans="1:20" ht="30.75" x14ac:dyDescent="0.25">
      <c r="A872" s="3">
        <v>870</v>
      </c>
      <c r="B872" s="4" t="s">
        <v>871</v>
      </c>
      <c r="C872" s="4" t="s">
        <v>4980</v>
      </c>
      <c r="D872" s="3">
        <v>20000</v>
      </c>
      <c r="E872" s="3">
        <v>62</v>
      </c>
      <c r="F872" s="9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8279</v>
      </c>
      <c r="O872" s="7">
        <v>0.31</v>
      </c>
      <c r="P872" s="3">
        <v>-3987.6</v>
      </c>
      <c r="Q872" s="3" t="s">
        <v>8279</v>
      </c>
      <c r="R872" s="3" t="s">
        <v>8279</v>
      </c>
      <c r="S872" s="15">
        <f t="shared" si="26"/>
        <v>41488.022256944445</v>
      </c>
      <c r="T872" s="14">
        <f t="shared" si="27"/>
        <v>41518.022256944445</v>
      </c>
    </row>
    <row r="873" spans="1:20" ht="45.75" x14ac:dyDescent="0.25">
      <c r="A873" s="3">
        <v>871</v>
      </c>
      <c r="B873" s="4" t="s">
        <v>872</v>
      </c>
      <c r="C873" s="4" t="s">
        <v>4981</v>
      </c>
      <c r="D873" s="3">
        <v>6000</v>
      </c>
      <c r="E873" s="3">
        <v>325</v>
      </c>
      <c r="F873" s="9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8279</v>
      </c>
      <c r="O873" s="7">
        <v>5.416666666666667</v>
      </c>
      <c r="P873" s="3">
        <v>-472.91666666666669</v>
      </c>
      <c r="Q873" s="3" t="s">
        <v>8279</v>
      </c>
      <c r="R873" s="3" t="s">
        <v>8279</v>
      </c>
      <c r="S873" s="15">
        <f t="shared" si="26"/>
        <v>41577.561284722222</v>
      </c>
      <c r="T873" s="14">
        <f t="shared" si="27"/>
        <v>41607.602951388886</v>
      </c>
    </row>
    <row r="874" spans="1:20" ht="30.75" x14ac:dyDescent="0.25">
      <c r="A874" s="3">
        <v>872</v>
      </c>
      <c r="B874" s="4" t="s">
        <v>873</v>
      </c>
      <c r="C874" s="4" t="s">
        <v>4982</v>
      </c>
      <c r="D874" s="3">
        <v>8000</v>
      </c>
      <c r="E874" s="3">
        <v>65</v>
      </c>
      <c r="F874" s="9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8279</v>
      </c>
      <c r="O874" s="7">
        <v>0.8125</v>
      </c>
      <c r="P874" s="3">
        <v>-3967.5</v>
      </c>
      <c r="Q874" s="3" t="s">
        <v>8279</v>
      </c>
      <c r="R874" s="3" t="s">
        <v>8279</v>
      </c>
      <c r="S874" s="15">
        <f t="shared" si="26"/>
        <v>40567.825543981482</v>
      </c>
      <c r="T874" s="14">
        <f t="shared" si="27"/>
        <v>40612.825543981482</v>
      </c>
    </row>
    <row r="875" spans="1:20" ht="30.75" x14ac:dyDescent="0.25">
      <c r="A875" s="3">
        <v>873</v>
      </c>
      <c r="B875" s="4" t="s">
        <v>874</v>
      </c>
      <c r="C875" s="4" t="s">
        <v>4983</v>
      </c>
      <c r="D875" s="3">
        <v>3500</v>
      </c>
      <c r="E875" s="3">
        <v>45</v>
      </c>
      <c r="F875" s="9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8279</v>
      </c>
      <c r="O875" s="7">
        <v>1.2857142857142856</v>
      </c>
      <c r="P875" s="3">
        <v>-691</v>
      </c>
      <c r="Q875" s="3" t="s">
        <v>8279</v>
      </c>
      <c r="R875" s="3" t="s">
        <v>8279</v>
      </c>
      <c r="S875" s="15">
        <f t="shared" si="26"/>
        <v>41184.167129629634</v>
      </c>
      <c r="T875" s="14">
        <f t="shared" si="27"/>
        <v>41224.208796296298</v>
      </c>
    </row>
    <row r="876" spans="1:20" ht="30.75" x14ac:dyDescent="0.25">
      <c r="A876" s="3">
        <v>874</v>
      </c>
      <c r="B876" s="4" t="s">
        <v>875</v>
      </c>
      <c r="C876" s="4" t="s">
        <v>4984</v>
      </c>
      <c r="D876" s="3">
        <v>3000</v>
      </c>
      <c r="E876" s="3">
        <v>730</v>
      </c>
      <c r="F876" s="9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8279</v>
      </c>
      <c r="O876" s="7">
        <v>24.333333333333336</v>
      </c>
      <c r="P876" s="3">
        <v>-108.0952380952381</v>
      </c>
      <c r="Q876" s="3" t="s">
        <v>8279</v>
      </c>
      <c r="R876" s="3" t="s">
        <v>8279</v>
      </c>
      <c r="S876" s="15">
        <f t="shared" si="26"/>
        <v>41368.583726851852</v>
      </c>
      <c r="T876" s="14">
        <f t="shared" si="27"/>
        <v>41398.583726851852</v>
      </c>
    </row>
    <row r="877" spans="1:20" ht="45.75" x14ac:dyDescent="0.25">
      <c r="A877" s="3">
        <v>875</v>
      </c>
      <c r="B877" s="4" t="s">
        <v>876</v>
      </c>
      <c r="C877" s="4" t="s">
        <v>4985</v>
      </c>
      <c r="D877" s="3">
        <v>5000</v>
      </c>
      <c r="E877" s="3">
        <v>0</v>
      </c>
      <c r="F877" s="9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8279</v>
      </c>
      <c r="O877" s="7">
        <v>0</v>
      </c>
      <c r="P877" s="3">
        <v>0</v>
      </c>
      <c r="Q877" s="3" t="s">
        <v>8279</v>
      </c>
      <c r="R877" s="3" t="s">
        <v>8279</v>
      </c>
      <c r="S877" s="15">
        <f t="shared" si="26"/>
        <v>42248.723738425921</v>
      </c>
      <c r="T877" s="14">
        <f t="shared" si="27"/>
        <v>42268.723738425921</v>
      </c>
    </row>
    <row r="878" spans="1:20" ht="15.75" x14ac:dyDescent="0.25">
      <c r="A878" s="3">
        <v>876</v>
      </c>
      <c r="B878" s="4" t="s">
        <v>877</v>
      </c>
      <c r="C878" s="4" t="s">
        <v>4986</v>
      </c>
      <c r="D878" s="3">
        <v>3152</v>
      </c>
      <c r="E878" s="3">
        <v>1286</v>
      </c>
      <c r="F878" s="9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8279</v>
      </c>
      <c r="O878" s="7">
        <v>40.799492385786799</v>
      </c>
      <c r="P878" s="3">
        <v>-41.466666666666669</v>
      </c>
      <c r="Q878" s="3" t="s">
        <v>8279</v>
      </c>
      <c r="R878" s="3" t="s">
        <v>8279</v>
      </c>
      <c r="S878" s="15">
        <f t="shared" si="26"/>
        <v>41276.496840277774</v>
      </c>
      <c r="T878" s="14">
        <f t="shared" si="27"/>
        <v>41309.496840277774</v>
      </c>
    </row>
    <row r="879" spans="1:20" ht="45.75" x14ac:dyDescent="0.25">
      <c r="A879" s="3">
        <v>877</v>
      </c>
      <c r="B879" s="4" t="s">
        <v>878</v>
      </c>
      <c r="C879" s="4" t="s">
        <v>4987</v>
      </c>
      <c r="D879" s="3">
        <v>2000</v>
      </c>
      <c r="E879" s="3">
        <v>1351</v>
      </c>
      <c r="F879" s="9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8279</v>
      </c>
      <c r="O879" s="7">
        <v>67.55</v>
      </c>
      <c r="P879" s="3">
        <v>-22.379310344827587</v>
      </c>
      <c r="Q879" s="3" t="s">
        <v>8279</v>
      </c>
      <c r="R879" s="3" t="s">
        <v>8279</v>
      </c>
      <c r="S879" s="15">
        <f t="shared" si="26"/>
        <v>41597.788888888892</v>
      </c>
      <c r="T879" s="14">
        <f t="shared" si="27"/>
        <v>41627.788888888892</v>
      </c>
    </row>
    <row r="880" spans="1:20" ht="30.75" x14ac:dyDescent="0.25">
      <c r="A880" s="3">
        <v>878</v>
      </c>
      <c r="B880" s="4" t="s">
        <v>879</v>
      </c>
      <c r="C880" s="4" t="s">
        <v>4988</v>
      </c>
      <c r="D880" s="3">
        <v>5000</v>
      </c>
      <c r="E880" s="3">
        <v>65</v>
      </c>
      <c r="F880" s="9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8279</v>
      </c>
      <c r="O880" s="7">
        <v>1.3</v>
      </c>
      <c r="P880" s="3">
        <v>-2467.5</v>
      </c>
      <c r="Q880" s="3" t="s">
        <v>8279</v>
      </c>
      <c r="R880" s="3" t="s">
        <v>8279</v>
      </c>
      <c r="S880" s="15">
        <f t="shared" si="26"/>
        <v>40505.232916666668</v>
      </c>
      <c r="T880" s="14">
        <f t="shared" si="27"/>
        <v>40535.232916666668</v>
      </c>
    </row>
    <row r="881" spans="1:20" ht="30.75" x14ac:dyDescent="0.25">
      <c r="A881" s="3">
        <v>879</v>
      </c>
      <c r="B881" s="4" t="s">
        <v>880</v>
      </c>
      <c r="C881" s="4" t="s">
        <v>4989</v>
      </c>
      <c r="D881" s="3">
        <v>2100</v>
      </c>
      <c r="E881" s="3">
        <v>644</v>
      </c>
      <c r="F881" s="9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8279</v>
      </c>
      <c r="O881" s="7">
        <v>30.666666666666664</v>
      </c>
      <c r="P881" s="3">
        <v>-48.533333333333331</v>
      </c>
      <c r="Q881" s="3" t="s">
        <v>8279</v>
      </c>
      <c r="R881" s="3" t="s">
        <v>8279</v>
      </c>
      <c r="S881" s="15">
        <f t="shared" si="26"/>
        <v>41037.829918981479</v>
      </c>
      <c r="T881" s="14">
        <f t="shared" si="27"/>
        <v>41058.829918981479</v>
      </c>
    </row>
    <row r="882" spans="1:20" ht="30.75" x14ac:dyDescent="0.25">
      <c r="A882" s="3">
        <v>880</v>
      </c>
      <c r="B882" s="4" t="s">
        <v>881</v>
      </c>
      <c r="C882" s="4" t="s">
        <v>4990</v>
      </c>
      <c r="D882" s="3">
        <v>3780</v>
      </c>
      <c r="E882" s="3">
        <v>113</v>
      </c>
      <c r="F882" s="9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8280</v>
      </c>
      <c r="O882" s="7">
        <v>2.9894179894179893</v>
      </c>
      <c r="P882" s="3">
        <v>-458.375</v>
      </c>
      <c r="Q882" s="3" t="s">
        <v>8280</v>
      </c>
      <c r="R882" s="3" t="s">
        <v>8280</v>
      </c>
      <c r="S882" s="15">
        <f t="shared" si="26"/>
        <v>41179.32104166667</v>
      </c>
      <c r="T882" s="14">
        <f t="shared" si="27"/>
        <v>41212.32104166667</v>
      </c>
    </row>
    <row r="883" spans="1:20" ht="30.75" x14ac:dyDescent="0.25">
      <c r="A883" s="3">
        <v>881</v>
      </c>
      <c r="B883" s="4" t="s">
        <v>882</v>
      </c>
      <c r="C883" s="4" t="s">
        <v>4991</v>
      </c>
      <c r="D883" s="3">
        <v>3750</v>
      </c>
      <c r="E883" s="3">
        <v>30</v>
      </c>
      <c r="F883" s="9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8280</v>
      </c>
      <c r="O883" s="7">
        <v>0.8</v>
      </c>
      <c r="P883" s="3">
        <v>-3720</v>
      </c>
      <c r="Q883" s="3" t="s">
        <v>8280</v>
      </c>
      <c r="R883" s="3" t="s">
        <v>8280</v>
      </c>
      <c r="S883" s="15">
        <f t="shared" si="26"/>
        <v>40877.25099537037</v>
      </c>
      <c r="T883" s="14">
        <f t="shared" si="27"/>
        <v>40922.25099537037</v>
      </c>
    </row>
    <row r="884" spans="1:20" ht="30.75" x14ac:dyDescent="0.25">
      <c r="A884" s="3">
        <v>882</v>
      </c>
      <c r="B884" s="4" t="s">
        <v>883</v>
      </c>
      <c r="C884" s="4" t="s">
        <v>4992</v>
      </c>
      <c r="D884" s="3">
        <v>1500</v>
      </c>
      <c r="E884" s="3">
        <v>302</v>
      </c>
      <c r="F884" s="9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8280</v>
      </c>
      <c r="O884" s="7">
        <v>20.133333333333333</v>
      </c>
      <c r="P884" s="3">
        <v>-85.571428571428569</v>
      </c>
      <c r="Q884" s="3" t="s">
        <v>8280</v>
      </c>
      <c r="R884" s="3" t="s">
        <v>8280</v>
      </c>
      <c r="S884" s="15">
        <f t="shared" si="26"/>
        <v>40759.860532407409</v>
      </c>
      <c r="T884" s="14">
        <f t="shared" si="27"/>
        <v>40792.860532407409</v>
      </c>
    </row>
    <row r="885" spans="1:20" ht="45.75" x14ac:dyDescent="0.25">
      <c r="A885" s="3">
        <v>883</v>
      </c>
      <c r="B885" s="4" t="s">
        <v>884</v>
      </c>
      <c r="C885" s="4" t="s">
        <v>4993</v>
      </c>
      <c r="D885" s="3">
        <v>5000</v>
      </c>
      <c r="E885" s="3">
        <v>2001</v>
      </c>
      <c r="F885" s="9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8280</v>
      </c>
      <c r="O885" s="7">
        <v>40.020000000000003</v>
      </c>
      <c r="P885" s="3">
        <v>-124.95833333333333</v>
      </c>
      <c r="Q885" s="3" t="s">
        <v>8280</v>
      </c>
      <c r="R885" s="3" t="s">
        <v>8280</v>
      </c>
      <c r="S885" s="15">
        <f t="shared" si="26"/>
        <v>42371.935590277775</v>
      </c>
      <c r="T885" s="14">
        <f t="shared" si="27"/>
        <v>42431.935590277775</v>
      </c>
    </row>
    <row r="886" spans="1:20" ht="30.75" x14ac:dyDescent="0.25">
      <c r="A886" s="3">
        <v>884</v>
      </c>
      <c r="B886" s="4" t="s">
        <v>885</v>
      </c>
      <c r="C886" s="4" t="s">
        <v>4994</v>
      </c>
      <c r="D886" s="3">
        <v>2000</v>
      </c>
      <c r="E886" s="3">
        <v>20</v>
      </c>
      <c r="F886" s="9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8280</v>
      </c>
      <c r="O886" s="7">
        <v>1</v>
      </c>
      <c r="P886" s="3">
        <v>-990</v>
      </c>
      <c r="Q886" s="3" t="s">
        <v>8280</v>
      </c>
      <c r="R886" s="3" t="s">
        <v>8280</v>
      </c>
      <c r="S886" s="15">
        <f t="shared" si="26"/>
        <v>40981.802615740737</v>
      </c>
      <c r="T886" s="14">
        <f t="shared" si="27"/>
        <v>41041.104861111111</v>
      </c>
    </row>
    <row r="887" spans="1:20" ht="30.75" x14ac:dyDescent="0.25">
      <c r="A887" s="3">
        <v>885</v>
      </c>
      <c r="B887" s="4" t="s">
        <v>886</v>
      </c>
      <c r="C887" s="4" t="s">
        <v>4995</v>
      </c>
      <c r="D887" s="3">
        <v>1000</v>
      </c>
      <c r="E887" s="3">
        <v>750</v>
      </c>
      <c r="F887" s="9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8280</v>
      </c>
      <c r="O887" s="7">
        <v>75</v>
      </c>
      <c r="P887" s="3">
        <v>-11.904761904761905</v>
      </c>
      <c r="Q887" s="3" t="s">
        <v>8280</v>
      </c>
      <c r="R887" s="3" t="s">
        <v>8280</v>
      </c>
      <c r="S887" s="15">
        <f t="shared" si="26"/>
        <v>42713.941099537042</v>
      </c>
      <c r="T887" s="14">
        <f t="shared" si="27"/>
        <v>42734.941099537042</v>
      </c>
    </row>
    <row r="888" spans="1:20" ht="45.75" x14ac:dyDescent="0.25">
      <c r="A888" s="3">
        <v>886</v>
      </c>
      <c r="B888" s="4" t="s">
        <v>887</v>
      </c>
      <c r="C888" s="4" t="s">
        <v>4996</v>
      </c>
      <c r="D888" s="3">
        <v>500</v>
      </c>
      <c r="E888" s="3">
        <v>205</v>
      </c>
      <c r="F888" s="9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8280</v>
      </c>
      <c r="O888" s="7">
        <v>41</v>
      </c>
      <c r="P888" s="3">
        <v>-42.142857142857146</v>
      </c>
      <c r="Q888" s="3" t="s">
        <v>8280</v>
      </c>
      <c r="R888" s="3" t="s">
        <v>8280</v>
      </c>
      <c r="S888" s="15">
        <f t="shared" si="26"/>
        <v>42603.870520833334</v>
      </c>
      <c r="T888" s="14">
        <f t="shared" si="27"/>
        <v>42628.870520833334</v>
      </c>
    </row>
    <row r="889" spans="1:20" ht="30.75" x14ac:dyDescent="0.25">
      <c r="A889" s="3">
        <v>887</v>
      </c>
      <c r="B889" s="4" t="s">
        <v>888</v>
      </c>
      <c r="C889" s="4" t="s">
        <v>4997</v>
      </c>
      <c r="D889" s="3">
        <v>1000</v>
      </c>
      <c r="E889" s="3">
        <v>0</v>
      </c>
      <c r="F889" s="9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8280</v>
      </c>
      <c r="O889" s="7">
        <v>0</v>
      </c>
      <c r="P889" s="3">
        <v>0</v>
      </c>
      <c r="Q889" s="3" t="s">
        <v>8280</v>
      </c>
      <c r="R889" s="3" t="s">
        <v>8280</v>
      </c>
      <c r="S889" s="15">
        <f t="shared" si="26"/>
        <v>41026.958969907406</v>
      </c>
      <c r="T889" s="14">
        <f t="shared" si="27"/>
        <v>41056.958969907406</v>
      </c>
    </row>
    <row r="890" spans="1:20" ht="45.75" x14ac:dyDescent="0.25">
      <c r="A890" s="3">
        <v>888</v>
      </c>
      <c r="B890" s="4" t="s">
        <v>889</v>
      </c>
      <c r="C890" s="4" t="s">
        <v>4998</v>
      </c>
      <c r="D890" s="3">
        <v>1000</v>
      </c>
      <c r="E890" s="3">
        <v>72</v>
      </c>
      <c r="F890" s="9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8280</v>
      </c>
      <c r="O890" s="7">
        <v>7.1999999999999993</v>
      </c>
      <c r="P890" s="3">
        <v>-232</v>
      </c>
      <c r="Q890" s="3" t="s">
        <v>8280</v>
      </c>
      <c r="R890" s="3" t="s">
        <v>8280</v>
      </c>
      <c r="S890" s="15">
        <f t="shared" si="26"/>
        <v>40751.753298611111</v>
      </c>
      <c r="T890" s="14">
        <f t="shared" si="27"/>
        <v>40787.25</v>
      </c>
    </row>
    <row r="891" spans="1:20" ht="30.75" x14ac:dyDescent="0.25">
      <c r="A891" s="3">
        <v>889</v>
      </c>
      <c r="B891" s="4" t="s">
        <v>890</v>
      </c>
      <c r="C891" s="4" t="s">
        <v>4999</v>
      </c>
      <c r="D891" s="3">
        <v>25000</v>
      </c>
      <c r="E891" s="3">
        <v>2360.3200000000002</v>
      </c>
      <c r="F891" s="9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8280</v>
      </c>
      <c r="O891" s="7">
        <v>9.4412800000000008</v>
      </c>
      <c r="P891" s="3">
        <v>-707.49</v>
      </c>
      <c r="Q891" s="3" t="s">
        <v>8280</v>
      </c>
      <c r="R891" s="3" t="s">
        <v>8280</v>
      </c>
      <c r="S891" s="15">
        <f t="shared" si="26"/>
        <v>41887.784062500003</v>
      </c>
      <c r="T891" s="14">
        <f t="shared" si="27"/>
        <v>41917.784062500003</v>
      </c>
    </row>
    <row r="892" spans="1:20" ht="30.75" x14ac:dyDescent="0.25">
      <c r="A892" s="3">
        <v>890</v>
      </c>
      <c r="B892" s="4" t="s">
        <v>891</v>
      </c>
      <c r="C892" s="4" t="s">
        <v>5000</v>
      </c>
      <c r="D892" s="3">
        <v>3000</v>
      </c>
      <c r="E892" s="3">
        <v>125</v>
      </c>
      <c r="F892" s="9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8280</v>
      </c>
      <c r="O892" s="7">
        <v>4.1666666666666661</v>
      </c>
      <c r="P892" s="3">
        <v>-718.75</v>
      </c>
      <c r="Q892" s="3" t="s">
        <v>8280</v>
      </c>
      <c r="R892" s="3" t="s">
        <v>8280</v>
      </c>
      <c r="S892" s="15">
        <f t="shared" si="26"/>
        <v>41569.698831018519</v>
      </c>
      <c r="T892" s="14">
        <f t="shared" si="27"/>
        <v>41599.740497685183</v>
      </c>
    </row>
    <row r="893" spans="1:20" ht="30.75" x14ac:dyDescent="0.25">
      <c r="A893" s="3">
        <v>891</v>
      </c>
      <c r="B893" s="4" t="s">
        <v>892</v>
      </c>
      <c r="C893" s="4" t="s">
        <v>5001</v>
      </c>
      <c r="D893" s="3">
        <v>8000</v>
      </c>
      <c r="E893" s="3">
        <v>260</v>
      </c>
      <c r="F893" s="9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8280</v>
      </c>
      <c r="O893" s="7">
        <v>3.25</v>
      </c>
      <c r="P893" s="3">
        <v>-860</v>
      </c>
      <c r="Q893" s="3" t="s">
        <v>8280</v>
      </c>
      <c r="R893" s="3" t="s">
        <v>8280</v>
      </c>
      <c r="S893" s="15">
        <f t="shared" si="26"/>
        <v>41842.031597222223</v>
      </c>
      <c r="T893" s="14">
        <f t="shared" si="27"/>
        <v>41872.031597222223</v>
      </c>
    </row>
    <row r="894" spans="1:20" ht="30.75" x14ac:dyDescent="0.25">
      <c r="A894" s="3">
        <v>892</v>
      </c>
      <c r="B894" s="4" t="s">
        <v>893</v>
      </c>
      <c r="C894" s="4" t="s">
        <v>5002</v>
      </c>
      <c r="D894" s="3">
        <v>6000</v>
      </c>
      <c r="E894" s="3">
        <v>2445</v>
      </c>
      <c r="F894" s="9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8280</v>
      </c>
      <c r="O894" s="7">
        <v>40.75</v>
      </c>
      <c r="P894" s="3">
        <v>-209.11764705882354</v>
      </c>
      <c r="Q894" s="3" t="s">
        <v>8280</v>
      </c>
      <c r="R894" s="3" t="s">
        <v>8280</v>
      </c>
      <c r="S894" s="15">
        <f t="shared" si="26"/>
        <v>40304.20003472222</v>
      </c>
      <c r="T894" s="14">
        <f t="shared" si="27"/>
        <v>40391.166666666664</v>
      </c>
    </row>
    <row r="895" spans="1:20" ht="30.75" x14ac:dyDescent="0.25">
      <c r="A895" s="3">
        <v>893</v>
      </c>
      <c r="B895" s="4" t="s">
        <v>894</v>
      </c>
      <c r="C895" s="4" t="s">
        <v>5003</v>
      </c>
      <c r="D895" s="3">
        <v>2000</v>
      </c>
      <c r="E895" s="3">
        <v>200</v>
      </c>
      <c r="F895" s="9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8280</v>
      </c>
      <c r="O895" s="7">
        <v>10</v>
      </c>
      <c r="P895" s="3">
        <v>-360</v>
      </c>
      <c r="Q895" s="3" t="s">
        <v>8280</v>
      </c>
      <c r="R895" s="3" t="s">
        <v>8280</v>
      </c>
      <c r="S895" s="15">
        <f t="shared" si="26"/>
        <v>42065.897719907407</v>
      </c>
      <c r="T895" s="14">
        <f t="shared" si="27"/>
        <v>42095.856053240743</v>
      </c>
    </row>
    <row r="896" spans="1:20" ht="45.75" x14ac:dyDescent="0.25">
      <c r="A896" s="3">
        <v>894</v>
      </c>
      <c r="B896" s="4" t="s">
        <v>895</v>
      </c>
      <c r="C896" s="4" t="s">
        <v>5004</v>
      </c>
      <c r="D896" s="3">
        <v>20000</v>
      </c>
      <c r="E896" s="3">
        <v>7834</v>
      </c>
      <c r="F896" s="9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8280</v>
      </c>
      <c r="O896" s="7">
        <v>39.17</v>
      </c>
      <c r="P896" s="3">
        <v>-229.54716981132074</v>
      </c>
      <c r="Q896" s="3" t="s">
        <v>8280</v>
      </c>
      <c r="R896" s="3" t="s">
        <v>8280</v>
      </c>
      <c r="S896" s="15">
        <f t="shared" si="26"/>
        <v>42496.981597222228</v>
      </c>
      <c r="T896" s="14">
        <f t="shared" si="27"/>
        <v>42526.981597222228</v>
      </c>
    </row>
    <row r="897" spans="1:20" ht="45.75" x14ac:dyDescent="0.25">
      <c r="A897" s="3">
        <v>895</v>
      </c>
      <c r="B897" s="4" t="s">
        <v>896</v>
      </c>
      <c r="C897" s="4" t="s">
        <v>5005</v>
      </c>
      <c r="D897" s="3">
        <v>8000</v>
      </c>
      <c r="E897" s="3">
        <v>195</v>
      </c>
      <c r="F897" s="9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8280</v>
      </c>
      <c r="O897" s="7">
        <v>2.4375</v>
      </c>
      <c r="P897" s="3">
        <v>-1115</v>
      </c>
      <c r="Q897" s="3" t="s">
        <v>8280</v>
      </c>
      <c r="R897" s="3" t="s">
        <v>8280</v>
      </c>
      <c r="S897" s="15">
        <f t="shared" si="26"/>
        <v>40431.127650462964</v>
      </c>
      <c r="T897" s="14">
        <f t="shared" si="27"/>
        <v>40476.127650462964</v>
      </c>
    </row>
    <row r="898" spans="1:20" ht="30.75" x14ac:dyDescent="0.25">
      <c r="A898" s="3">
        <v>896</v>
      </c>
      <c r="B898" s="4" t="s">
        <v>897</v>
      </c>
      <c r="C898" s="4" t="s">
        <v>5006</v>
      </c>
      <c r="D898" s="3">
        <v>8000</v>
      </c>
      <c r="E898" s="3">
        <v>3200</v>
      </c>
      <c r="F898" s="9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8280</v>
      </c>
      <c r="O898" s="7">
        <v>40</v>
      </c>
      <c r="P898" s="3">
        <v>-66.666666666666671</v>
      </c>
      <c r="Q898" s="3" t="s">
        <v>8280</v>
      </c>
      <c r="R898" s="3" t="s">
        <v>8280</v>
      </c>
      <c r="S898" s="15">
        <f t="shared" si="26"/>
        <v>42218.872986111113</v>
      </c>
      <c r="T898" s="14">
        <f t="shared" si="27"/>
        <v>42244.166666666672</v>
      </c>
    </row>
    <row r="899" spans="1:20" ht="45.75" x14ac:dyDescent="0.25">
      <c r="A899" s="3">
        <v>897</v>
      </c>
      <c r="B899" s="4" t="s">
        <v>898</v>
      </c>
      <c r="C899" s="4" t="s">
        <v>5007</v>
      </c>
      <c r="D899" s="3">
        <v>3000</v>
      </c>
      <c r="E899" s="3">
        <v>0</v>
      </c>
      <c r="F899" s="9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8280</v>
      </c>
      <c r="O899" s="7">
        <v>0</v>
      </c>
      <c r="P899" s="3">
        <v>0</v>
      </c>
      <c r="Q899" s="3" t="s">
        <v>8280</v>
      </c>
      <c r="R899" s="3" t="s">
        <v>8280</v>
      </c>
      <c r="S899" s="15">
        <f t="shared" ref="S899:S962" si="28">(((J899/60)/60)/24)+DATE(1970,1,1)</f>
        <v>41211.688750000001</v>
      </c>
      <c r="T899" s="14">
        <f t="shared" ref="T899:T962" si="29">(((I899/60)/60)/24)+DATE(1970,1,1)</f>
        <v>41241.730416666665</v>
      </c>
    </row>
    <row r="900" spans="1:20" ht="30.75" x14ac:dyDescent="0.25">
      <c r="A900" s="3">
        <v>898</v>
      </c>
      <c r="B900" s="4" t="s">
        <v>899</v>
      </c>
      <c r="C900" s="4" t="s">
        <v>5008</v>
      </c>
      <c r="D900" s="3">
        <v>2500</v>
      </c>
      <c r="E900" s="3">
        <v>70</v>
      </c>
      <c r="F900" s="9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8280</v>
      </c>
      <c r="O900" s="7">
        <v>2.8000000000000003</v>
      </c>
      <c r="P900" s="3">
        <v>-1215</v>
      </c>
      <c r="Q900" s="3" t="s">
        <v>8280</v>
      </c>
      <c r="R900" s="3" t="s">
        <v>8280</v>
      </c>
      <c r="S900" s="15">
        <f t="shared" si="28"/>
        <v>40878.758217592593</v>
      </c>
      <c r="T900" s="14">
        <f t="shared" si="29"/>
        <v>40923.758217592593</v>
      </c>
    </row>
    <row r="901" spans="1:20" ht="30.75" x14ac:dyDescent="0.25">
      <c r="A901" s="3">
        <v>899</v>
      </c>
      <c r="B901" s="4" t="s">
        <v>900</v>
      </c>
      <c r="C901" s="4" t="s">
        <v>5009</v>
      </c>
      <c r="D901" s="3">
        <v>750</v>
      </c>
      <c r="E901" s="3">
        <v>280</v>
      </c>
      <c r="F901" s="9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8280</v>
      </c>
      <c r="O901" s="7">
        <v>37.333333333333336</v>
      </c>
      <c r="P901" s="3">
        <v>-58.75</v>
      </c>
      <c r="Q901" s="3" t="s">
        <v>8280</v>
      </c>
      <c r="R901" s="3" t="s">
        <v>8280</v>
      </c>
      <c r="S901" s="15">
        <f t="shared" si="28"/>
        <v>40646.099097222221</v>
      </c>
      <c r="T901" s="14">
        <f t="shared" si="29"/>
        <v>40691.099097222221</v>
      </c>
    </row>
    <row r="902" spans="1:20" ht="30.75" x14ac:dyDescent="0.25">
      <c r="A902" s="3">
        <v>900</v>
      </c>
      <c r="B902" s="4" t="s">
        <v>901</v>
      </c>
      <c r="C902" s="4" t="s">
        <v>5010</v>
      </c>
      <c r="D902" s="3">
        <v>5000</v>
      </c>
      <c r="E902" s="3">
        <v>21</v>
      </c>
      <c r="F902" s="9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8279</v>
      </c>
      <c r="O902" s="7">
        <v>0.42</v>
      </c>
      <c r="P902" s="3">
        <v>-2489.5</v>
      </c>
      <c r="Q902" s="3" t="s">
        <v>8279</v>
      </c>
      <c r="R902" s="3" t="s">
        <v>8279</v>
      </c>
      <c r="S902" s="15">
        <f t="shared" si="28"/>
        <v>42429.84956018519</v>
      </c>
      <c r="T902" s="14">
        <f t="shared" si="29"/>
        <v>42459.807893518519</v>
      </c>
    </row>
    <row r="903" spans="1:20" ht="45.75" x14ac:dyDescent="0.25">
      <c r="A903" s="3">
        <v>901</v>
      </c>
      <c r="B903" s="4" t="s">
        <v>902</v>
      </c>
      <c r="C903" s="4" t="s">
        <v>5011</v>
      </c>
      <c r="D903" s="3">
        <v>6500</v>
      </c>
      <c r="E903" s="3">
        <v>0</v>
      </c>
      <c r="F903" s="9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8279</v>
      </c>
      <c r="O903" s="7">
        <v>0</v>
      </c>
      <c r="P903" s="3">
        <v>0</v>
      </c>
      <c r="Q903" s="3" t="s">
        <v>8279</v>
      </c>
      <c r="R903" s="3" t="s">
        <v>8279</v>
      </c>
      <c r="S903" s="15">
        <f t="shared" si="28"/>
        <v>40291.81150462963</v>
      </c>
      <c r="T903" s="14">
        <f t="shared" si="29"/>
        <v>40337.799305555556</v>
      </c>
    </row>
    <row r="904" spans="1:20" ht="45.75" x14ac:dyDescent="0.25">
      <c r="A904" s="3">
        <v>902</v>
      </c>
      <c r="B904" s="4" t="s">
        <v>903</v>
      </c>
      <c r="C904" s="4" t="s">
        <v>5012</v>
      </c>
      <c r="D904" s="3">
        <v>30000</v>
      </c>
      <c r="E904" s="3">
        <v>90</v>
      </c>
      <c r="F904" s="9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8279</v>
      </c>
      <c r="O904" s="7">
        <v>0.3</v>
      </c>
      <c r="P904" s="3">
        <v>-9970</v>
      </c>
      <c r="Q904" s="3" t="s">
        <v>8279</v>
      </c>
      <c r="R904" s="3" t="s">
        <v>8279</v>
      </c>
      <c r="S904" s="15">
        <f t="shared" si="28"/>
        <v>41829.965532407405</v>
      </c>
      <c r="T904" s="14">
        <f t="shared" si="29"/>
        <v>41881.645833333336</v>
      </c>
    </row>
    <row r="905" spans="1:20" ht="30.75" x14ac:dyDescent="0.25">
      <c r="A905" s="3">
        <v>903</v>
      </c>
      <c r="B905" s="4" t="s">
        <v>904</v>
      </c>
      <c r="C905" s="4" t="s">
        <v>5013</v>
      </c>
      <c r="D905" s="3">
        <v>5000</v>
      </c>
      <c r="E905" s="3">
        <v>160</v>
      </c>
      <c r="F905" s="9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8279</v>
      </c>
      <c r="O905" s="7">
        <v>3.2</v>
      </c>
      <c r="P905" s="3">
        <v>-1210</v>
      </c>
      <c r="Q905" s="3" t="s">
        <v>8279</v>
      </c>
      <c r="R905" s="3" t="s">
        <v>8279</v>
      </c>
      <c r="S905" s="15">
        <f t="shared" si="28"/>
        <v>41149.796064814815</v>
      </c>
      <c r="T905" s="14">
        <f t="shared" si="29"/>
        <v>41175.100694444445</v>
      </c>
    </row>
    <row r="906" spans="1:20" ht="30.75" x14ac:dyDescent="0.25">
      <c r="A906" s="3">
        <v>904</v>
      </c>
      <c r="B906" s="4" t="s">
        <v>905</v>
      </c>
      <c r="C906" s="4" t="s">
        <v>5014</v>
      </c>
      <c r="D906" s="3">
        <v>50000</v>
      </c>
      <c r="E906" s="3">
        <v>151</v>
      </c>
      <c r="F906" s="9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8279</v>
      </c>
      <c r="O906" s="7">
        <v>0.30199999999999999</v>
      </c>
      <c r="P906" s="3">
        <v>-16616.333333333332</v>
      </c>
      <c r="Q906" s="3" t="s">
        <v>8279</v>
      </c>
      <c r="R906" s="3" t="s">
        <v>8279</v>
      </c>
      <c r="S906" s="15">
        <f t="shared" si="28"/>
        <v>42342.080289351856</v>
      </c>
      <c r="T906" s="14">
        <f t="shared" si="29"/>
        <v>42372.080289351856</v>
      </c>
    </row>
    <row r="907" spans="1:20" ht="30.75" x14ac:dyDescent="0.25">
      <c r="A907" s="3">
        <v>905</v>
      </c>
      <c r="B907" s="4" t="s">
        <v>906</v>
      </c>
      <c r="C907" s="4" t="s">
        <v>5015</v>
      </c>
      <c r="D907" s="3">
        <v>6500</v>
      </c>
      <c r="E907" s="3">
        <v>196</v>
      </c>
      <c r="F907" s="9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8279</v>
      </c>
      <c r="O907" s="7">
        <v>3.0153846153846153</v>
      </c>
      <c r="P907" s="3">
        <v>-1050.6666666666667</v>
      </c>
      <c r="Q907" s="3" t="s">
        <v>8279</v>
      </c>
      <c r="R907" s="3" t="s">
        <v>8279</v>
      </c>
      <c r="S907" s="15">
        <f t="shared" si="28"/>
        <v>40507.239884259259</v>
      </c>
      <c r="T907" s="14">
        <f t="shared" si="29"/>
        <v>40567.239884259259</v>
      </c>
    </row>
    <row r="908" spans="1:20" ht="15.75" x14ac:dyDescent="0.25">
      <c r="A908" s="3">
        <v>906</v>
      </c>
      <c r="B908" s="4" t="s">
        <v>907</v>
      </c>
      <c r="C908" s="4" t="s">
        <v>5016</v>
      </c>
      <c r="D908" s="3">
        <v>15000</v>
      </c>
      <c r="E908" s="3">
        <v>0</v>
      </c>
      <c r="F908" s="9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8279</v>
      </c>
      <c r="O908" s="7">
        <v>0</v>
      </c>
      <c r="P908" s="3">
        <v>0</v>
      </c>
      <c r="Q908" s="3" t="s">
        <v>8279</v>
      </c>
      <c r="R908" s="3" t="s">
        <v>8279</v>
      </c>
      <c r="S908" s="15">
        <f t="shared" si="28"/>
        <v>41681.189699074072</v>
      </c>
      <c r="T908" s="14">
        <f t="shared" si="29"/>
        <v>41711.148032407407</v>
      </c>
    </row>
    <row r="909" spans="1:20" ht="30.75" x14ac:dyDescent="0.25">
      <c r="A909" s="3">
        <v>907</v>
      </c>
      <c r="B909" s="4" t="s">
        <v>908</v>
      </c>
      <c r="C909" s="4" t="s">
        <v>5017</v>
      </c>
      <c r="D909" s="3">
        <v>2900</v>
      </c>
      <c r="E909" s="3">
        <v>0</v>
      </c>
      <c r="F909" s="9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8279</v>
      </c>
      <c r="O909" s="7">
        <v>0</v>
      </c>
      <c r="P909" s="3">
        <v>0</v>
      </c>
      <c r="Q909" s="3" t="s">
        <v>8279</v>
      </c>
      <c r="R909" s="3" t="s">
        <v>8279</v>
      </c>
      <c r="S909" s="15">
        <f t="shared" si="28"/>
        <v>40767.192395833335</v>
      </c>
      <c r="T909" s="14">
        <f t="shared" si="29"/>
        <v>40797.192395833335</v>
      </c>
    </row>
    <row r="910" spans="1:20" ht="30.75" x14ac:dyDescent="0.25">
      <c r="A910" s="3">
        <v>908</v>
      </c>
      <c r="B910" s="4" t="s">
        <v>909</v>
      </c>
      <c r="C910" s="4" t="s">
        <v>5018</v>
      </c>
      <c r="D910" s="3">
        <v>2500</v>
      </c>
      <c r="E910" s="3">
        <v>0</v>
      </c>
      <c r="F910" s="9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8279</v>
      </c>
      <c r="O910" s="7">
        <v>0</v>
      </c>
      <c r="P910" s="3">
        <v>0</v>
      </c>
      <c r="Q910" s="3" t="s">
        <v>8279</v>
      </c>
      <c r="R910" s="3" t="s">
        <v>8279</v>
      </c>
      <c r="S910" s="15">
        <f t="shared" si="28"/>
        <v>40340.801562499997</v>
      </c>
      <c r="T910" s="14">
        <f t="shared" si="29"/>
        <v>40386.207638888889</v>
      </c>
    </row>
    <row r="911" spans="1:20" ht="45.75" x14ac:dyDescent="0.25">
      <c r="A911" s="3">
        <v>909</v>
      </c>
      <c r="B911" s="4" t="s">
        <v>910</v>
      </c>
      <c r="C911" s="4" t="s">
        <v>5019</v>
      </c>
      <c r="D911" s="3">
        <v>16000</v>
      </c>
      <c r="E911" s="3">
        <v>520</v>
      </c>
      <c r="F911" s="9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8279</v>
      </c>
      <c r="O911" s="7">
        <v>3.25</v>
      </c>
      <c r="P911" s="3">
        <v>-1935</v>
      </c>
      <c r="Q911" s="3" t="s">
        <v>8279</v>
      </c>
      <c r="R911" s="3" t="s">
        <v>8279</v>
      </c>
      <c r="S911" s="15">
        <f t="shared" si="28"/>
        <v>41081.69027777778</v>
      </c>
      <c r="T911" s="14">
        <f t="shared" si="29"/>
        <v>41113.166666666664</v>
      </c>
    </row>
    <row r="912" spans="1:20" ht="30.75" x14ac:dyDescent="0.25">
      <c r="A912" s="3">
        <v>910</v>
      </c>
      <c r="B912" s="4" t="s">
        <v>911</v>
      </c>
      <c r="C912" s="4" t="s">
        <v>5020</v>
      </c>
      <c r="D912" s="3">
        <v>550</v>
      </c>
      <c r="E912" s="3">
        <v>123</v>
      </c>
      <c r="F912" s="9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8279</v>
      </c>
      <c r="O912" s="7">
        <v>22.363636363636363</v>
      </c>
      <c r="P912" s="3">
        <v>-85.4</v>
      </c>
      <c r="Q912" s="3" t="s">
        <v>8279</v>
      </c>
      <c r="R912" s="3" t="s">
        <v>8279</v>
      </c>
      <c r="S912" s="15">
        <f t="shared" si="28"/>
        <v>42737.545358796298</v>
      </c>
      <c r="T912" s="14">
        <f t="shared" si="29"/>
        <v>42797.545358796298</v>
      </c>
    </row>
    <row r="913" spans="1:20" ht="30.75" x14ac:dyDescent="0.25">
      <c r="A913" s="3">
        <v>911</v>
      </c>
      <c r="B913" s="4" t="s">
        <v>912</v>
      </c>
      <c r="C913" s="4" t="s">
        <v>5021</v>
      </c>
      <c r="D913" s="3">
        <v>100000</v>
      </c>
      <c r="E913" s="3">
        <v>0</v>
      </c>
      <c r="F913" s="9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8279</v>
      </c>
      <c r="O913" s="7">
        <v>0</v>
      </c>
      <c r="P913" s="3">
        <v>0</v>
      </c>
      <c r="Q913" s="3" t="s">
        <v>8279</v>
      </c>
      <c r="R913" s="3" t="s">
        <v>8279</v>
      </c>
      <c r="S913" s="15">
        <f t="shared" si="28"/>
        <v>41642.005150462966</v>
      </c>
      <c r="T913" s="14">
        <f t="shared" si="29"/>
        <v>41663.005150462966</v>
      </c>
    </row>
    <row r="914" spans="1:20" ht="30.75" x14ac:dyDescent="0.25">
      <c r="A914" s="3">
        <v>912</v>
      </c>
      <c r="B914" s="4" t="s">
        <v>913</v>
      </c>
      <c r="C914" s="4" t="s">
        <v>5022</v>
      </c>
      <c r="D914" s="3">
        <v>3500</v>
      </c>
      <c r="E914" s="3">
        <v>30</v>
      </c>
      <c r="F914" s="9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8279</v>
      </c>
      <c r="O914" s="7">
        <v>0.85714285714285721</v>
      </c>
      <c r="P914" s="3">
        <v>-1735</v>
      </c>
      <c r="Q914" s="3" t="s">
        <v>8279</v>
      </c>
      <c r="R914" s="3" t="s">
        <v>8279</v>
      </c>
      <c r="S914" s="15">
        <f t="shared" si="28"/>
        <v>41194.109340277777</v>
      </c>
      <c r="T914" s="14">
        <f t="shared" si="29"/>
        <v>41254.151006944441</v>
      </c>
    </row>
    <row r="915" spans="1:20" ht="45.75" x14ac:dyDescent="0.25">
      <c r="A915" s="3">
        <v>913</v>
      </c>
      <c r="B915" s="4" t="s">
        <v>914</v>
      </c>
      <c r="C915" s="4" t="s">
        <v>5023</v>
      </c>
      <c r="D915" s="3">
        <v>30000</v>
      </c>
      <c r="E915" s="3">
        <v>1982</v>
      </c>
      <c r="F915" s="9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8279</v>
      </c>
      <c r="O915" s="7">
        <v>6.6066666666666665</v>
      </c>
      <c r="P915" s="3">
        <v>-1167.4166666666667</v>
      </c>
      <c r="Q915" s="3" t="s">
        <v>8279</v>
      </c>
      <c r="R915" s="3" t="s">
        <v>8279</v>
      </c>
      <c r="S915" s="15">
        <f t="shared" si="28"/>
        <v>41004.139108796298</v>
      </c>
      <c r="T915" s="14">
        <f t="shared" si="29"/>
        <v>41034.139108796298</v>
      </c>
    </row>
    <row r="916" spans="1:20" ht="30.75" x14ac:dyDescent="0.25">
      <c r="A916" s="3">
        <v>914</v>
      </c>
      <c r="B916" s="4" t="s">
        <v>915</v>
      </c>
      <c r="C916" s="4" t="s">
        <v>5024</v>
      </c>
      <c r="D916" s="3">
        <v>1500</v>
      </c>
      <c r="E916" s="3">
        <v>0</v>
      </c>
      <c r="F916" s="9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8279</v>
      </c>
      <c r="O916" s="7">
        <v>0</v>
      </c>
      <c r="P916" s="3">
        <v>0</v>
      </c>
      <c r="Q916" s="3" t="s">
        <v>8279</v>
      </c>
      <c r="R916" s="3" t="s">
        <v>8279</v>
      </c>
      <c r="S916" s="15">
        <f t="shared" si="28"/>
        <v>41116.763275462967</v>
      </c>
      <c r="T916" s="14">
        <f t="shared" si="29"/>
        <v>41146.763275462967</v>
      </c>
    </row>
    <row r="917" spans="1:20" ht="30.75" x14ac:dyDescent="0.25">
      <c r="A917" s="3">
        <v>915</v>
      </c>
      <c r="B917" s="4" t="s">
        <v>916</v>
      </c>
      <c r="C917" s="4" t="s">
        <v>5025</v>
      </c>
      <c r="D917" s="3">
        <v>6500</v>
      </c>
      <c r="E917" s="3">
        <v>375</v>
      </c>
      <c r="F917" s="9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8279</v>
      </c>
      <c r="O917" s="7">
        <v>5.7692307692307692</v>
      </c>
      <c r="P917" s="3">
        <v>-680.55555555555554</v>
      </c>
      <c r="Q917" s="3" t="s">
        <v>8279</v>
      </c>
      <c r="R917" s="3" t="s">
        <v>8279</v>
      </c>
      <c r="S917" s="15">
        <f t="shared" si="28"/>
        <v>40937.679560185185</v>
      </c>
      <c r="T917" s="14">
        <f t="shared" si="29"/>
        <v>40969.207638888889</v>
      </c>
    </row>
    <row r="918" spans="1:20" ht="30.75" x14ac:dyDescent="0.25">
      <c r="A918" s="3">
        <v>916</v>
      </c>
      <c r="B918" s="4" t="s">
        <v>917</v>
      </c>
      <c r="C918" s="4" t="s">
        <v>5026</v>
      </c>
      <c r="D918" s="3">
        <v>3300</v>
      </c>
      <c r="E918" s="3">
        <v>0</v>
      </c>
      <c r="F918" s="9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8279</v>
      </c>
      <c r="O918" s="7">
        <v>0</v>
      </c>
      <c r="P918" s="3">
        <v>0</v>
      </c>
      <c r="Q918" s="3" t="s">
        <v>8279</v>
      </c>
      <c r="R918" s="3" t="s">
        <v>8279</v>
      </c>
      <c r="S918" s="15">
        <f t="shared" si="28"/>
        <v>40434.853402777779</v>
      </c>
      <c r="T918" s="14">
        <f t="shared" si="29"/>
        <v>40473.208333333336</v>
      </c>
    </row>
    <row r="919" spans="1:20" ht="45.75" x14ac:dyDescent="0.25">
      <c r="A919" s="3">
        <v>917</v>
      </c>
      <c r="B919" s="4" t="s">
        <v>918</v>
      </c>
      <c r="C919" s="4" t="s">
        <v>5027</v>
      </c>
      <c r="D919" s="3">
        <v>5000</v>
      </c>
      <c r="E919" s="3">
        <v>30</v>
      </c>
      <c r="F919" s="9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8279</v>
      </c>
      <c r="O919" s="7">
        <v>0.6</v>
      </c>
      <c r="P919" s="3">
        <v>-4970</v>
      </c>
      <c r="Q919" s="3" t="s">
        <v>8279</v>
      </c>
      <c r="R919" s="3" t="s">
        <v>8279</v>
      </c>
      <c r="S919" s="15">
        <f t="shared" si="28"/>
        <v>41802.94363425926</v>
      </c>
      <c r="T919" s="14">
        <f t="shared" si="29"/>
        <v>41834.104166666664</v>
      </c>
    </row>
    <row r="920" spans="1:20" ht="45.75" x14ac:dyDescent="0.25">
      <c r="A920" s="3">
        <v>918</v>
      </c>
      <c r="B920" s="4" t="s">
        <v>919</v>
      </c>
      <c r="C920" s="4" t="s">
        <v>5028</v>
      </c>
      <c r="D920" s="3">
        <v>3900</v>
      </c>
      <c r="E920" s="3">
        <v>196</v>
      </c>
      <c r="F920" s="9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8279</v>
      </c>
      <c r="O920" s="7">
        <v>5.0256410256410255</v>
      </c>
      <c r="P920" s="3">
        <v>-370.4</v>
      </c>
      <c r="Q920" s="3" t="s">
        <v>8279</v>
      </c>
      <c r="R920" s="3" t="s">
        <v>8279</v>
      </c>
      <c r="S920" s="15">
        <f t="shared" si="28"/>
        <v>41944.916215277779</v>
      </c>
      <c r="T920" s="14">
        <f t="shared" si="29"/>
        <v>41974.957881944443</v>
      </c>
    </row>
    <row r="921" spans="1:20" ht="15.75" x14ac:dyDescent="0.25">
      <c r="A921" s="3">
        <v>919</v>
      </c>
      <c r="B921" s="4" t="s">
        <v>920</v>
      </c>
      <c r="C921" s="4" t="s">
        <v>5029</v>
      </c>
      <c r="D921" s="3">
        <v>20000</v>
      </c>
      <c r="E921" s="3">
        <v>100</v>
      </c>
      <c r="F921" s="9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8279</v>
      </c>
      <c r="O921" s="7">
        <v>0.5</v>
      </c>
      <c r="P921" s="3">
        <v>-19900</v>
      </c>
      <c r="Q921" s="3" t="s">
        <v>8279</v>
      </c>
      <c r="R921" s="3" t="s">
        <v>8279</v>
      </c>
      <c r="S921" s="15">
        <f t="shared" si="28"/>
        <v>41227.641724537039</v>
      </c>
      <c r="T921" s="14">
        <f t="shared" si="29"/>
        <v>41262.641724537039</v>
      </c>
    </row>
    <row r="922" spans="1:20" ht="30.75" x14ac:dyDescent="0.25">
      <c r="A922" s="3">
        <v>920</v>
      </c>
      <c r="B922" s="4" t="s">
        <v>921</v>
      </c>
      <c r="C922" s="4" t="s">
        <v>5030</v>
      </c>
      <c r="D922" s="3">
        <v>5500</v>
      </c>
      <c r="E922" s="3">
        <v>0</v>
      </c>
      <c r="F922" s="9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8279</v>
      </c>
      <c r="O922" s="7">
        <v>0</v>
      </c>
      <c r="P922" s="3">
        <v>0</v>
      </c>
      <c r="Q922" s="3" t="s">
        <v>8279</v>
      </c>
      <c r="R922" s="3" t="s">
        <v>8279</v>
      </c>
      <c r="S922" s="15">
        <f t="shared" si="28"/>
        <v>41562.67155092593</v>
      </c>
      <c r="T922" s="14">
        <f t="shared" si="29"/>
        <v>41592.713217592594</v>
      </c>
    </row>
    <row r="923" spans="1:20" ht="30.75" x14ac:dyDescent="0.25">
      <c r="A923" s="3">
        <v>921</v>
      </c>
      <c r="B923" s="4" t="s">
        <v>922</v>
      </c>
      <c r="C923" s="4" t="s">
        <v>5031</v>
      </c>
      <c r="D923" s="3">
        <v>15000</v>
      </c>
      <c r="E923" s="3">
        <v>4635</v>
      </c>
      <c r="F923" s="9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8279</v>
      </c>
      <c r="O923" s="7">
        <v>30.9</v>
      </c>
      <c r="P923" s="3">
        <v>-518.25</v>
      </c>
      <c r="Q923" s="3" t="s">
        <v>8279</v>
      </c>
      <c r="R923" s="3" t="s">
        <v>8279</v>
      </c>
      <c r="S923" s="15">
        <f t="shared" si="28"/>
        <v>40847.171018518515</v>
      </c>
      <c r="T923" s="14">
        <f t="shared" si="29"/>
        <v>40889.212685185186</v>
      </c>
    </row>
    <row r="924" spans="1:20" ht="30.75" x14ac:dyDescent="0.25">
      <c r="A924" s="3">
        <v>922</v>
      </c>
      <c r="B924" s="4" t="s">
        <v>923</v>
      </c>
      <c r="C924" s="4" t="s">
        <v>5032</v>
      </c>
      <c r="D924" s="3">
        <v>27000</v>
      </c>
      <c r="E924" s="3">
        <v>5680</v>
      </c>
      <c r="F924" s="9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8279</v>
      </c>
      <c r="O924" s="7">
        <v>21.037037037037038</v>
      </c>
      <c r="P924" s="3">
        <v>-710.66666666666663</v>
      </c>
      <c r="Q924" s="3" t="s">
        <v>8279</v>
      </c>
      <c r="R924" s="3" t="s">
        <v>8279</v>
      </c>
      <c r="S924" s="15">
        <f t="shared" si="28"/>
        <v>41878.530011574076</v>
      </c>
      <c r="T924" s="14">
        <f t="shared" si="29"/>
        <v>41913.530011574076</v>
      </c>
    </row>
    <row r="925" spans="1:20" ht="30.75" x14ac:dyDescent="0.25">
      <c r="A925" s="3">
        <v>923</v>
      </c>
      <c r="B925" s="4" t="s">
        <v>924</v>
      </c>
      <c r="C925" s="4" t="s">
        <v>5033</v>
      </c>
      <c r="D925" s="3">
        <v>15000</v>
      </c>
      <c r="E925" s="3">
        <v>330</v>
      </c>
      <c r="F925" s="9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8279</v>
      </c>
      <c r="O925" s="7">
        <v>2.1999999999999997</v>
      </c>
      <c r="P925" s="3">
        <v>-2445</v>
      </c>
      <c r="Q925" s="3" t="s">
        <v>8279</v>
      </c>
      <c r="R925" s="3" t="s">
        <v>8279</v>
      </c>
      <c r="S925" s="15">
        <f t="shared" si="28"/>
        <v>41934.959756944445</v>
      </c>
      <c r="T925" s="14">
        <f t="shared" si="29"/>
        <v>41965.001423611116</v>
      </c>
    </row>
    <row r="926" spans="1:20" ht="30.75" x14ac:dyDescent="0.25">
      <c r="A926" s="3">
        <v>924</v>
      </c>
      <c r="B926" s="4" t="s">
        <v>925</v>
      </c>
      <c r="C926" s="4" t="s">
        <v>5034</v>
      </c>
      <c r="D926" s="3">
        <v>3000</v>
      </c>
      <c r="E926" s="3">
        <v>327</v>
      </c>
      <c r="F926" s="9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8279</v>
      </c>
      <c r="O926" s="7">
        <v>10.9</v>
      </c>
      <c r="P926" s="3">
        <v>-178.2</v>
      </c>
      <c r="Q926" s="3" t="s">
        <v>8279</v>
      </c>
      <c r="R926" s="3" t="s">
        <v>8279</v>
      </c>
      <c r="S926" s="15">
        <f t="shared" si="28"/>
        <v>41288.942928240744</v>
      </c>
      <c r="T926" s="14">
        <f t="shared" si="29"/>
        <v>41318.942928240744</v>
      </c>
    </row>
    <row r="927" spans="1:20" ht="30.75" x14ac:dyDescent="0.25">
      <c r="A927" s="3">
        <v>925</v>
      </c>
      <c r="B927" s="4" t="s">
        <v>926</v>
      </c>
      <c r="C927" s="4" t="s">
        <v>5035</v>
      </c>
      <c r="D927" s="3">
        <v>6000</v>
      </c>
      <c r="E927" s="3">
        <v>160</v>
      </c>
      <c r="F927" s="9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8279</v>
      </c>
      <c r="O927" s="7">
        <v>2.666666666666667</v>
      </c>
      <c r="P927" s="3">
        <v>-1168</v>
      </c>
      <c r="Q927" s="3" t="s">
        <v>8279</v>
      </c>
      <c r="R927" s="3" t="s">
        <v>8279</v>
      </c>
      <c r="S927" s="15">
        <f t="shared" si="28"/>
        <v>41575.880914351852</v>
      </c>
      <c r="T927" s="14">
        <f t="shared" si="29"/>
        <v>41605.922581018516</v>
      </c>
    </row>
    <row r="928" spans="1:20" ht="45.75" x14ac:dyDescent="0.25">
      <c r="A928" s="3">
        <v>926</v>
      </c>
      <c r="B928" s="4" t="s">
        <v>927</v>
      </c>
      <c r="C928" s="4" t="s">
        <v>5036</v>
      </c>
      <c r="D928" s="3">
        <v>7000</v>
      </c>
      <c r="E928" s="3">
        <v>0</v>
      </c>
      <c r="F928" s="9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8279</v>
      </c>
      <c r="O928" s="7">
        <v>0</v>
      </c>
      <c r="P928" s="3">
        <v>0</v>
      </c>
      <c r="Q928" s="3" t="s">
        <v>8279</v>
      </c>
      <c r="R928" s="3" t="s">
        <v>8279</v>
      </c>
      <c r="S928" s="15">
        <f t="shared" si="28"/>
        <v>40338.02002314815</v>
      </c>
      <c r="T928" s="14">
        <f t="shared" si="29"/>
        <v>40367.944444444445</v>
      </c>
    </row>
    <row r="929" spans="1:20" ht="15.75" x14ac:dyDescent="0.25">
      <c r="A929" s="3">
        <v>927</v>
      </c>
      <c r="B929" s="4" t="s">
        <v>928</v>
      </c>
      <c r="C929" s="4" t="s">
        <v>5037</v>
      </c>
      <c r="D929" s="3">
        <v>20000</v>
      </c>
      <c r="E929" s="3">
        <v>0</v>
      </c>
      <c r="F929" s="9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8279</v>
      </c>
      <c r="O929" s="7">
        <v>0</v>
      </c>
      <c r="P929" s="3">
        <v>0</v>
      </c>
      <c r="Q929" s="3" t="s">
        <v>8279</v>
      </c>
      <c r="R929" s="3" t="s">
        <v>8279</v>
      </c>
      <c r="S929" s="15">
        <f t="shared" si="28"/>
        <v>41013.822858796295</v>
      </c>
      <c r="T929" s="14">
        <f t="shared" si="29"/>
        <v>41043.822858796295</v>
      </c>
    </row>
    <row r="930" spans="1:20" ht="30.75" x14ac:dyDescent="0.25">
      <c r="A930" s="3">
        <v>928</v>
      </c>
      <c r="B930" s="4" t="s">
        <v>929</v>
      </c>
      <c r="C930" s="4" t="s">
        <v>5038</v>
      </c>
      <c r="D930" s="3">
        <v>14500</v>
      </c>
      <c r="E930" s="3">
        <v>1575</v>
      </c>
      <c r="F930" s="9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8279</v>
      </c>
      <c r="O930" s="7">
        <v>10.86206896551724</v>
      </c>
      <c r="P930" s="3">
        <v>-461.60714285714283</v>
      </c>
      <c r="Q930" s="3" t="s">
        <v>8279</v>
      </c>
      <c r="R930" s="3" t="s">
        <v>8279</v>
      </c>
      <c r="S930" s="15">
        <f t="shared" si="28"/>
        <v>41180.86241898148</v>
      </c>
      <c r="T930" s="14">
        <f t="shared" si="29"/>
        <v>41231</v>
      </c>
    </row>
    <row r="931" spans="1:20" ht="30.75" x14ac:dyDescent="0.25">
      <c r="A931" s="3">
        <v>929</v>
      </c>
      <c r="B931" s="4" t="s">
        <v>930</v>
      </c>
      <c r="C931" s="4" t="s">
        <v>5039</v>
      </c>
      <c r="D931" s="3">
        <v>500</v>
      </c>
      <c r="E931" s="3">
        <v>0</v>
      </c>
      <c r="F931" s="9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8279</v>
      </c>
      <c r="O931" s="7">
        <v>0</v>
      </c>
      <c r="P931" s="3">
        <v>0</v>
      </c>
      <c r="Q931" s="3" t="s">
        <v>8279</v>
      </c>
      <c r="R931" s="3" t="s">
        <v>8279</v>
      </c>
      <c r="S931" s="15">
        <f t="shared" si="28"/>
        <v>40978.238067129627</v>
      </c>
      <c r="T931" s="14">
        <f t="shared" si="29"/>
        <v>41008.196400462963</v>
      </c>
    </row>
    <row r="932" spans="1:20" ht="45.75" x14ac:dyDescent="0.25">
      <c r="A932" s="3">
        <v>930</v>
      </c>
      <c r="B932" s="4" t="s">
        <v>931</v>
      </c>
      <c r="C932" s="4" t="s">
        <v>5040</v>
      </c>
      <c r="D932" s="3">
        <v>900</v>
      </c>
      <c r="E932" s="3">
        <v>345</v>
      </c>
      <c r="F932" s="9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8279</v>
      </c>
      <c r="O932" s="7">
        <v>38.333333333333336</v>
      </c>
      <c r="P932" s="3">
        <v>-111</v>
      </c>
      <c r="Q932" s="3" t="s">
        <v>8279</v>
      </c>
      <c r="R932" s="3" t="s">
        <v>8279</v>
      </c>
      <c r="S932" s="15">
        <f t="shared" si="28"/>
        <v>40312.915578703702</v>
      </c>
      <c r="T932" s="14">
        <f t="shared" si="29"/>
        <v>40354.897222222222</v>
      </c>
    </row>
    <row r="933" spans="1:20" ht="30.75" x14ac:dyDescent="0.25">
      <c r="A933" s="3">
        <v>931</v>
      </c>
      <c r="B933" s="4" t="s">
        <v>932</v>
      </c>
      <c r="C933" s="4" t="s">
        <v>5041</v>
      </c>
      <c r="D933" s="3">
        <v>2000</v>
      </c>
      <c r="E933" s="3">
        <v>131</v>
      </c>
      <c r="F933" s="9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8279</v>
      </c>
      <c r="O933" s="7">
        <v>6.5500000000000007</v>
      </c>
      <c r="P933" s="3">
        <v>-267</v>
      </c>
      <c r="Q933" s="3" t="s">
        <v>8279</v>
      </c>
      <c r="R933" s="3" t="s">
        <v>8279</v>
      </c>
      <c r="S933" s="15">
        <f t="shared" si="28"/>
        <v>41680.359976851854</v>
      </c>
      <c r="T933" s="14">
        <f t="shared" si="29"/>
        <v>41714.916666666664</v>
      </c>
    </row>
    <row r="934" spans="1:20" ht="30.75" x14ac:dyDescent="0.25">
      <c r="A934" s="3">
        <v>932</v>
      </c>
      <c r="B934" s="4" t="s">
        <v>933</v>
      </c>
      <c r="C934" s="4" t="s">
        <v>5042</v>
      </c>
      <c r="D934" s="3">
        <v>9500</v>
      </c>
      <c r="E934" s="3">
        <v>1381</v>
      </c>
      <c r="F934" s="9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8279</v>
      </c>
      <c r="O934" s="7">
        <v>14.536842105263158</v>
      </c>
      <c r="P934" s="3">
        <v>-270.63333333333333</v>
      </c>
      <c r="Q934" s="3" t="s">
        <v>8279</v>
      </c>
      <c r="R934" s="3" t="s">
        <v>8279</v>
      </c>
      <c r="S934" s="15">
        <f t="shared" si="28"/>
        <v>41310.969270833331</v>
      </c>
      <c r="T934" s="14">
        <f t="shared" si="29"/>
        <v>41355.927604166667</v>
      </c>
    </row>
    <row r="935" spans="1:20" ht="30.75" x14ac:dyDescent="0.25">
      <c r="A935" s="3">
        <v>933</v>
      </c>
      <c r="B935" s="4" t="s">
        <v>934</v>
      </c>
      <c r="C935" s="4" t="s">
        <v>5043</v>
      </c>
      <c r="D935" s="3">
        <v>2000</v>
      </c>
      <c r="E935" s="3">
        <v>120</v>
      </c>
      <c r="F935" s="9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8279</v>
      </c>
      <c r="O935" s="7">
        <v>6</v>
      </c>
      <c r="P935" s="3">
        <v>-940</v>
      </c>
      <c r="Q935" s="3" t="s">
        <v>8279</v>
      </c>
      <c r="R935" s="3" t="s">
        <v>8279</v>
      </c>
      <c r="S935" s="15">
        <f t="shared" si="28"/>
        <v>41711.169085648151</v>
      </c>
      <c r="T935" s="14">
        <f t="shared" si="29"/>
        <v>41771.169085648151</v>
      </c>
    </row>
    <row r="936" spans="1:20" ht="30.75" x14ac:dyDescent="0.25">
      <c r="A936" s="3">
        <v>934</v>
      </c>
      <c r="B936" s="4" t="s">
        <v>935</v>
      </c>
      <c r="C936" s="4" t="s">
        <v>5044</v>
      </c>
      <c r="D936" s="3">
        <v>5000</v>
      </c>
      <c r="E936" s="3">
        <v>1520</v>
      </c>
      <c r="F936" s="9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8279</v>
      </c>
      <c r="O936" s="7">
        <v>30.4</v>
      </c>
      <c r="P936" s="3">
        <v>-116</v>
      </c>
      <c r="Q936" s="3" t="s">
        <v>8279</v>
      </c>
      <c r="R936" s="3" t="s">
        <v>8279</v>
      </c>
      <c r="S936" s="15">
        <f t="shared" si="28"/>
        <v>41733.737083333333</v>
      </c>
      <c r="T936" s="14">
        <f t="shared" si="29"/>
        <v>41763.25</v>
      </c>
    </row>
    <row r="937" spans="1:20" ht="45.75" x14ac:dyDescent="0.25">
      <c r="A937" s="3">
        <v>935</v>
      </c>
      <c r="B937" s="4" t="s">
        <v>936</v>
      </c>
      <c r="C937" s="4" t="s">
        <v>5045</v>
      </c>
      <c r="D937" s="3">
        <v>3500</v>
      </c>
      <c r="E937" s="3">
        <v>50</v>
      </c>
      <c r="F937" s="9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8279</v>
      </c>
      <c r="O937" s="7">
        <v>1.4285714285714286</v>
      </c>
      <c r="P937" s="3">
        <v>-1725</v>
      </c>
      <c r="Q937" s="3" t="s">
        <v>8279</v>
      </c>
      <c r="R937" s="3" t="s">
        <v>8279</v>
      </c>
      <c r="S937" s="15">
        <f t="shared" si="28"/>
        <v>42368.333668981482</v>
      </c>
      <c r="T937" s="14">
        <f t="shared" si="29"/>
        <v>42398.333668981482</v>
      </c>
    </row>
    <row r="938" spans="1:20" ht="30.75" x14ac:dyDescent="0.25">
      <c r="A938" s="3">
        <v>936</v>
      </c>
      <c r="B938" s="4" t="s">
        <v>937</v>
      </c>
      <c r="C938" s="4" t="s">
        <v>5046</v>
      </c>
      <c r="D938" s="3">
        <v>1400</v>
      </c>
      <c r="E938" s="3">
        <v>0</v>
      </c>
      <c r="F938" s="9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8279</v>
      </c>
      <c r="O938" s="7">
        <v>0</v>
      </c>
      <c r="P938" s="3">
        <v>0</v>
      </c>
      <c r="Q938" s="3" t="s">
        <v>8279</v>
      </c>
      <c r="R938" s="3" t="s">
        <v>8279</v>
      </c>
      <c r="S938" s="15">
        <f t="shared" si="28"/>
        <v>40883.024178240739</v>
      </c>
      <c r="T938" s="14">
        <f t="shared" si="29"/>
        <v>40926.833333333336</v>
      </c>
    </row>
    <row r="939" spans="1:20" ht="30.75" x14ac:dyDescent="0.25">
      <c r="A939" s="3">
        <v>937</v>
      </c>
      <c r="B939" s="4" t="s">
        <v>938</v>
      </c>
      <c r="C939" s="4" t="s">
        <v>5047</v>
      </c>
      <c r="D939" s="3">
        <v>3500</v>
      </c>
      <c r="E939" s="3">
        <v>40</v>
      </c>
      <c r="F939" s="9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8279</v>
      </c>
      <c r="O939" s="7">
        <v>1.1428571428571428</v>
      </c>
      <c r="P939" s="3">
        <v>-1730</v>
      </c>
      <c r="Q939" s="3" t="s">
        <v>8279</v>
      </c>
      <c r="R939" s="3" t="s">
        <v>8279</v>
      </c>
      <c r="S939" s="15">
        <f t="shared" si="28"/>
        <v>41551.798113425924</v>
      </c>
      <c r="T939" s="14">
        <f t="shared" si="29"/>
        <v>41581.839780092596</v>
      </c>
    </row>
    <row r="940" spans="1:20" ht="30.75" x14ac:dyDescent="0.25">
      <c r="A940" s="3">
        <v>938</v>
      </c>
      <c r="B940" s="4" t="s">
        <v>939</v>
      </c>
      <c r="C940" s="4" t="s">
        <v>5048</v>
      </c>
      <c r="D940" s="3">
        <v>7000</v>
      </c>
      <c r="E940" s="3">
        <v>25</v>
      </c>
      <c r="F940" s="9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8279</v>
      </c>
      <c r="O940" s="7">
        <v>0.35714285714285715</v>
      </c>
      <c r="P940" s="3">
        <v>-6975</v>
      </c>
      <c r="Q940" s="3" t="s">
        <v>8279</v>
      </c>
      <c r="R940" s="3" t="s">
        <v>8279</v>
      </c>
      <c r="S940" s="15">
        <f t="shared" si="28"/>
        <v>41124.479722222226</v>
      </c>
      <c r="T940" s="14">
        <f t="shared" si="29"/>
        <v>41154.479722222226</v>
      </c>
    </row>
    <row r="941" spans="1:20" ht="30.75" x14ac:dyDescent="0.25">
      <c r="A941" s="3">
        <v>939</v>
      </c>
      <c r="B941" s="4" t="s">
        <v>940</v>
      </c>
      <c r="C941" s="4" t="s">
        <v>5049</v>
      </c>
      <c r="D941" s="3">
        <v>2750</v>
      </c>
      <c r="E941" s="3">
        <v>40</v>
      </c>
      <c r="F941" s="9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8279</v>
      </c>
      <c r="O941" s="7">
        <v>1.4545454545454546</v>
      </c>
      <c r="P941" s="3">
        <v>-1355</v>
      </c>
      <c r="Q941" s="3" t="s">
        <v>8279</v>
      </c>
      <c r="R941" s="3" t="s">
        <v>8279</v>
      </c>
      <c r="S941" s="15">
        <f t="shared" si="28"/>
        <v>41416.763171296298</v>
      </c>
      <c r="T941" s="14">
        <f t="shared" si="29"/>
        <v>41455.831944444442</v>
      </c>
    </row>
    <row r="942" spans="1:20" ht="30.75" x14ac:dyDescent="0.25">
      <c r="A942" s="3">
        <v>940</v>
      </c>
      <c r="B942" s="4" t="s">
        <v>941</v>
      </c>
      <c r="C942" s="4" t="s">
        <v>5050</v>
      </c>
      <c r="D942" s="3">
        <v>9000</v>
      </c>
      <c r="E942" s="3">
        <v>1544</v>
      </c>
      <c r="F942" s="9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8274</v>
      </c>
      <c r="O942" s="7">
        <v>17.155555555555555</v>
      </c>
      <c r="P942" s="3">
        <v>-532.57142857142856</v>
      </c>
      <c r="Q942" s="3" t="s">
        <v>8274</v>
      </c>
      <c r="R942" s="3" t="s">
        <v>8274</v>
      </c>
      <c r="S942" s="15">
        <f t="shared" si="28"/>
        <v>42182.008402777778</v>
      </c>
      <c r="T942" s="14">
        <f t="shared" si="29"/>
        <v>42227.008402777778</v>
      </c>
    </row>
    <row r="943" spans="1:20" ht="30.75" x14ac:dyDescent="0.25">
      <c r="A943" s="3">
        <v>941</v>
      </c>
      <c r="B943" s="4" t="s">
        <v>942</v>
      </c>
      <c r="C943" s="4" t="s">
        <v>5051</v>
      </c>
      <c r="D943" s="3">
        <v>50000</v>
      </c>
      <c r="E943" s="3">
        <v>1161</v>
      </c>
      <c r="F943" s="9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8274</v>
      </c>
      <c r="O943" s="7">
        <v>2.3220000000000001</v>
      </c>
      <c r="P943" s="3">
        <v>-1575.4516129032259</v>
      </c>
      <c r="Q943" s="3" t="s">
        <v>8274</v>
      </c>
      <c r="R943" s="3" t="s">
        <v>8274</v>
      </c>
      <c r="S943" s="15">
        <f t="shared" si="28"/>
        <v>42746.096585648149</v>
      </c>
      <c r="T943" s="14">
        <f t="shared" si="29"/>
        <v>42776.096585648149</v>
      </c>
    </row>
    <row r="944" spans="1:20" ht="45.75" x14ac:dyDescent="0.25">
      <c r="A944" s="3">
        <v>942</v>
      </c>
      <c r="B944" s="4" t="s">
        <v>943</v>
      </c>
      <c r="C944" s="4" t="s">
        <v>5052</v>
      </c>
      <c r="D944" s="3">
        <v>7500</v>
      </c>
      <c r="E944" s="3">
        <v>668</v>
      </c>
      <c r="F944" s="9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8274</v>
      </c>
      <c r="O944" s="7">
        <v>8.9066666666666663</v>
      </c>
      <c r="P944" s="3">
        <v>-427</v>
      </c>
      <c r="Q944" s="3" t="s">
        <v>8274</v>
      </c>
      <c r="R944" s="3" t="s">
        <v>8274</v>
      </c>
      <c r="S944" s="15">
        <f t="shared" si="28"/>
        <v>42382.843287037031</v>
      </c>
      <c r="T944" s="14">
        <f t="shared" si="29"/>
        <v>42418.843287037031</v>
      </c>
    </row>
    <row r="945" spans="1:20" ht="30.75" x14ac:dyDescent="0.25">
      <c r="A945" s="3">
        <v>943</v>
      </c>
      <c r="B945" s="4" t="s">
        <v>944</v>
      </c>
      <c r="C945" s="4" t="s">
        <v>5053</v>
      </c>
      <c r="D945" s="3">
        <v>3000</v>
      </c>
      <c r="E945" s="3">
        <v>289</v>
      </c>
      <c r="F945" s="9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8274</v>
      </c>
      <c r="O945" s="7">
        <v>9.6333333333333346</v>
      </c>
      <c r="P945" s="3">
        <v>-225.91666666666666</v>
      </c>
      <c r="Q945" s="3" t="s">
        <v>8274</v>
      </c>
      <c r="R945" s="3" t="s">
        <v>8274</v>
      </c>
      <c r="S945" s="15">
        <f t="shared" si="28"/>
        <v>42673.66788194445</v>
      </c>
      <c r="T945" s="14">
        <f t="shared" si="29"/>
        <v>42703.709548611107</v>
      </c>
    </row>
    <row r="946" spans="1:20" ht="30.75" x14ac:dyDescent="0.25">
      <c r="A946" s="3">
        <v>944</v>
      </c>
      <c r="B946" s="4" t="s">
        <v>945</v>
      </c>
      <c r="C946" s="4" t="s">
        <v>5054</v>
      </c>
      <c r="D946" s="3">
        <v>50000</v>
      </c>
      <c r="E946" s="3">
        <v>6663</v>
      </c>
      <c r="F946" s="9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8274</v>
      </c>
      <c r="O946" s="7">
        <v>13.325999999999999</v>
      </c>
      <c r="P946" s="3">
        <v>-451.42708333333331</v>
      </c>
      <c r="Q946" s="3" t="s">
        <v>8274</v>
      </c>
      <c r="R946" s="3" t="s">
        <v>8274</v>
      </c>
      <c r="S946" s="15">
        <f t="shared" si="28"/>
        <v>42444.583912037036</v>
      </c>
      <c r="T946" s="14">
        <f t="shared" si="29"/>
        <v>42478.583333333328</v>
      </c>
    </row>
    <row r="947" spans="1:20" ht="30.75" x14ac:dyDescent="0.25">
      <c r="A947" s="3">
        <v>945</v>
      </c>
      <c r="B947" s="4" t="s">
        <v>946</v>
      </c>
      <c r="C947" s="4" t="s">
        <v>5055</v>
      </c>
      <c r="D947" s="3">
        <v>100000</v>
      </c>
      <c r="E947" s="3">
        <v>2484</v>
      </c>
      <c r="F947" s="9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8274</v>
      </c>
      <c r="O947" s="7">
        <v>2.484</v>
      </c>
      <c r="P947" s="3">
        <v>-6094.75</v>
      </c>
      <c r="Q947" s="3" t="s">
        <v>8274</v>
      </c>
      <c r="R947" s="3" t="s">
        <v>8274</v>
      </c>
      <c r="S947" s="15">
        <f t="shared" si="28"/>
        <v>42732.872986111113</v>
      </c>
      <c r="T947" s="14">
        <f t="shared" si="29"/>
        <v>42784.999305555553</v>
      </c>
    </row>
    <row r="948" spans="1:20" ht="30.75" x14ac:dyDescent="0.25">
      <c r="A948" s="3">
        <v>946</v>
      </c>
      <c r="B948" s="4" t="s">
        <v>947</v>
      </c>
      <c r="C948" s="4" t="s">
        <v>5056</v>
      </c>
      <c r="D948" s="3">
        <v>15000</v>
      </c>
      <c r="E948" s="3">
        <v>286</v>
      </c>
      <c r="F948" s="9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8274</v>
      </c>
      <c r="O948" s="7">
        <v>1.9066666666666665</v>
      </c>
      <c r="P948" s="3">
        <v>-2942.8</v>
      </c>
      <c r="Q948" s="3" t="s">
        <v>8274</v>
      </c>
      <c r="R948" s="3" t="s">
        <v>8274</v>
      </c>
      <c r="S948" s="15">
        <f t="shared" si="28"/>
        <v>42592.750555555554</v>
      </c>
      <c r="T948" s="14">
        <f t="shared" si="29"/>
        <v>42622.750555555554</v>
      </c>
    </row>
    <row r="949" spans="1:20" ht="30.75" x14ac:dyDescent="0.25">
      <c r="A949" s="3">
        <v>947</v>
      </c>
      <c r="B949" s="4" t="s">
        <v>948</v>
      </c>
      <c r="C949" s="4" t="s">
        <v>5057</v>
      </c>
      <c r="D949" s="3">
        <v>850</v>
      </c>
      <c r="E949" s="3">
        <v>0</v>
      </c>
      <c r="F949" s="9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8274</v>
      </c>
      <c r="O949" s="7">
        <v>0</v>
      </c>
      <c r="P949" s="3">
        <v>0</v>
      </c>
      <c r="Q949" s="3" t="s">
        <v>8274</v>
      </c>
      <c r="R949" s="3" t="s">
        <v>8274</v>
      </c>
      <c r="S949" s="15">
        <f t="shared" si="28"/>
        <v>42491.781319444446</v>
      </c>
      <c r="T949" s="14">
        <f t="shared" si="29"/>
        <v>42551.781319444446</v>
      </c>
    </row>
    <row r="950" spans="1:20" ht="30.75" x14ac:dyDescent="0.25">
      <c r="A950" s="3">
        <v>948</v>
      </c>
      <c r="B950" s="4" t="s">
        <v>949</v>
      </c>
      <c r="C950" s="4" t="s">
        <v>5058</v>
      </c>
      <c r="D950" s="3">
        <v>4000</v>
      </c>
      <c r="E950" s="3">
        <v>480</v>
      </c>
      <c r="F950" s="9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8274</v>
      </c>
      <c r="O950" s="7">
        <v>12</v>
      </c>
      <c r="P950" s="3">
        <v>-440</v>
      </c>
      <c r="Q950" s="3" t="s">
        <v>8274</v>
      </c>
      <c r="R950" s="3" t="s">
        <v>8274</v>
      </c>
      <c r="S950" s="15">
        <f t="shared" si="28"/>
        <v>42411.828287037039</v>
      </c>
      <c r="T950" s="14">
        <f t="shared" si="29"/>
        <v>42441.828287037039</v>
      </c>
    </row>
    <row r="951" spans="1:20" ht="30.75" x14ac:dyDescent="0.25">
      <c r="A951" s="3">
        <v>949</v>
      </c>
      <c r="B951" s="4" t="s">
        <v>950</v>
      </c>
      <c r="C951" s="4" t="s">
        <v>5059</v>
      </c>
      <c r="D951" s="3">
        <v>20000</v>
      </c>
      <c r="E951" s="3">
        <v>273</v>
      </c>
      <c r="F951" s="9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8274</v>
      </c>
      <c r="O951" s="7">
        <v>1.365</v>
      </c>
      <c r="P951" s="3">
        <v>-2818.1428571428573</v>
      </c>
      <c r="Q951" s="3" t="s">
        <v>8274</v>
      </c>
      <c r="R951" s="3" t="s">
        <v>8274</v>
      </c>
      <c r="S951" s="15">
        <f t="shared" si="28"/>
        <v>42361.043703703705</v>
      </c>
      <c r="T951" s="14">
        <f t="shared" si="29"/>
        <v>42421.043703703705</v>
      </c>
    </row>
    <row r="952" spans="1:20" ht="30.75" x14ac:dyDescent="0.25">
      <c r="A952" s="3">
        <v>950</v>
      </c>
      <c r="B952" s="4" t="s">
        <v>951</v>
      </c>
      <c r="C952" s="4" t="s">
        <v>5060</v>
      </c>
      <c r="D952" s="3">
        <v>5000</v>
      </c>
      <c r="E952" s="3">
        <v>1402</v>
      </c>
      <c r="F952" s="9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8274</v>
      </c>
      <c r="O952" s="7">
        <v>28.04</v>
      </c>
      <c r="P952" s="3">
        <v>-149.91666666666666</v>
      </c>
      <c r="Q952" s="3" t="s">
        <v>8274</v>
      </c>
      <c r="R952" s="3" t="s">
        <v>8274</v>
      </c>
      <c r="S952" s="15">
        <f t="shared" si="28"/>
        <v>42356.750706018516</v>
      </c>
      <c r="T952" s="14">
        <f t="shared" si="29"/>
        <v>42386.750706018516</v>
      </c>
    </row>
    <row r="953" spans="1:20" ht="15.75" x14ac:dyDescent="0.25">
      <c r="A953" s="3">
        <v>951</v>
      </c>
      <c r="B953" s="4" t="s">
        <v>952</v>
      </c>
      <c r="C953" s="4" t="s">
        <v>5061</v>
      </c>
      <c r="D953" s="3">
        <v>50000</v>
      </c>
      <c r="E953" s="3">
        <v>19195</v>
      </c>
      <c r="F953" s="9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8274</v>
      </c>
      <c r="O953" s="7">
        <v>38.39</v>
      </c>
      <c r="P953" s="3">
        <v>-254.58677685950414</v>
      </c>
      <c r="Q953" s="3" t="s">
        <v>8274</v>
      </c>
      <c r="R953" s="3" t="s">
        <v>8274</v>
      </c>
      <c r="S953" s="15">
        <f t="shared" si="28"/>
        <v>42480.653611111105</v>
      </c>
      <c r="T953" s="14">
        <f t="shared" si="29"/>
        <v>42525.653611111105</v>
      </c>
    </row>
    <row r="954" spans="1:20" ht="30.75" x14ac:dyDescent="0.25">
      <c r="A954" s="3">
        <v>952</v>
      </c>
      <c r="B954" s="4" t="s">
        <v>953</v>
      </c>
      <c r="C954" s="4" t="s">
        <v>5062</v>
      </c>
      <c r="D954" s="3">
        <v>49000</v>
      </c>
      <c r="E954" s="3">
        <v>19572</v>
      </c>
      <c r="F954" s="9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8274</v>
      </c>
      <c r="O954" s="7">
        <v>39.942857142857143</v>
      </c>
      <c r="P954" s="3">
        <v>-150.14285714285714</v>
      </c>
      <c r="Q954" s="3" t="s">
        <v>8274</v>
      </c>
      <c r="R954" s="3" t="s">
        <v>8274</v>
      </c>
      <c r="S954" s="15">
        <f t="shared" si="28"/>
        <v>42662.613564814819</v>
      </c>
      <c r="T954" s="14">
        <f t="shared" si="29"/>
        <v>42692.655231481483</v>
      </c>
    </row>
    <row r="955" spans="1:20" ht="30.75" x14ac:dyDescent="0.25">
      <c r="A955" s="3">
        <v>953</v>
      </c>
      <c r="B955" s="4" t="s">
        <v>954</v>
      </c>
      <c r="C955" s="4" t="s">
        <v>5063</v>
      </c>
      <c r="D955" s="3">
        <v>15000</v>
      </c>
      <c r="E955" s="3">
        <v>126</v>
      </c>
      <c r="F955" s="9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8274</v>
      </c>
      <c r="O955" s="7">
        <v>0.84</v>
      </c>
      <c r="P955" s="3">
        <v>-2974.8</v>
      </c>
      <c r="Q955" s="3" t="s">
        <v>8274</v>
      </c>
      <c r="R955" s="3" t="s">
        <v>8274</v>
      </c>
      <c r="S955" s="15">
        <f t="shared" si="28"/>
        <v>41999.164340277777</v>
      </c>
      <c r="T955" s="14">
        <f t="shared" si="29"/>
        <v>42029.164340277777</v>
      </c>
    </row>
    <row r="956" spans="1:20" ht="30.75" x14ac:dyDescent="0.25">
      <c r="A956" s="3">
        <v>954</v>
      </c>
      <c r="B956" s="4" t="s">
        <v>955</v>
      </c>
      <c r="C956" s="4" t="s">
        <v>5064</v>
      </c>
      <c r="D956" s="3">
        <v>15000</v>
      </c>
      <c r="E956" s="3">
        <v>6511</v>
      </c>
      <c r="F956" s="9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8274</v>
      </c>
      <c r="O956" s="7">
        <v>43.406666666666666</v>
      </c>
      <c r="P956" s="3">
        <v>-116.28767123287672</v>
      </c>
      <c r="Q956" s="3" t="s">
        <v>8274</v>
      </c>
      <c r="R956" s="3" t="s">
        <v>8274</v>
      </c>
      <c r="S956" s="15">
        <f t="shared" si="28"/>
        <v>42194.833784722221</v>
      </c>
      <c r="T956" s="14">
        <f t="shared" si="29"/>
        <v>42236.833784722221</v>
      </c>
    </row>
    <row r="957" spans="1:20" ht="30.75" x14ac:dyDescent="0.25">
      <c r="A957" s="3">
        <v>955</v>
      </c>
      <c r="B957" s="4" t="s">
        <v>956</v>
      </c>
      <c r="C957" s="4" t="s">
        <v>5065</v>
      </c>
      <c r="D957" s="3">
        <v>300000</v>
      </c>
      <c r="E957" s="3">
        <v>16984</v>
      </c>
      <c r="F957" s="9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8274</v>
      </c>
      <c r="O957" s="7">
        <v>5.6613333333333333</v>
      </c>
      <c r="P957" s="3">
        <v>-3043.1827956989246</v>
      </c>
      <c r="Q957" s="3" t="s">
        <v>8274</v>
      </c>
      <c r="R957" s="3" t="s">
        <v>8274</v>
      </c>
      <c r="S957" s="15">
        <f t="shared" si="28"/>
        <v>42586.295138888891</v>
      </c>
      <c r="T957" s="14">
        <f t="shared" si="29"/>
        <v>42626.295138888891</v>
      </c>
    </row>
    <row r="958" spans="1:20" ht="45.75" x14ac:dyDescent="0.25">
      <c r="A958" s="3">
        <v>956</v>
      </c>
      <c r="B958" s="4" t="s">
        <v>957</v>
      </c>
      <c r="C958" s="4" t="s">
        <v>5066</v>
      </c>
      <c r="D958" s="3">
        <v>50000</v>
      </c>
      <c r="E958" s="3">
        <v>861</v>
      </c>
      <c r="F958" s="9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8274</v>
      </c>
      <c r="O958" s="7">
        <v>1.722</v>
      </c>
      <c r="P958" s="3">
        <v>-2890.5294117647059</v>
      </c>
      <c r="Q958" s="3" t="s">
        <v>8274</v>
      </c>
      <c r="R958" s="3" t="s">
        <v>8274</v>
      </c>
      <c r="S958" s="15">
        <f t="shared" si="28"/>
        <v>42060.913877314815</v>
      </c>
      <c r="T958" s="14">
        <f t="shared" si="29"/>
        <v>42120.872210648144</v>
      </c>
    </row>
    <row r="959" spans="1:20" ht="30.75" x14ac:dyDescent="0.25">
      <c r="A959" s="3">
        <v>957</v>
      </c>
      <c r="B959" s="4" t="s">
        <v>958</v>
      </c>
      <c r="C959" s="4" t="s">
        <v>5067</v>
      </c>
      <c r="D959" s="3">
        <v>12000</v>
      </c>
      <c r="E959" s="3">
        <v>233</v>
      </c>
      <c r="F959" s="9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8274</v>
      </c>
      <c r="O959" s="7">
        <v>1.9416666666666664</v>
      </c>
      <c r="P959" s="3">
        <v>-1681</v>
      </c>
      <c r="Q959" s="3" t="s">
        <v>8274</v>
      </c>
      <c r="R959" s="3" t="s">
        <v>8274</v>
      </c>
      <c r="S959" s="15">
        <f t="shared" si="28"/>
        <v>42660.552465277782</v>
      </c>
      <c r="T959" s="14">
        <f t="shared" si="29"/>
        <v>42691.594131944439</v>
      </c>
    </row>
    <row r="960" spans="1:20" ht="45.75" x14ac:dyDescent="0.25">
      <c r="A960" s="3">
        <v>958</v>
      </c>
      <c r="B960" s="4" t="s">
        <v>959</v>
      </c>
      <c r="C960" s="4" t="s">
        <v>5068</v>
      </c>
      <c r="D960" s="3">
        <v>7777</v>
      </c>
      <c r="E960" s="3">
        <v>881</v>
      </c>
      <c r="F960" s="9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8274</v>
      </c>
      <c r="O960" s="7">
        <v>11.328275684711327</v>
      </c>
      <c r="P960" s="3">
        <v>-405.64705882352939</v>
      </c>
      <c r="Q960" s="3" t="s">
        <v>8274</v>
      </c>
      <c r="R960" s="3" t="s">
        <v>8274</v>
      </c>
      <c r="S960" s="15">
        <f t="shared" si="28"/>
        <v>42082.802812499998</v>
      </c>
      <c r="T960" s="14">
        <f t="shared" si="29"/>
        <v>42104.207638888889</v>
      </c>
    </row>
    <row r="961" spans="1:20" ht="30.75" x14ac:dyDescent="0.25">
      <c r="A961" s="3">
        <v>959</v>
      </c>
      <c r="B961" s="4" t="s">
        <v>960</v>
      </c>
      <c r="C961" s="4" t="s">
        <v>5069</v>
      </c>
      <c r="D961" s="3">
        <v>50000</v>
      </c>
      <c r="E961" s="3">
        <v>19430</v>
      </c>
      <c r="F961" s="9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8274</v>
      </c>
      <c r="O961" s="7">
        <v>38.86</v>
      </c>
      <c r="P961" s="3">
        <v>-178.7719298245614</v>
      </c>
      <c r="Q961" s="3" t="s">
        <v>8274</v>
      </c>
      <c r="R961" s="3" t="s">
        <v>8274</v>
      </c>
      <c r="S961" s="15">
        <f t="shared" si="28"/>
        <v>41993.174363425926</v>
      </c>
      <c r="T961" s="14">
        <f t="shared" si="29"/>
        <v>42023.174363425926</v>
      </c>
    </row>
    <row r="962" spans="1:20" ht="30.75" x14ac:dyDescent="0.25">
      <c r="A962" s="3">
        <v>960</v>
      </c>
      <c r="B962" s="4" t="s">
        <v>961</v>
      </c>
      <c r="C962" s="4" t="s">
        <v>5070</v>
      </c>
      <c r="D962" s="3">
        <v>55650</v>
      </c>
      <c r="E962" s="3">
        <v>25655</v>
      </c>
      <c r="F962" s="9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8274</v>
      </c>
      <c r="O962" s="7">
        <v>46.100628930817614</v>
      </c>
      <c r="P962" s="3">
        <v>-159.54787234042553</v>
      </c>
      <c r="Q962" s="3" t="s">
        <v>8274</v>
      </c>
      <c r="R962" s="3" t="s">
        <v>8274</v>
      </c>
      <c r="S962" s="15">
        <f t="shared" si="28"/>
        <v>42766.626793981486</v>
      </c>
      <c r="T962" s="14">
        <f t="shared" si="29"/>
        <v>42808.585127314815</v>
      </c>
    </row>
    <row r="963" spans="1:20" ht="30.75" x14ac:dyDescent="0.25">
      <c r="A963" s="3">
        <v>961</v>
      </c>
      <c r="B963" s="4" t="s">
        <v>962</v>
      </c>
      <c r="C963" s="4" t="s">
        <v>5071</v>
      </c>
      <c r="D963" s="3">
        <v>95000</v>
      </c>
      <c r="E963" s="3">
        <v>40079</v>
      </c>
      <c r="F963" s="9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8274</v>
      </c>
      <c r="O963" s="7">
        <v>42.188421052631583</v>
      </c>
      <c r="P963" s="3">
        <v>-499.28181818181821</v>
      </c>
      <c r="Q963" s="3" t="s">
        <v>8274</v>
      </c>
      <c r="R963" s="3" t="s">
        <v>8274</v>
      </c>
      <c r="S963" s="15">
        <f t="shared" ref="S963:S1026" si="30">(((J963/60)/60)/24)+DATE(1970,1,1)</f>
        <v>42740.693692129629</v>
      </c>
      <c r="T963" s="14">
        <f t="shared" ref="T963:T1026" si="31">(((I963/60)/60)/24)+DATE(1970,1,1)</f>
        <v>42786.791666666672</v>
      </c>
    </row>
    <row r="964" spans="1:20" ht="30.75" x14ac:dyDescent="0.25">
      <c r="A964" s="3">
        <v>962</v>
      </c>
      <c r="B964" s="4" t="s">
        <v>963</v>
      </c>
      <c r="C964" s="4" t="s">
        <v>5072</v>
      </c>
      <c r="D964" s="3">
        <v>2500</v>
      </c>
      <c r="E964" s="3">
        <v>712</v>
      </c>
      <c r="F964" s="9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8274</v>
      </c>
      <c r="O964" s="7">
        <v>28.48</v>
      </c>
      <c r="P964" s="3">
        <v>-48.324324324324323</v>
      </c>
      <c r="Q964" s="3" t="s">
        <v>8274</v>
      </c>
      <c r="R964" s="3" t="s">
        <v>8274</v>
      </c>
      <c r="S964" s="15">
        <f t="shared" si="30"/>
        <v>42373.712418981479</v>
      </c>
      <c r="T964" s="14">
        <f t="shared" si="31"/>
        <v>42411.712418981479</v>
      </c>
    </row>
    <row r="965" spans="1:20" ht="15.75" x14ac:dyDescent="0.25">
      <c r="A965" s="3">
        <v>963</v>
      </c>
      <c r="B965" s="4" t="s">
        <v>964</v>
      </c>
      <c r="C965" s="4" t="s">
        <v>5073</v>
      </c>
      <c r="D965" s="3">
        <v>35000</v>
      </c>
      <c r="E965" s="3">
        <v>377</v>
      </c>
      <c r="F965" s="9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8274</v>
      </c>
      <c r="O965" s="7">
        <v>1.077142857142857</v>
      </c>
      <c r="P965" s="3">
        <v>-3847</v>
      </c>
      <c r="Q965" s="3" t="s">
        <v>8274</v>
      </c>
      <c r="R965" s="3" t="s">
        <v>8274</v>
      </c>
      <c r="S965" s="15">
        <f t="shared" si="30"/>
        <v>42625.635636574079</v>
      </c>
      <c r="T965" s="14">
        <f t="shared" si="31"/>
        <v>42660.635636574079</v>
      </c>
    </row>
    <row r="966" spans="1:20" ht="30.75" x14ac:dyDescent="0.25">
      <c r="A966" s="3">
        <v>964</v>
      </c>
      <c r="B966" s="4" t="s">
        <v>965</v>
      </c>
      <c r="C966" s="4" t="s">
        <v>5074</v>
      </c>
      <c r="D966" s="3">
        <v>110000</v>
      </c>
      <c r="E966" s="3">
        <v>879</v>
      </c>
      <c r="F966" s="9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8274</v>
      </c>
      <c r="O966" s="7">
        <v>0.79909090909090907</v>
      </c>
      <c r="P966" s="3">
        <v>-3762.7931034482758</v>
      </c>
      <c r="Q966" s="3" t="s">
        <v>8274</v>
      </c>
      <c r="R966" s="3" t="s">
        <v>8274</v>
      </c>
      <c r="S966" s="15">
        <f t="shared" si="30"/>
        <v>42208.628692129627</v>
      </c>
      <c r="T966" s="14">
        <f t="shared" si="31"/>
        <v>42248.628692129627</v>
      </c>
    </row>
    <row r="967" spans="1:20" ht="45.75" x14ac:dyDescent="0.25">
      <c r="A967" s="3">
        <v>965</v>
      </c>
      <c r="B967" s="4" t="s">
        <v>966</v>
      </c>
      <c r="C967" s="4" t="s">
        <v>5075</v>
      </c>
      <c r="D967" s="3">
        <v>25000</v>
      </c>
      <c r="E967" s="3">
        <v>298</v>
      </c>
      <c r="F967" s="9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8274</v>
      </c>
      <c r="O967" s="7">
        <v>1.1919999999999999</v>
      </c>
      <c r="P967" s="3">
        <v>-4117</v>
      </c>
      <c r="Q967" s="3" t="s">
        <v>8274</v>
      </c>
      <c r="R967" s="3" t="s">
        <v>8274</v>
      </c>
      <c r="S967" s="15">
        <f t="shared" si="30"/>
        <v>42637.016736111109</v>
      </c>
      <c r="T967" s="14">
        <f t="shared" si="31"/>
        <v>42669.165972222225</v>
      </c>
    </row>
    <row r="968" spans="1:20" ht="30.75" x14ac:dyDescent="0.25">
      <c r="A968" s="3">
        <v>966</v>
      </c>
      <c r="B968" s="4" t="s">
        <v>967</v>
      </c>
      <c r="C968" s="4" t="s">
        <v>5076</v>
      </c>
      <c r="D968" s="3">
        <v>12000</v>
      </c>
      <c r="E968" s="3">
        <v>1776</v>
      </c>
      <c r="F968" s="9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8274</v>
      </c>
      <c r="O968" s="7">
        <v>14.799999999999999</v>
      </c>
      <c r="P968" s="3">
        <v>-340.8</v>
      </c>
      <c r="Q968" s="3" t="s">
        <v>8274</v>
      </c>
      <c r="R968" s="3" t="s">
        <v>8274</v>
      </c>
      <c r="S968" s="15">
        <f t="shared" si="30"/>
        <v>42619.635787037041</v>
      </c>
      <c r="T968" s="14">
        <f t="shared" si="31"/>
        <v>42649.635787037041</v>
      </c>
    </row>
    <row r="969" spans="1:20" ht="30.75" x14ac:dyDescent="0.25">
      <c r="A969" s="3">
        <v>967</v>
      </c>
      <c r="B969" s="4" t="s">
        <v>968</v>
      </c>
      <c r="C969" s="4" t="s">
        <v>5077</v>
      </c>
      <c r="D969" s="3">
        <v>20000</v>
      </c>
      <c r="E969" s="3">
        <v>3562</v>
      </c>
      <c r="F969" s="9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8274</v>
      </c>
      <c r="O969" s="7">
        <v>17.810000000000002</v>
      </c>
      <c r="P969" s="3">
        <v>-202.93827160493828</v>
      </c>
      <c r="Q969" s="3" t="s">
        <v>8274</v>
      </c>
      <c r="R969" s="3" t="s">
        <v>8274</v>
      </c>
      <c r="S969" s="15">
        <f t="shared" si="30"/>
        <v>42422.254328703704</v>
      </c>
      <c r="T969" s="14">
        <f t="shared" si="31"/>
        <v>42482.21266203704</v>
      </c>
    </row>
    <row r="970" spans="1:20" ht="30.75" x14ac:dyDescent="0.25">
      <c r="A970" s="3">
        <v>968</v>
      </c>
      <c r="B970" s="4" t="s">
        <v>969</v>
      </c>
      <c r="C970" s="4" t="s">
        <v>5078</v>
      </c>
      <c r="D970" s="3">
        <v>8000</v>
      </c>
      <c r="E970" s="3">
        <v>106</v>
      </c>
      <c r="F970" s="9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8274</v>
      </c>
      <c r="O970" s="7">
        <v>1.325</v>
      </c>
      <c r="P970" s="3">
        <v>-1973.5</v>
      </c>
      <c r="Q970" s="3" t="s">
        <v>8274</v>
      </c>
      <c r="R970" s="3" t="s">
        <v>8274</v>
      </c>
      <c r="S970" s="15">
        <f t="shared" si="30"/>
        <v>41836.847615740742</v>
      </c>
      <c r="T970" s="14">
        <f t="shared" si="31"/>
        <v>41866.847615740742</v>
      </c>
    </row>
    <row r="971" spans="1:20" ht="15.75" x14ac:dyDescent="0.25">
      <c r="A971" s="3">
        <v>969</v>
      </c>
      <c r="B971" s="4" t="s">
        <v>970</v>
      </c>
      <c r="C971" s="4" t="s">
        <v>5079</v>
      </c>
      <c r="D971" s="3">
        <v>30000</v>
      </c>
      <c r="E971" s="3">
        <v>14000</v>
      </c>
      <c r="F971" s="9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8274</v>
      </c>
      <c r="O971" s="7">
        <v>46.666666666666664</v>
      </c>
      <c r="P971" s="3">
        <v>-1454.5454545454545</v>
      </c>
      <c r="Q971" s="3" t="s">
        <v>8274</v>
      </c>
      <c r="R971" s="3" t="s">
        <v>8274</v>
      </c>
      <c r="S971" s="15">
        <f t="shared" si="30"/>
        <v>42742.30332175926</v>
      </c>
      <c r="T971" s="14">
        <f t="shared" si="31"/>
        <v>42775.30332175926</v>
      </c>
    </row>
    <row r="972" spans="1:20" ht="45.75" x14ac:dyDescent="0.25">
      <c r="A972" s="3">
        <v>970</v>
      </c>
      <c r="B972" s="4" t="s">
        <v>971</v>
      </c>
      <c r="C972" s="4" t="s">
        <v>5080</v>
      </c>
      <c r="D972" s="3">
        <v>5000</v>
      </c>
      <c r="E972" s="3">
        <v>2296</v>
      </c>
      <c r="F972" s="9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8274</v>
      </c>
      <c r="O972" s="7">
        <v>45.92</v>
      </c>
      <c r="P972" s="3">
        <v>-193.14285714285714</v>
      </c>
      <c r="Q972" s="3" t="s">
        <v>8274</v>
      </c>
      <c r="R972" s="3" t="s">
        <v>8274</v>
      </c>
      <c r="S972" s="15">
        <f t="shared" si="30"/>
        <v>42721.220520833333</v>
      </c>
      <c r="T972" s="14">
        <f t="shared" si="31"/>
        <v>42758.207638888889</v>
      </c>
    </row>
    <row r="973" spans="1:20" ht="30.75" x14ac:dyDescent="0.25">
      <c r="A973" s="3">
        <v>971</v>
      </c>
      <c r="B973" s="4" t="s">
        <v>972</v>
      </c>
      <c r="C973" s="4" t="s">
        <v>5081</v>
      </c>
      <c r="D973" s="3">
        <v>100000</v>
      </c>
      <c r="E973" s="3">
        <v>226</v>
      </c>
      <c r="F973" s="9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8274</v>
      </c>
      <c r="O973" s="7">
        <v>0.22599999999999998</v>
      </c>
      <c r="P973" s="3">
        <v>-19954.8</v>
      </c>
      <c r="Q973" s="3" t="s">
        <v>8274</v>
      </c>
      <c r="R973" s="3" t="s">
        <v>8274</v>
      </c>
      <c r="S973" s="15">
        <f t="shared" si="30"/>
        <v>42111.709027777775</v>
      </c>
      <c r="T973" s="14">
        <f t="shared" si="31"/>
        <v>42156.709027777775</v>
      </c>
    </row>
    <row r="974" spans="1:20" ht="45.75" x14ac:dyDescent="0.25">
      <c r="A974" s="3">
        <v>972</v>
      </c>
      <c r="B974" s="4" t="s">
        <v>973</v>
      </c>
      <c r="C974" s="4" t="s">
        <v>5082</v>
      </c>
      <c r="D974" s="3">
        <v>20000</v>
      </c>
      <c r="E974" s="3">
        <v>6925</v>
      </c>
      <c r="F974" s="9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8274</v>
      </c>
      <c r="O974" s="7">
        <v>34.625</v>
      </c>
      <c r="P974" s="3">
        <v>-290.55555555555554</v>
      </c>
      <c r="Q974" s="3" t="s">
        <v>8274</v>
      </c>
      <c r="R974" s="3" t="s">
        <v>8274</v>
      </c>
      <c r="S974" s="15">
        <f t="shared" si="30"/>
        <v>41856.865717592591</v>
      </c>
      <c r="T974" s="14">
        <f t="shared" si="31"/>
        <v>41886.290972222225</v>
      </c>
    </row>
    <row r="975" spans="1:20" ht="30.75" x14ac:dyDescent="0.25">
      <c r="A975" s="3">
        <v>973</v>
      </c>
      <c r="B975" s="4" t="s">
        <v>974</v>
      </c>
      <c r="C975" s="4" t="s">
        <v>5083</v>
      </c>
      <c r="D975" s="3">
        <v>20000</v>
      </c>
      <c r="E975" s="3">
        <v>411</v>
      </c>
      <c r="F975" s="9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8274</v>
      </c>
      <c r="O975" s="7">
        <v>2.0549999999999997</v>
      </c>
      <c r="P975" s="3">
        <v>-2448.625</v>
      </c>
      <c r="Q975" s="3" t="s">
        <v>8274</v>
      </c>
      <c r="R975" s="3" t="s">
        <v>8274</v>
      </c>
      <c r="S975" s="15">
        <f t="shared" si="30"/>
        <v>42257.014965277776</v>
      </c>
      <c r="T975" s="14">
        <f t="shared" si="31"/>
        <v>42317.056631944448</v>
      </c>
    </row>
    <row r="976" spans="1:20" ht="30.75" x14ac:dyDescent="0.25">
      <c r="A976" s="3">
        <v>974</v>
      </c>
      <c r="B976" s="4" t="s">
        <v>975</v>
      </c>
      <c r="C976" s="4" t="s">
        <v>5084</v>
      </c>
      <c r="D976" s="3">
        <v>50000</v>
      </c>
      <c r="E976" s="3">
        <v>280</v>
      </c>
      <c r="F976" s="9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8274</v>
      </c>
      <c r="O976" s="7">
        <v>0.55999999999999994</v>
      </c>
      <c r="P976" s="3">
        <v>-16573.333333333332</v>
      </c>
      <c r="Q976" s="3" t="s">
        <v>8274</v>
      </c>
      <c r="R976" s="3" t="s">
        <v>8274</v>
      </c>
      <c r="S976" s="15">
        <f t="shared" si="30"/>
        <v>42424.749490740738</v>
      </c>
      <c r="T976" s="14">
        <f t="shared" si="31"/>
        <v>42454.707824074074</v>
      </c>
    </row>
    <row r="977" spans="1:20" ht="30.75" x14ac:dyDescent="0.25">
      <c r="A977" s="3">
        <v>975</v>
      </c>
      <c r="B977" s="4" t="s">
        <v>976</v>
      </c>
      <c r="C977" s="4" t="s">
        <v>5085</v>
      </c>
      <c r="D977" s="3">
        <v>100000</v>
      </c>
      <c r="E977" s="3">
        <v>2607</v>
      </c>
      <c r="F977" s="9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8274</v>
      </c>
      <c r="O977" s="7">
        <v>2.6069999999999998</v>
      </c>
      <c r="P977" s="3">
        <v>-4058.0416666666665</v>
      </c>
      <c r="Q977" s="3" t="s">
        <v>8274</v>
      </c>
      <c r="R977" s="3" t="s">
        <v>8274</v>
      </c>
      <c r="S977" s="15">
        <f t="shared" si="30"/>
        <v>42489.696585648147</v>
      </c>
      <c r="T977" s="14">
        <f t="shared" si="31"/>
        <v>42549.696585648147</v>
      </c>
    </row>
    <row r="978" spans="1:20" ht="30.75" x14ac:dyDescent="0.25">
      <c r="A978" s="3">
        <v>976</v>
      </c>
      <c r="B978" s="4" t="s">
        <v>977</v>
      </c>
      <c r="C978" s="4" t="s">
        <v>5086</v>
      </c>
      <c r="D978" s="3">
        <v>150000</v>
      </c>
      <c r="E978" s="3">
        <v>2889</v>
      </c>
      <c r="F978" s="9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8274</v>
      </c>
      <c r="O978" s="7">
        <v>1.9259999999999999</v>
      </c>
      <c r="P978" s="3">
        <v>-8172.833333333333</v>
      </c>
      <c r="Q978" s="3" t="s">
        <v>8274</v>
      </c>
      <c r="R978" s="3" t="s">
        <v>8274</v>
      </c>
      <c r="S978" s="15">
        <f t="shared" si="30"/>
        <v>42185.058993055558</v>
      </c>
      <c r="T978" s="14">
        <f t="shared" si="31"/>
        <v>42230.058993055558</v>
      </c>
    </row>
    <row r="979" spans="1:20" ht="30.75" x14ac:dyDescent="0.25">
      <c r="A979" s="3">
        <v>977</v>
      </c>
      <c r="B979" s="4" t="s">
        <v>978</v>
      </c>
      <c r="C979" s="4" t="s">
        <v>5087</v>
      </c>
      <c r="D979" s="3">
        <v>2700</v>
      </c>
      <c r="E979" s="3">
        <v>909</v>
      </c>
      <c r="F979" s="9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8274</v>
      </c>
      <c r="O979" s="7">
        <v>33.666666666666664</v>
      </c>
      <c r="P979" s="3">
        <v>-149.25</v>
      </c>
      <c r="Q979" s="3" t="s">
        <v>8274</v>
      </c>
      <c r="R979" s="3" t="s">
        <v>8274</v>
      </c>
      <c r="S979" s="15">
        <f t="shared" si="30"/>
        <v>42391.942094907412</v>
      </c>
      <c r="T979" s="14">
        <f t="shared" si="31"/>
        <v>42421.942094907412</v>
      </c>
    </row>
    <row r="980" spans="1:20" ht="30.75" x14ac:dyDescent="0.25">
      <c r="A980" s="3">
        <v>978</v>
      </c>
      <c r="B980" s="4" t="s">
        <v>979</v>
      </c>
      <c r="C980" s="4" t="s">
        <v>5088</v>
      </c>
      <c r="D980" s="3">
        <v>172889</v>
      </c>
      <c r="E980" s="3">
        <v>97273</v>
      </c>
      <c r="F980" s="9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8274</v>
      </c>
      <c r="O980" s="7">
        <v>56.263267182990241</v>
      </c>
      <c r="P980" s="3">
        <v>-614.76422764227641</v>
      </c>
      <c r="Q980" s="3" t="s">
        <v>8274</v>
      </c>
      <c r="R980" s="3" t="s">
        <v>8274</v>
      </c>
      <c r="S980" s="15">
        <f t="shared" si="30"/>
        <v>42395.309039351851</v>
      </c>
      <c r="T980" s="14">
        <f t="shared" si="31"/>
        <v>42425.309039351851</v>
      </c>
    </row>
    <row r="981" spans="1:20" ht="30.75" x14ac:dyDescent="0.25">
      <c r="A981" s="3">
        <v>979</v>
      </c>
      <c r="B981" s="4" t="s">
        <v>980</v>
      </c>
      <c r="C981" s="4" t="s">
        <v>5089</v>
      </c>
      <c r="D981" s="3">
        <v>35000</v>
      </c>
      <c r="E981" s="3">
        <v>28986.16</v>
      </c>
      <c r="F981" s="9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8274</v>
      </c>
      <c r="O981" s="7">
        <v>82.817599999999999</v>
      </c>
      <c r="P981" s="3">
        <v>-62.644166666666671</v>
      </c>
      <c r="Q981" s="3" t="s">
        <v>8274</v>
      </c>
      <c r="R981" s="3" t="s">
        <v>8274</v>
      </c>
      <c r="S981" s="15">
        <f t="shared" si="30"/>
        <v>42506.416990740734</v>
      </c>
      <c r="T981" s="14">
        <f t="shared" si="31"/>
        <v>42541.790972222225</v>
      </c>
    </row>
    <row r="982" spans="1:20" ht="45.75" x14ac:dyDescent="0.25">
      <c r="A982" s="3">
        <v>980</v>
      </c>
      <c r="B982" s="4" t="s">
        <v>981</v>
      </c>
      <c r="C982" s="4" t="s">
        <v>5090</v>
      </c>
      <c r="D982" s="3">
        <v>10000</v>
      </c>
      <c r="E982" s="3">
        <v>1486</v>
      </c>
      <c r="F982" s="9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8274</v>
      </c>
      <c r="O982" s="7">
        <v>14.860000000000001</v>
      </c>
      <c r="P982" s="3">
        <v>-274.64516129032256</v>
      </c>
      <c r="Q982" s="3" t="s">
        <v>8274</v>
      </c>
      <c r="R982" s="3" t="s">
        <v>8274</v>
      </c>
      <c r="S982" s="15">
        <f t="shared" si="30"/>
        <v>41928.904189814813</v>
      </c>
      <c r="T982" s="14">
        <f t="shared" si="31"/>
        <v>41973.945856481485</v>
      </c>
    </row>
    <row r="983" spans="1:20" ht="45.75" x14ac:dyDescent="0.25">
      <c r="A983" s="3">
        <v>981</v>
      </c>
      <c r="B983" s="4" t="s">
        <v>982</v>
      </c>
      <c r="C983" s="4" t="s">
        <v>5091</v>
      </c>
      <c r="D983" s="3">
        <v>88888</v>
      </c>
      <c r="E983" s="3">
        <v>11</v>
      </c>
      <c r="F983" s="9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8274</v>
      </c>
      <c r="O983" s="7">
        <v>1.2375123751237513E-2</v>
      </c>
      <c r="P983" s="3">
        <v>-22219.25</v>
      </c>
      <c r="Q983" s="3" t="s">
        <v>8274</v>
      </c>
      <c r="R983" s="3" t="s">
        <v>8274</v>
      </c>
      <c r="S983" s="15">
        <f t="shared" si="30"/>
        <v>41830.947013888886</v>
      </c>
      <c r="T983" s="14">
        <f t="shared" si="31"/>
        <v>41860.947013888886</v>
      </c>
    </row>
    <row r="984" spans="1:20" ht="30.75" x14ac:dyDescent="0.25">
      <c r="A984" s="3">
        <v>982</v>
      </c>
      <c r="B984" s="4" t="s">
        <v>983</v>
      </c>
      <c r="C984" s="4" t="s">
        <v>5092</v>
      </c>
      <c r="D984" s="3">
        <v>17500</v>
      </c>
      <c r="E984" s="3">
        <v>3</v>
      </c>
      <c r="F984" s="9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8274</v>
      </c>
      <c r="O984" s="7">
        <v>1.7142857142857144E-2</v>
      </c>
      <c r="P984" s="3">
        <v>-5832.333333333333</v>
      </c>
      <c r="Q984" s="3" t="s">
        <v>8274</v>
      </c>
      <c r="R984" s="3" t="s">
        <v>8274</v>
      </c>
      <c r="S984" s="15">
        <f t="shared" si="30"/>
        <v>42615.753310185188</v>
      </c>
      <c r="T984" s="14">
        <f t="shared" si="31"/>
        <v>42645.753310185188</v>
      </c>
    </row>
    <row r="985" spans="1:20" ht="45.75" x14ac:dyDescent="0.25">
      <c r="A985" s="3">
        <v>983</v>
      </c>
      <c r="B985" s="4" t="s">
        <v>984</v>
      </c>
      <c r="C985" s="4" t="s">
        <v>5093</v>
      </c>
      <c r="D985" s="3">
        <v>104219</v>
      </c>
      <c r="E985" s="3">
        <v>30751</v>
      </c>
      <c r="F985" s="9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8274</v>
      </c>
      <c r="O985" s="7">
        <v>29.506136117214709</v>
      </c>
      <c r="P985" s="3">
        <v>-410.43575418994413</v>
      </c>
      <c r="Q985" s="3" t="s">
        <v>8274</v>
      </c>
      <c r="R985" s="3" t="s">
        <v>8274</v>
      </c>
      <c r="S985" s="15">
        <f t="shared" si="30"/>
        <v>42574.667650462965</v>
      </c>
      <c r="T985" s="14">
        <f t="shared" si="31"/>
        <v>42605.870833333334</v>
      </c>
    </row>
    <row r="986" spans="1:20" ht="60.75" x14ac:dyDescent="0.25">
      <c r="A986" s="3">
        <v>984</v>
      </c>
      <c r="B986" s="4" t="s">
        <v>985</v>
      </c>
      <c r="C986" s="4" t="s">
        <v>5094</v>
      </c>
      <c r="D986" s="3">
        <v>10000</v>
      </c>
      <c r="E986" s="3">
        <v>106</v>
      </c>
      <c r="F986" s="9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8274</v>
      </c>
      <c r="O986" s="7">
        <v>1.06</v>
      </c>
      <c r="P986" s="3">
        <v>-3298</v>
      </c>
      <c r="Q986" s="3" t="s">
        <v>8274</v>
      </c>
      <c r="R986" s="3" t="s">
        <v>8274</v>
      </c>
      <c r="S986" s="15">
        <f t="shared" si="30"/>
        <v>42061.11583333333</v>
      </c>
      <c r="T986" s="14">
        <f t="shared" si="31"/>
        <v>42091.074166666673</v>
      </c>
    </row>
    <row r="987" spans="1:20" ht="30.75" x14ac:dyDescent="0.25">
      <c r="A987" s="3">
        <v>985</v>
      </c>
      <c r="B987" s="4" t="s">
        <v>986</v>
      </c>
      <c r="C987" s="4" t="s">
        <v>5095</v>
      </c>
      <c r="D987" s="3">
        <v>30000</v>
      </c>
      <c r="E987" s="3">
        <v>1888</v>
      </c>
      <c r="F987" s="9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8274</v>
      </c>
      <c r="O987" s="7">
        <v>6.293333333333333</v>
      </c>
      <c r="P987" s="3">
        <v>-1222.2608695652175</v>
      </c>
      <c r="Q987" s="3" t="s">
        <v>8274</v>
      </c>
      <c r="R987" s="3" t="s">
        <v>8274</v>
      </c>
      <c r="S987" s="15">
        <f t="shared" si="30"/>
        <v>42339.967708333337</v>
      </c>
      <c r="T987" s="14">
        <f t="shared" si="31"/>
        <v>42369.958333333328</v>
      </c>
    </row>
    <row r="988" spans="1:20" ht="30.75" x14ac:dyDescent="0.25">
      <c r="A988" s="3">
        <v>986</v>
      </c>
      <c r="B988" s="4" t="s">
        <v>987</v>
      </c>
      <c r="C988" s="4" t="s">
        <v>5096</v>
      </c>
      <c r="D988" s="3">
        <v>20000</v>
      </c>
      <c r="E988" s="3">
        <v>2550</v>
      </c>
      <c r="F988" s="9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8274</v>
      </c>
      <c r="O988" s="7">
        <v>12.75</v>
      </c>
      <c r="P988" s="3">
        <v>-758.695652173913</v>
      </c>
      <c r="Q988" s="3" t="s">
        <v>8274</v>
      </c>
      <c r="R988" s="3" t="s">
        <v>8274</v>
      </c>
      <c r="S988" s="15">
        <f t="shared" si="30"/>
        <v>42324.767361111109</v>
      </c>
      <c r="T988" s="14">
        <f t="shared" si="31"/>
        <v>42379</v>
      </c>
    </row>
    <row r="989" spans="1:20" ht="30.75" x14ac:dyDescent="0.25">
      <c r="A989" s="3">
        <v>987</v>
      </c>
      <c r="B989" s="4" t="s">
        <v>988</v>
      </c>
      <c r="C989" s="4" t="s">
        <v>5097</v>
      </c>
      <c r="D989" s="3">
        <v>50000</v>
      </c>
      <c r="E989" s="3">
        <v>6610</v>
      </c>
      <c r="F989" s="9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8274</v>
      </c>
      <c r="O989" s="7">
        <v>13.22</v>
      </c>
      <c r="P989" s="3">
        <v>-1058.2926829268292</v>
      </c>
      <c r="Q989" s="3" t="s">
        <v>8274</v>
      </c>
      <c r="R989" s="3" t="s">
        <v>8274</v>
      </c>
      <c r="S989" s="15">
        <f t="shared" si="30"/>
        <v>41773.294560185182</v>
      </c>
      <c r="T989" s="14">
        <f t="shared" si="31"/>
        <v>41813.294560185182</v>
      </c>
    </row>
    <row r="990" spans="1:20" ht="45.75" x14ac:dyDescent="0.25">
      <c r="A990" s="3">
        <v>988</v>
      </c>
      <c r="B990" s="4" t="s">
        <v>989</v>
      </c>
      <c r="C990" s="4" t="s">
        <v>5098</v>
      </c>
      <c r="D990" s="3">
        <v>5000</v>
      </c>
      <c r="E990" s="3">
        <v>0</v>
      </c>
      <c r="F990" s="9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8274</v>
      </c>
      <c r="O990" s="7">
        <v>0</v>
      </c>
      <c r="P990" s="3">
        <v>0</v>
      </c>
      <c r="Q990" s="3" t="s">
        <v>8274</v>
      </c>
      <c r="R990" s="3" t="s">
        <v>8274</v>
      </c>
      <c r="S990" s="15">
        <f t="shared" si="30"/>
        <v>42614.356770833328</v>
      </c>
      <c r="T990" s="14">
        <f t="shared" si="31"/>
        <v>42644.356770833328</v>
      </c>
    </row>
    <row r="991" spans="1:20" ht="15.75" x14ac:dyDescent="0.25">
      <c r="A991" s="3">
        <v>989</v>
      </c>
      <c r="B991" s="4" t="s">
        <v>990</v>
      </c>
      <c r="C991" s="4" t="s">
        <v>5099</v>
      </c>
      <c r="D991" s="3">
        <v>10000</v>
      </c>
      <c r="E991" s="3">
        <v>1677</v>
      </c>
      <c r="F991" s="9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8274</v>
      </c>
      <c r="O991" s="7">
        <v>16.77</v>
      </c>
      <c r="P991" s="3">
        <v>-260.09375</v>
      </c>
      <c r="Q991" s="3" t="s">
        <v>8274</v>
      </c>
      <c r="R991" s="3" t="s">
        <v>8274</v>
      </c>
      <c r="S991" s="15">
        <f t="shared" si="30"/>
        <v>42611.933969907404</v>
      </c>
      <c r="T991" s="14">
        <f t="shared" si="31"/>
        <v>42641.933969907404</v>
      </c>
    </row>
    <row r="992" spans="1:20" ht="30.75" x14ac:dyDescent="0.25">
      <c r="A992" s="3">
        <v>990</v>
      </c>
      <c r="B992" s="4" t="s">
        <v>991</v>
      </c>
      <c r="C992" s="4" t="s">
        <v>5100</v>
      </c>
      <c r="D992" s="3">
        <v>25000</v>
      </c>
      <c r="E992" s="3">
        <v>26</v>
      </c>
      <c r="F992" s="9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8274</v>
      </c>
      <c r="O992" s="7">
        <v>0.104</v>
      </c>
      <c r="P992" s="3">
        <v>-12487</v>
      </c>
      <c r="Q992" s="3" t="s">
        <v>8274</v>
      </c>
      <c r="R992" s="3" t="s">
        <v>8274</v>
      </c>
      <c r="S992" s="15">
        <f t="shared" si="30"/>
        <v>41855.784305555557</v>
      </c>
      <c r="T992" s="14">
        <f t="shared" si="31"/>
        <v>41885.784305555557</v>
      </c>
    </row>
    <row r="993" spans="1:20" ht="60.75" x14ac:dyDescent="0.25">
      <c r="A993" s="3">
        <v>991</v>
      </c>
      <c r="B993" s="4" t="s">
        <v>992</v>
      </c>
      <c r="C993" s="4" t="s">
        <v>5101</v>
      </c>
      <c r="D993" s="3">
        <v>5000</v>
      </c>
      <c r="E993" s="3">
        <v>212</v>
      </c>
      <c r="F993" s="9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8274</v>
      </c>
      <c r="O993" s="7">
        <v>4.24</v>
      </c>
      <c r="P993" s="3">
        <v>-684</v>
      </c>
      <c r="Q993" s="3" t="s">
        <v>8274</v>
      </c>
      <c r="R993" s="3" t="s">
        <v>8274</v>
      </c>
      <c r="S993" s="15">
        <f t="shared" si="30"/>
        <v>42538.75680555556</v>
      </c>
      <c r="T993" s="14">
        <f t="shared" si="31"/>
        <v>42563.785416666666</v>
      </c>
    </row>
    <row r="994" spans="1:20" ht="30.75" x14ac:dyDescent="0.25">
      <c r="A994" s="3">
        <v>992</v>
      </c>
      <c r="B994" s="4" t="s">
        <v>993</v>
      </c>
      <c r="C994" s="4" t="s">
        <v>5102</v>
      </c>
      <c r="D994" s="3">
        <v>100000</v>
      </c>
      <c r="E994" s="3">
        <v>467</v>
      </c>
      <c r="F994" s="9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8274</v>
      </c>
      <c r="O994" s="7">
        <v>0.46699999999999997</v>
      </c>
      <c r="P994" s="3">
        <v>-24883.25</v>
      </c>
      <c r="Q994" s="3" t="s">
        <v>8274</v>
      </c>
      <c r="R994" s="3" t="s">
        <v>8274</v>
      </c>
      <c r="S994" s="15">
        <f t="shared" si="30"/>
        <v>42437.924988425926</v>
      </c>
      <c r="T994" s="14">
        <f t="shared" si="31"/>
        <v>42497.883321759262</v>
      </c>
    </row>
    <row r="995" spans="1:20" ht="30.75" x14ac:dyDescent="0.25">
      <c r="A995" s="3">
        <v>993</v>
      </c>
      <c r="B995" s="4" t="s">
        <v>994</v>
      </c>
      <c r="C995" s="4" t="s">
        <v>5103</v>
      </c>
      <c r="D995" s="3">
        <v>70000</v>
      </c>
      <c r="E995" s="3">
        <v>17561</v>
      </c>
      <c r="F995" s="9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8274</v>
      </c>
      <c r="O995" s="7">
        <v>25.087142857142858</v>
      </c>
      <c r="P995" s="3">
        <v>-267.54591836734693</v>
      </c>
      <c r="Q995" s="3" t="s">
        <v>8274</v>
      </c>
      <c r="R995" s="3" t="s">
        <v>8274</v>
      </c>
      <c r="S995" s="15">
        <f t="shared" si="30"/>
        <v>42652.964907407411</v>
      </c>
      <c r="T995" s="14">
        <f t="shared" si="31"/>
        <v>42686.208333333328</v>
      </c>
    </row>
    <row r="996" spans="1:20" ht="60.75" x14ac:dyDescent="0.25">
      <c r="A996" s="3">
        <v>994</v>
      </c>
      <c r="B996" s="4" t="s">
        <v>995</v>
      </c>
      <c r="C996" s="4" t="s">
        <v>5104</v>
      </c>
      <c r="D996" s="3">
        <v>200000</v>
      </c>
      <c r="E996" s="3">
        <v>4669</v>
      </c>
      <c r="F996" s="9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8274</v>
      </c>
      <c r="O996" s="7">
        <v>2.3345000000000002</v>
      </c>
      <c r="P996" s="3">
        <v>-17757.363636363636</v>
      </c>
      <c r="Q996" s="3" t="s">
        <v>8274</v>
      </c>
      <c r="R996" s="3" t="s">
        <v>8274</v>
      </c>
      <c r="S996" s="15">
        <f t="shared" si="30"/>
        <v>41921.263078703705</v>
      </c>
      <c r="T996" s="14">
        <f t="shared" si="31"/>
        <v>41973.957638888889</v>
      </c>
    </row>
    <row r="997" spans="1:20" ht="30.75" x14ac:dyDescent="0.25">
      <c r="A997" s="3">
        <v>995</v>
      </c>
      <c r="B997" s="4" t="s">
        <v>996</v>
      </c>
      <c r="C997" s="4" t="s">
        <v>5105</v>
      </c>
      <c r="D997" s="3">
        <v>10000</v>
      </c>
      <c r="E997" s="3">
        <v>726</v>
      </c>
      <c r="F997" s="9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8274</v>
      </c>
      <c r="O997" s="7">
        <v>7.26</v>
      </c>
      <c r="P997" s="3">
        <v>-1030.4444444444443</v>
      </c>
      <c r="Q997" s="3" t="s">
        <v>8274</v>
      </c>
      <c r="R997" s="3" t="s">
        <v>8274</v>
      </c>
      <c r="S997" s="15">
        <f t="shared" si="30"/>
        <v>41947.940740740742</v>
      </c>
      <c r="T997" s="14">
        <f t="shared" si="31"/>
        <v>41972.666666666672</v>
      </c>
    </row>
    <row r="998" spans="1:20" ht="30.75" x14ac:dyDescent="0.25">
      <c r="A998" s="3">
        <v>996</v>
      </c>
      <c r="B998" s="4" t="s">
        <v>997</v>
      </c>
      <c r="C998" s="4" t="s">
        <v>5106</v>
      </c>
      <c r="D998" s="3">
        <v>4000</v>
      </c>
      <c r="E998" s="3">
        <v>65</v>
      </c>
      <c r="F998" s="9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8274</v>
      </c>
      <c r="O998" s="7">
        <v>1.625</v>
      </c>
      <c r="P998" s="3">
        <v>-787</v>
      </c>
      <c r="Q998" s="3" t="s">
        <v>8274</v>
      </c>
      <c r="R998" s="3" t="s">
        <v>8274</v>
      </c>
      <c r="S998" s="15">
        <f t="shared" si="30"/>
        <v>41817.866435185184</v>
      </c>
      <c r="T998" s="14">
        <f t="shared" si="31"/>
        <v>41847.643750000003</v>
      </c>
    </row>
    <row r="999" spans="1:20" ht="30.75" x14ac:dyDescent="0.25">
      <c r="A999" s="3">
        <v>997</v>
      </c>
      <c r="B999" s="4" t="s">
        <v>998</v>
      </c>
      <c r="C999" s="4" t="s">
        <v>5107</v>
      </c>
      <c r="D999" s="3">
        <v>5000</v>
      </c>
      <c r="E999" s="3">
        <v>65</v>
      </c>
      <c r="F999" s="9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8274</v>
      </c>
      <c r="O999" s="7">
        <v>1.3</v>
      </c>
      <c r="P999" s="3">
        <v>-616.875</v>
      </c>
      <c r="Q999" s="3" t="s">
        <v>8274</v>
      </c>
      <c r="R999" s="3" t="s">
        <v>8274</v>
      </c>
      <c r="S999" s="15">
        <f t="shared" si="30"/>
        <v>41941.10297453704</v>
      </c>
      <c r="T999" s="14">
        <f t="shared" si="31"/>
        <v>41971.144641203704</v>
      </c>
    </row>
    <row r="1000" spans="1:20" ht="30.75" x14ac:dyDescent="0.25">
      <c r="A1000" s="3">
        <v>998</v>
      </c>
      <c r="B1000" s="4" t="s">
        <v>999</v>
      </c>
      <c r="C1000" s="4" t="s">
        <v>5108</v>
      </c>
      <c r="D1000" s="3">
        <v>60000</v>
      </c>
      <c r="E1000" s="3">
        <v>35135</v>
      </c>
      <c r="F1000" s="9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8274</v>
      </c>
      <c r="O1000" s="7">
        <v>58.558333333333337</v>
      </c>
      <c r="P1000" s="3">
        <v>-108.58078602620087</v>
      </c>
      <c r="Q1000" s="3" t="s">
        <v>8274</v>
      </c>
      <c r="R1000" s="3" t="s">
        <v>8274</v>
      </c>
      <c r="S1000" s="15">
        <f t="shared" si="30"/>
        <v>42282.168993055559</v>
      </c>
      <c r="T1000" s="14">
        <f t="shared" si="31"/>
        <v>42327.210659722223</v>
      </c>
    </row>
    <row r="1001" spans="1:20" ht="30.75" x14ac:dyDescent="0.25">
      <c r="A1001" s="3">
        <v>999</v>
      </c>
      <c r="B1001" s="4" t="s">
        <v>1000</v>
      </c>
      <c r="C1001" s="4" t="s">
        <v>5109</v>
      </c>
      <c r="D1001" s="3">
        <v>150000</v>
      </c>
      <c r="E1001" s="3">
        <v>11683</v>
      </c>
      <c r="F1001" s="9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8274</v>
      </c>
      <c r="O1001" s="7">
        <v>7.7886666666666677</v>
      </c>
      <c r="P1001" s="3">
        <v>-3457.9250000000002</v>
      </c>
      <c r="Q1001" s="3" t="s">
        <v>8274</v>
      </c>
      <c r="R1001" s="3" t="s">
        <v>8274</v>
      </c>
      <c r="S1001" s="15">
        <f t="shared" si="30"/>
        <v>41926.29965277778</v>
      </c>
      <c r="T1001" s="14">
        <f t="shared" si="31"/>
        <v>41956.334722222222</v>
      </c>
    </row>
    <row r="1002" spans="1:20" ht="30.75" x14ac:dyDescent="0.25">
      <c r="A1002" s="3">
        <v>1000</v>
      </c>
      <c r="B1002" s="4" t="s">
        <v>1001</v>
      </c>
      <c r="C1002" s="4" t="s">
        <v>5110</v>
      </c>
      <c r="D1002" s="3">
        <v>894700</v>
      </c>
      <c r="E1002" s="3">
        <v>19824</v>
      </c>
      <c r="F1002" s="7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8274</v>
      </c>
      <c r="O1002" s="7">
        <v>2.2157147647256061</v>
      </c>
      <c r="P1002" s="3">
        <v>-145812.66666666666</v>
      </c>
      <c r="Q1002" s="3" t="s">
        <v>8274</v>
      </c>
      <c r="R1002" s="3" t="s">
        <v>8274</v>
      </c>
      <c r="S1002" s="15">
        <f t="shared" si="30"/>
        <v>42749.059722222228</v>
      </c>
      <c r="T1002" s="14">
        <f t="shared" si="31"/>
        <v>42809.018055555556</v>
      </c>
    </row>
    <row r="1003" spans="1:20" ht="45.75" x14ac:dyDescent="0.25">
      <c r="A1003" s="3">
        <v>1001</v>
      </c>
      <c r="B1003" s="4" t="s">
        <v>1002</v>
      </c>
      <c r="C1003" s="4" t="s">
        <v>5111</v>
      </c>
      <c r="D1003" s="3">
        <v>5000</v>
      </c>
      <c r="E1003" s="3">
        <v>5200</v>
      </c>
      <c r="F1003" s="7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8274</v>
      </c>
      <c r="O1003" s="8">
        <v>104</v>
      </c>
      <c r="P1003" s="3">
        <v>50</v>
      </c>
      <c r="Q1003" s="3" t="s">
        <v>8274</v>
      </c>
      <c r="R1003" s="3" t="s">
        <v>8274</v>
      </c>
      <c r="S1003" s="15">
        <f t="shared" si="30"/>
        <v>42720.720057870371</v>
      </c>
      <c r="T1003" s="14">
        <f t="shared" si="31"/>
        <v>42765.720057870371</v>
      </c>
    </row>
    <row r="1004" spans="1:20" ht="45.75" x14ac:dyDescent="0.25">
      <c r="A1004" s="3">
        <v>1002</v>
      </c>
      <c r="B1004" s="4" t="s">
        <v>1003</v>
      </c>
      <c r="C1004" s="4" t="s">
        <v>5112</v>
      </c>
      <c r="D1004" s="3">
        <v>9999</v>
      </c>
      <c r="E1004" s="3">
        <v>2960</v>
      </c>
      <c r="F1004" s="7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8274</v>
      </c>
      <c r="O1004" s="7">
        <v>29.6029602960296</v>
      </c>
      <c r="P1004" s="3">
        <v>-319.95454545454544</v>
      </c>
      <c r="Q1004" s="3" t="s">
        <v>8274</v>
      </c>
      <c r="R1004" s="3" t="s">
        <v>8274</v>
      </c>
      <c r="S1004" s="15">
        <f t="shared" si="30"/>
        <v>42325.684189814812</v>
      </c>
      <c r="T1004" s="14">
        <f t="shared" si="31"/>
        <v>42355.249305555553</v>
      </c>
    </row>
    <row r="1005" spans="1:20" ht="30.75" x14ac:dyDescent="0.25">
      <c r="A1005" s="3">
        <v>1003</v>
      </c>
      <c r="B1005" s="4" t="s">
        <v>1004</v>
      </c>
      <c r="C1005" s="4" t="s">
        <v>5113</v>
      </c>
      <c r="D1005" s="3">
        <v>20000</v>
      </c>
      <c r="E1005" s="3">
        <v>3211</v>
      </c>
      <c r="F1005" s="7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8274</v>
      </c>
      <c r="O1005" s="7">
        <v>16.055</v>
      </c>
      <c r="P1005" s="3">
        <v>-1119.2666666666667</v>
      </c>
      <c r="Q1005" s="3" t="s">
        <v>8274</v>
      </c>
      <c r="R1005" s="3" t="s">
        <v>8274</v>
      </c>
      <c r="S1005" s="15">
        <f t="shared" si="30"/>
        <v>42780.709039351852</v>
      </c>
      <c r="T1005" s="14">
        <f t="shared" si="31"/>
        <v>42810.667372685188</v>
      </c>
    </row>
    <row r="1006" spans="1:20" ht="30.75" x14ac:dyDescent="0.25">
      <c r="A1006" s="3">
        <v>1004</v>
      </c>
      <c r="B1006" s="4" t="s">
        <v>1005</v>
      </c>
      <c r="C1006" s="4" t="s">
        <v>5114</v>
      </c>
      <c r="D1006" s="3">
        <v>25000</v>
      </c>
      <c r="E1006" s="3">
        <v>20552</v>
      </c>
      <c r="F1006" s="7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8274</v>
      </c>
      <c r="O1006" s="7">
        <v>82.207999999999998</v>
      </c>
      <c r="P1006" s="3">
        <v>-46.821052631578951</v>
      </c>
      <c r="Q1006" s="3" t="s">
        <v>8274</v>
      </c>
      <c r="R1006" s="3" t="s">
        <v>8274</v>
      </c>
      <c r="S1006" s="15">
        <f t="shared" si="30"/>
        <v>42388.708645833336</v>
      </c>
      <c r="T1006" s="14">
        <f t="shared" si="31"/>
        <v>42418.708645833336</v>
      </c>
    </row>
    <row r="1007" spans="1:20" ht="30.75" x14ac:dyDescent="0.25">
      <c r="A1007" s="3">
        <v>1005</v>
      </c>
      <c r="B1007" s="4" t="s">
        <v>1006</v>
      </c>
      <c r="C1007" s="4" t="s">
        <v>5115</v>
      </c>
      <c r="D1007" s="3">
        <v>200000</v>
      </c>
      <c r="E1007" s="3">
        <v>150102</v>
      </c>
      <c r="F1007" s="7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8274</v>
      </c>
      <c r="O1007" s="7">
        <v>75.051000000000002</v>
      </c>
      <c r="P1007" s="3">
        <v>-309.9254658385093</v>
      </c>
      <c r="Q1007" s="3" t="s">
        <v>8274</v>
      </c>
      <c r="R1007" s="3" t="s">
        <v>8274</v>
      </c>
      <c r="S1007" s="15">
        <f t="shared" si="30"/>
        <v>42276.624803240738</v>
      </c>
      <c r="T1007" s="14">
        <f t="shared" si="31"/>
        <v>42307.624803240738</v>
      </c>
    </row>
    <row r="1008" spans="1:20" ht="30.75" x14ac:dyDescent="0.25">
      <c r="A1008" s="3">
        <v>1006</v>
      </c>
      <c r="B1008" s="4" t="s">
        <v>1007</v>
      </c>
      <c r="C1008" s="4" t="s">
        <v>5116</v>
      </c>
      <c r="D1008" s="3">
        <v>4000</v>
      </c>
      <c r="E1008" s="3">
        <v>234</v>
      </c>
      <c r="F1008" s="7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8274</v>
      </c>
      <c r="O1008" s="7">
        <v>5.8500000000000005</v>
      </c>
      <c r="P1008" s="3">
        <v>-470.75</v>
      </c>
      <c r="Q1008" s="3" t="s">
        <v>8274</v>
      </c>
      <c r="R1008" s="3" t="s">
        <v>8274</v>
      </c>
      <c r="S1008" s="15">
        <f t="shared" si="30"/>
        <v>41977.040185185186</v>
      </c>
      <c r="T1008" s="14">
        <f t="shared" si="31"/>
        <v>41985.299305555556</v>
      </c>
    </row>
    <row r="1009" spans="1:20" ht="30.75" x14ac:dyDescent="0.25">
      <c r="A1009" s="3">
        <v>1007</v>
      </c>
      <c r="B1009" s="4" t="s">
        <v>1008</v>
      </c>
      <c r="C1009" s="4" t="s">
        <v>5117</v>
      </c>
      <c r="D1009" s="3">
        <v>30000</v>
      </c>
      <c r="E1009" s="3">
        <v>13296</v>
      </c>
      <c r="F1009" s="7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8274</v>
      </c>
      <c r="O1009" s="7">
        <v>44.32</v>
      </c>
      <c r="P1009" s="3">
        <v>-219.78947368421052</v>
      </c>
      <c r="Q1009" s="3" t="s">
        <v>8274</v>
      </c>
      <c r="R1009" s="3" t="s">
        <v>8274</v>
      </c>
      <c r="S1009" s="15">
        <f t="shared" si="30"/>
        <v>42676.583599537036</v>
      </c>
      <c r="T1009" s="14">
        <f t="shared" si="31"/>
        <v>42718.6252662037</v>
      </c>
    </row>
    <row r="1010" spans="1:20" ht="45.75" x14ac:dyDescent="0.25">
      <c r="A1010" s="3">
        <v>1008</v>
      </c>
      <c r="B1010" s="4" t="s">
        <v>1009</v>
      </c>
      <c r="C1010" s="4" t="s">
        <v>5118</v>
      </c>
      <c r="D1010" s="3">
        <v>93500</v>
      </c>
      <c r="E1010" s="3">
        <v>250</v>
      </c>
      <c r="F1010" s="7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8274</v>
      </c>
      <c r="O1010" s="7">
        <v>0.26737967914438499</v>
      </c>
      <c r="P1010" s="3">
        <v>-93250</v>
      </c>
      <c r="Q1010" s="3" t="s">
        <v>8274</v>
      </c>
      <c r="R1010" s="3" t="s">
        <v>8274</v>
      </c>
      <c r="S1010" s="15">
        <f t="shared" si="30"/>
        <v>42702.809201388889</v>
      </c>
      <c r="T1010" s="14">
        <f t="shared" si="31"/>
        <v>42732.809201388889</v>
      </c>
    </row>
    <row r="1011" spans="1:20" ht="45.75" x14ac:dyDescent="0.25">
      <c r="A1011" s="3">
        <v>1009</v>
      </c>
      <c r="B1011" s="4" t="s">
        <v>1010</v>
      </c>
      <c r="C1011" s="4" t="s">
        <v>5119</v>
      </c>
      <c r="D1011" s="3">
        <v>50000</v>
      </c>
      <c r="E1011" s="3">
        <v>6565</v>
      </c>
      <c r="F1011" s="7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8274</v>
      </c>
      <c r="O1011" s="7">
        <v>13.13</v>
      </c>
      <c r="P1011" s="3">
        <v>-430.04950495049508</v>
      </c>
      <c r="Q1011" s="3" t="s">
        <v>8274</v>
      </c>
      <c r="R1011" s="3" t="s">
        <v>8274</v>
      </c>
      <c r="S1011" s="15">
        <f t="shared" si="30"/>
        <v>42510.604699074072</v>
      </c>
      <c r="T1011" s="14">
        <f t="shared" si="31"/>
        <v>42540.604699074072</v>
      </c>
    </row>
    <row r="1012" spans="1:20" ht="30.75" x14ac:dyDescent="0.25">
      <c r="A1012" s="3">
        <v>1010</v>
      </c>
      <c r="B1012" s="4" t="s">
        <v>1011</v>
      </c>
      <c r="C1012" s="4" t="s">
        <v>5120</v>
      </c>
      <c r="D1012" s="3">
        <v>115250</v>
      </c>
      <c r="E1012" s="3">
        <v>220</v>
      </c>
      <c r="F1012" s="7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8274</v>
      </c>
      <c r="O1012" s="7">
        <v>0.19088937093275488</v>
      </c>
      <c r="P1012" s="3">
        <v>-28757.5</v>
      </c>
      <c r="Q1012" s="3" t="s">
        <v>8274</v>
      </c>
      <c r="R1012" s="3" t="s">
        <v>8274</v>
      </c>
      <c r="S1012" s="15">
        <f t="shared" si="30"/>
        <v>42561.829421296294</v>
      </c>
      <c r="T1012" s="14">
        <f t="shared" si="31"/>
        <v>42618.124305555553</v>
      </c>
    </row>
    <row r="1013" spans="1:20" ht="30.75" x14ac:dyDescent="0.25">
      <c r="A1013" s="3">
        <v>1011</v>
      </c>
      <c r="B1013" s="4" t="s">
        <v>1012</v>
      </c>
      <c r="C1013" s="4" t="s">
        <v>5121</v>
      </c>
      <c r="D1013" s="3">
        <v>20000</v>
      </c>
      <c r="E1013" s="3">
        <v>75</v>
      </c>
      <c r="F1013" s="7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8274</v>
      </c>
      <c r="O1013" s="7">
        <v>0.375</v>
      </c>
      <c r="P1013" s="3">
        <v>-19925</v>
      </c>
      <c r="Q1013" s="3" t="s">
        <v>8274</v>
      </c>
      <c r="R1013" s="3" t="s">
        <v>8274</v>
      </c>
      <c r="S1013" s="15">
        <f t="shared" si="30"/>
        <v>41946.898090277777</v>
      </c>
      <c r="T1013" s="14">
        <f t="shared" si="31"/>
        <v>41991.898090277777</v>
      </c>
    </row>
    <row r="1014" spans="1:20" ht="45.75" x14ac:dyDescent="0.25">
      <c r="A1014" s="3">
        <v>1012</v>
      </c>
      <c r="B1014" s="4" t="s">
        <v>1013</v>
      </c>
      <c r="C1014" s="4" t="s">
        <v>5122</v>
      </c>
      <c r="D1014" s="3">
        <v>5000</v>
      </c>
      <c r="E1014" s="3">
        <v>1076751.05</v>
      </c>
      <c r="F1014" s="7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8274</v>
      </c>
      <c r="O1014" s="9">
        <v>21535.021000000001</v>
      </c>
      <c r="P1014" s="3">
        <v>1382.9045806451613</v>
      </c>
      <c r="Q1014" s="3" t="s">
        <v>8274</v>
      </c>
      <c r="R1014" s="3" t="s">
        <v>8274</v>
      </c>
      <c r="S1014" s="15">
        <f t="shared" si="30"/>
        <v>42714.440416666665</v>
      </c>
      <c r="T1014" s="14">
        <f t="shared" si="31"/>
        <v>42759.440416666665</v>
      </c>
    </row>
    <row r="1015" spans="1:20" ht="30.75" x14ac:dyDescent="0.25">
      <c r="A1015" s="3">
        <v>1013</v>
      </c>
      <c r="B1015" s="4" t="s">
        <v>1014</v>
      </c>
      <c r="C1015" s="4" t="s">
        <v>5123</v>
      </c>
      <c r="D1015" s="3">
        <v>25000</v>
      </c>
      <c r="E1015" s="3">
        <v>8632</v>
      </c>
      <c r="F1015" s="7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8274</v>
      </c>
      <c r="O1015" s="7">
        <v>34.527999999999999</v>
      </c>
      <c r="P1015" s="3">
        <v>-181.86666666666667</v>
      </c>
      <c r="Q1015" s="3" t="s">
        <v>8274</v>
      </c>
      <c r="R1015" s="3" t="s">
        <v>8274</v>
      </c>
      <c r="S1015" s="15">
        <f t="shared" si="30"/>
        <v>42339.833981481483</v>
      </c>
      <c r="T1015" s="14">
        <f t="shared" si="31"/>
        <v>42367.833333333328</v>
      </c>
    </row>
    <row r="1016" spans="1:20" ht="30.75" x14ac:dyDescent="0.25">
      <c r="A1016" s="3">
        <v>1014</v>
      </c>
      <c r="B1016" s="4" t="s">
        <v>1015</v>
      </c>
      <c r="C1016" s="4" t="s">
        <v>5124</v>
      </c>
      <c r="D1016" s="3">
        <v>10000</v>
      </c>
      <c r="E1016" s="3">
        <v>3060</v>
      </c>
      <c r="F1016" s="7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8274</v>
      </c>
      <c r="O1016" s="7">
        <v>30.599999999999998</v>
      </c>
      <c r="P1016" s="3">
        <v>-433.75</v>
      </c>
      <c r="Q1016" s="3" t="s">
        <v>8274</v>
      </c>
      <c r="R1016" s="3" t="s">
        <v>8274</v>
      </c>
      <c r="S1016" s="15">
        <f t="shared" si="30"/>
        <v>41955.002488425926</v>
      </c>
      <c r="T1016" s="14">
        <f t="shared" si="31"/>
        <v>42005.002488425926</v>
      </c>
    </row>
    <row r="1017" spans="1:20" ht="30.75" x14ac:dyDescent="0.25">
      <c r="A1017" s="3">
        <v>1015</v>
      </c>
      <c r="B1017" s="4" t="s">
        <v>1016</v>
      </c>
      <c r="C1017" s="4" t="s">
        <v>5125</v>
      </c>
      <c r="D1017" s="3">
        <v>9000</v>
      </c>
      <c r="E1017" s="3">
        <v>240</v>
      </c>
      <c r="F1017" s="7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8274</v>
      </c>
      <c r="O1017" s="7">
        <v>2.666666666666667</v>
      </c>
      <c r="P1017" s="3">
        <v>-1460</v>
      </c>
      <c r="Q1017" s="3" t="s">
        <v>8274</v>
      </c>
      <c r="R1017" s="3" t="s">
        <v>8274</v>
      </c>
      <c r="S1017" s="15">
        <f t="shared" si="30"/>
        <v>42303.878414351857</v>
      </c>
      <c r="T1017" s="14">
        <f t="shared" si="31"/>
        <v>42333.920081018514</v>
      </c>
    </row>
    <row r="1018" spans="1:20" ht="30.75" x14ac:dyDescent="0.25">
      <c r="A1018" s="3">
        <v>1016</v>
      </c>
      <c r="B1018" s="4" t="s">
        <v>1017</v>
      </c>
      <c r="C1018" s="4" t="s">
        <v>5126</v>
      </c>
      <c r="D1018" s="3">
        <v>100000</v>
      </c>
      <c r="E1018" s="3">
        <v>2842</v>
      </c>
      <c r="F1018" s="7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8274</v>
      </c>
      <c r="O1018" s="7">
        <v>2.8420000000000001</v>
      </c>
      <c r="P1018" s="3">
        <v>-2556.7894736842104</v>
      </c>
      <c r="Q1018" s="3" t="s">
        <v>8274</v>
      </c>
      <c r="R1018" s="3" t="s">
        <v>8274</v>
      </c>
      <c r="S1018" s="15">
        <f t="shared" si="30"/>
        <v>42422.107129629629</v>
      </c>
      <c r="T1018" s="14">
        <f t="shared" si="31"/>
        <v>42467.065462962957</v>
      </c>
    </row>
    <row r="1019" spans="1:20" ht="45.75" x14ac:dyDescent="0.25">
      <c r="A1019" s="3">
        <v>1017</v>
      </c>
      <c r="B1019" s="4" t="s">
        <v>1018</v>
      </c>
      <c r="C1019" s="4" t="s">
        <v>5127</v>
      </c>
      <c r="D1019" s="3">
        <v>250000</v>
      </c>
      <c r="E1019" s="3">
        <v>57197</v>
      </c>
      <c r="F1019" s="7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8274</v>
      </c>
      <c r="O1019" s="7">
        <v>22.878799999999998</v>
      </c>
      <c r="P1019" s="3">
        <v>-543.10704225352117</v>
      </c>
      <c r="Q1019" s="3" t="s">
        <v>8274</v>
      </c>
      <c r="R1019" s="3" t="s">
        <v>8274</v>
      </c>
      <c r="S1019" s="15">
        <f t="shared" si="30"/>
        <v>42289.675173611111</v>
      </c>
      <c r="T1019" s="14">
        <f t="shared" si="31"/>
        <v>42329.716840277775</v>
      </c>
    </row>
    <row r="1020" spans="1:20" ht="30.75" x14ac:dyDescent="0.25">
      <c r="A1020" s="3">
        <v>1018</v>
      </c>
      <c r="B1020" s="4" t="s">
        <v>1019</v>
      </c>
      <c r="C1020" s="4" t="s">
        <v>5128</v>
      </c>
      <c r="D1020" s="3">
        <v>20000</v>
      </c>
      <c r="E1020" s="3">
        <v>621</v>
      </c>
      <c r="F1020" s="7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8274</v>
      </c>
      <c r="O1020" s="7">
        <v>3.105</v>
      </c>
      <c r="P1020" s="3">
        <v>-2768.4285714285716</v>
      </c>
      <c r="Q1020" s="3" t="s">
        <v>8274</v>
      </c>
      <c r="R1020" s="3" t="s">
        <v>8274</v>
      </c>
      <c r="S1020" s="15">
        <f t="shared" si="30"/>
        <v>42535.492280092592</v>
      </c>
      <c r="T1020" s="14">
        <f t="shared" si="31"/>
        <v>42565.492280092592</v>
      </c>
    </row>
    <row r="1021" spans="1:20" ht="30.75" x14ac:dyDescent="0.25">
      <c r="A1021" s="3">
        <v>1019</v>
      </c>
      <c r="B1021" s="4" t="s">
        <v>1020</v>
      </c>
      <c r="C1021" s="4" t="s">
        <v>5129</v>
      </c>
      <c r="D1021" s="3">
        <v>45000</v>
      </c>
      <c r="E1021" s="3">
        <v>21300</v>
      </c>
      <c r="F1021" s="7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8274</v>
      </c>
      <c r="O1021" s="7">
        <v>47.333333333333336</v>
      </c>
      <c r="P1021" s="3">
        <v>-59.25</v>
      </c>
      <c r="Q1021" s="3" t="s">
        <v>8274</v>
      </c>
      <c r="R1021" s="3" t="s">
        <v>8274</v>
      </c>
      <c r="S1021" s="15">
        <f t="shared" si="30"/>
        <v>42009.973946759259</v>
      </c>
      <c r="T1021" s="14">
        <f t="shared" si="31"/>
        <v>42039.973946759259</v>
      </c>
    </row>
    <row r="1022" spans="1:20" ht="45.75" x14ac:dyDescent="0.25">
      <c r="A1022" s="3">
        <v>1020</v>
      </c>
      <c r="B1022" s="4" t="s">
        <v>1021</v>
      </c>
      <c r="C1022" s="4" t="s">
        <v>5130</v>
      </c>
      <c r="D1022" s="3">
        <v>1550</v>
      </c>
      <c r="E1022" s="3">
        <v>3186</v>
      </c>
      <c r="F1022" s="8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8281</v>
      </c>
      <c r="O1022" s="9">
        <v>205.54838709677421</v>
      </c>
      <c r="P1022" s="3">
        <v>54.533333333333331</v>
      </c>
      <c r="Q1022" s="3" t="s">
        <v>8281</v>
      </c>
      <c r="R1022" s="3" t="s">
        <v>8281</v>
      </c>
      <c r="S1022" s="15">
        <f t="shared" si="30"/>
        <v>42127.069548611107</v>
      </c>
      <c r="T1022" s="14">
        <f t="shared" si="31"/>
        <v>42157.032638888893</v>
      </c>
    </row>
    <row r="1023" spans="1:20" ht="30.75" x14ac:dyDescent="0.25">
      <c r="A1023" s="3">
        <v>1021</v>
      </c>
      <c r="B1023" s="4" t="s">
        <v>1022</v>
      </c>
      <c r="C1023" s="4" t="s">
        <v>5131</v>
      </c>
      <c r="D1023" s="3">
        <v>3000</v>
      </c>
      <c r="E1023" s="3">
        <v>10554.11</v>
      </c>
      <c r="F1023" s="8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8281</v>
      </c>
      <c r="O1023" s="9">
        <v>351.80366666666669</v>
      </c>
      <c r="P1023" s="3">
        <v>15.803577405857741</v>
      </c>
      <c r="Q1023" s="3" t="s">
        <v>8281</v>
      </c>
      <c r="R1023" s="3" t="s">
        <v>8281</v>
      </c>
      <c r="S1023" s="15">
        <f t="shared" si="30"/>
        <v>42271.251979166671</v>
      </c>
      <c r="T1023" s="14">
        <f t="shared" si="31"/>
        <v>42294.166666666672</v>
      </c>
    </row>
    <row r="1024" spans="1:20" ht="30.75" x14ac:dyDescent="0.25">
      <c r="A1024" s="3">
        <v>1022</v>
      </c>
      <c r="B1024" s="4" t="s">
        <v>1023</v>
      </c>
      <c r="C1024" s="4" t="s">
        <v>5132</v>
      </c>
      <c r="D1024" s="3">
        <v>2000</v>
      </c>
      <c r="E1024" s="3">
        <v>2298</v>
      </c>
      <c r="F1024" s="8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8281</v>
      </c>
      <c r="O1024" s="8">
        <v>114.9</v>
      </c>
      <c r="P1024" s="3">
        <v>4.0270270270270272</v>
      </c>
      <c r="Q1024" s="3" t="s">
        <v>8281</v>
      </c>
      <c r="R1024" s="3" t="s">
        <v>8281</v>
      </c>
      <c r="S1024" s="15">
        <f t="shared" si="30"/>
        <v>42111.646724537044</v>
      </c>
      <c r="T1024" s="14">
        <f t="shared" si="31"/>
        <v>42141.646724537044</v>
      </c>
    </row>
    <row r="1025" spans="1:20" ht="30.75" x14ac:dyDescent="0.25">
      <c r="A1025" s="3">
        <v>1023</v>
      </c>
      <c r="B1025" s="4" t="s">
        <v>1024</v>
      </c>
      <c r="C1025" s="4" t="s">
        <v>5133</v>
      </c>
      <c r="D1025" s="3">
        <v>2000</v>
      </c>
      <c r="E1025" s="3">
        <v>4743</v>
      </c>
      <c r="F1025" s="8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8281</v>
      </c>
      <c r="O1025" s="9">
        <v>237.15</v>
      </c>
      <c r="P1025" s="3">
        <v>20.938931297709924</v>
      </c>
      <c r="Q1025" s="3" t="s">
        <v>8281</v>
      </c>
      <c r="R1025" s="3" t="s">
        <v>8281</v>
      </c>
      <c r="S1025" s="15">
        <f t="shared" si="30"/>
        <v>42145.919687500005</v>
      </c>
      <c r="T1025" s="14">
        <f t="shared" si="31"/>
        <v>42175.919687500005</v>
      </c>
    </row>
    <row r="1026" spans="1:20" ht="30.75" x14ac:dyDescent="0.25">
      <c r="A1026" s="3">
        <v>1024</v>
      </c>
      <c r="B1026" s="4" t="s">
        <v>1025</v>
      </c>
      <c r="C1026" s="4" t="s">
        <v>5134</v>
      </c>
      <c r="D1026" s="3">
        <v>20000</v>
      </c>
      <c r="E1026" s="3">
        <v>23727.55</v>
      </c>
      <c r="F1026" s="8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8281</v>
      </c>
      <c r="O1026" s="8">
        <v>118.63774999999998</v>
      </c>
      <c r="P1026" s="3">
        <v>61.107377049180315</v>
      </c>
      <c r="Q1026" s="3" t="s">
        <v>8281</v>
      </c>
      <c r="R1026" s="3" t="s">
        <v>8281</v>
      </c>
      <c r="S1026" s="15">
        <f t="shared" si="30"/>
        <v>42370.580590277779</v>
      </c>
      <c r="T1026" s="14">
        <f t="shared" si="31"/>
        <v>42400.580590277779</v>
      </c>
    </row>
    <row r="1027" spans="1:20" ht="30.75" x14ac:dyDescent="0.25">
      <c r="A1027" s="3">
        <v>1025</v>
      </c>
      <c r="B1027" s="4" t="s">
        <v>1026</v>
      </c>
      <c r="C1027" s="4" t="s">
        <v>5135</v>
      </c>
      <c r="D1027" s="3">
        <v>70000</v>
      </c>
      <c r="E1027" s="3">
        <v>76949.820000000007</v>
      </c>
      <c r="F1027" s="8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8281</v>
      </c>
      <c r="O1027" s="8">
        <v>109.92831428571431</v>
      </c>
      <c r="P1027" s="3">
        <v>6.4890943043884288</v>
      </c>
      <c r="Q1027" s="3" t="s">
        <v>8281</v>
      </c>
      <c r="R1027" s="3" t="s">
        <v>8281</v>
      </c>
      <c r="S1027" s="15">
        <f t="shared" ref="S1027:S1090" si="32">(((J1027/60)/60)/24)+DATE(1970,1,1)</f>
        <v>42049.833761574075</v>
      </c>
      <c r="T1027" s="14">
        <f t="shared" ref="T1027:T1090" si="33">(((I1027/60)/60)/24)+DATE(1970,1,1)</f>
        <v>42079.792094907403</v>
      </c>
    </row>
    <row r="1028" spans="1:20" ht="45.75" x14ac:dyDescent="0.25">
      <c r="A1028" s="3">
        <v>1026</v>
      </c>
      <c r="B1028" s="4" t="s">
        <v>1027</v>
      </c>
      <c r="C1028" s="4" t="s">
        <v>5136</v>
      </c>
      <c r="D1028" s="3">
        <v>7000</v>
      </c>
      <c r="E1028" s="3">
        <v>7000.58</v>
      </c>
      <c r="F1028" s="8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8281</v>
      </c>
      <c r="O1028" s="8">
        <v>100.00828571428571</v>
      </c>
      <c r="P1028" s="3">
        <v>4.7540983606551412E-3</v>
      </c>
      <c r="Q1028" s="3" t="s">
        <v>8281</v>
      </c>
      <c r="R1028" s="3" t="s">
        <v>8281</v>
      </c>
      <c r="S1028" s="15">
        <f t="shared" si="32"/>
        <v>42426.407592592594</v>
      </c>
      <c r="T1028" s="14">
        <f t="shared" si="33"/>
        <v>42460.365925925929</v>
      </c>
    </row>
    <row r="1029" spans="1:20" ht="30.75" x14ac:dyDescent="0.25">
      <c r="A1029" s="3">
        <v>1027</v>
      </c>
      <c r="B1029" s="4" t="s">
        <v>1028</v>
      </c>
      <c r="C1029" s="4" t="s">
        <v>5137</v>
      </c>
      <c r="D1029" s="3">
        <v>7501</v>
      </c>
      <c r="E1029" s="3">
        <v>7733</v>
      </c>
      <c r="F1029" s="8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8281</v>
      </c>
      <c r="O1029" s="8">
        <v>103.09292094387415</v>
      </c>
      <c r="P1029" s="3">
        <v>2.0900900900900901</v>
      </c>
      <c r="Q1029" s="3" t="s">
        <v>8281</v>
      </c>
      <c r="R1029" s="3" t="s">
        <v>8281</v>
      </c>
      <c r="S1029" s="15">
        <f t="shared" si="32"/>
        <v>41905.034108796295</v>
      </c>
      <c r="T1029" s="14">
        <f t="shared" si="33"/>
        <v>41935.034108796295</v>
      </c>
    </row>
    <row r="1030" spans="1:20" ht="30.75" x14ac:dyDescent="0.25">
      <c r="A1030" s="3">
        <v>1028</v>
      </c>
      <c r="B1030" s="4" t="s">
        <v>1029</v>
      </c>
      <c r="C1030" s="4" t="s">
        <v>5138</v>
      </c>
      <c r="D1030" s="3">
        <v>10000</v>
      </c>
      <c r="E1030" s="3">
        <v>11727</v>
      </c>
      <c r="F1030" s="8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8281</v>
      </c>
      <c r="O1030" s="8">
        <v>117.27000000000001</v>
      </c>
      <c r="P1030" s="3">
        <v>6.7725490196078431</v>
      </c>
      <c r="Q1030" s="3" t="s">
        <v>8281</v>
      </c>
      <c r="R1030" s="3" t="s">
        <v>8281</v>
      </c>
      <c r="S1030" s="15">
        <f t="shared" si="32"/>
        <v>42755.627372685187</v>
      </c>
      <c r="T1030" s="14">
        <f t="shared" si="33"/>
        <v>42800.833333333328</v>
      </c>
    </row>
    <row r="1031" spans="1:20" ht="30.75" x14ac:dyDescent="0.25">
      <c r="A1031" s="3">
        <v>1029</v>
      </c>
      <c r="B1031" s="4" t="s">
        <v>1030</v>
      </c>
      <c r="C1031" s="4" t="s">
        <v>5139</v>
      </c>
      <c r="D1031" s="3">
        <v>10000</v>
      </c>
      <c r="E1031" s="3">
        <v>11176</v>
      </c>
      <c r="F1031" s="8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8281</v>
      </c>
      <c r="O1031" s="8">
        <v>111.75999999999999</v>
      </c>
      <c r="P1031" s="3">
        <v>8.3404255319148941</v>
      </c>
      <c r="Q1031" s="3" t="s">
        <v>8281</v>
      </c>
      <c r="R1031" s="3" t="s">
        <v>8281</v>
      </c>
      <c r="S1031" s="15">
        <f t="shared" si="32"/>
        <v>42044.711886574078</v>
      </c>
      <c r="T1031" s="14">
        <f t="shared" si="33"/>
        <v>42098.915972222225</v>
      </c>
    </row>
    <row r="1032" spans="1:20" ht="15.75" x14ac:dyDescent="0.25">
      <c r="A1032" s="3">
        <v>1030</v>
      </c>
      <c r="B1032" s="4" t="s">
        <v>1031</v>
      </c>
      <c r="C1032" s="4" t="s">
        <v>5140</v>
      </c>
      <c r="D1032" s="3">
        <v>2000</v>
      </c>
      <c r="E1032" s="3">
        <v>6842</v>
      </c>
      <c r="F1032" s="8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8281</v>
      </c>
      <c r="O1032" s="9">
        <v>342.09999999999997</v>
      </c>
      <c r="P1032" s="3">
        <v>30.452830188679247</v>
      </c>
      <c r="Q1032" s="3" t="s">
        <v>8281</v>
      </c>
      <c r="R1032" s="3" t="s">
        <v>8281</v>
      </c>
      <c r="S1032" s="15">
        <f t="shared" si="32"/>
        <v>42611.483206018514</v>
      </c>
      <c r="T1032" s="14">
        <f t="shared" si="33"/>
        <v>42625.483206018514</v>
      </c>
    </row>
    <row r="1033" spans="1:20" ht="30.75" x14ac:dyDescent="0.25">
      <c r="A1033" s="3">
        <v>1031</v>
      </c>
      <c r="B1033" s="4" t="s">
        <v>1032</v>
      </c>
      <c r="C1033" s="4" t="s">
        <v>5141</v>
      </c>
      <c r="D1033" s="3">
        <v>10000</v>
      </c>
      <c r="E1033" s="3">
        <v>10740</v>
      </c>
      <c r="F1033" s="8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8281</v>
      </c>
      <c r="O1033" s="8">
        <v>107.4</v>
      </c>
      <c r="P1033" s="3">
        <v>7.4747474747474749</v>
      </c>
      <c r="Q1033" s="3" t="s">
        <v>8281</v>
      </c>
      <c r="R1033" s="3" t="s">
        <v>8281</v>
      </c>
      <c r="S1033" s="15">
        <f t="shared" si="32"/>
        <v>42324.764004629629</v>
      </c>
      <c r="T1033" s="14">
        <f t="shared" si="33"/>
        <v>42354.764004629629</v>
      </c>
    </row>
    <row r="1034" spans="1:20" ht="15.75" x14ac:dyDescent="0.25">
      <c r="A1034" s="3">
        <v>1032</v>
      </c>
      <c r="B1034" s="4" t="s">
        <v>1033</v>
      </c>
      <c r="C1034" s="4" t="s">
        <v>5142</v>
      </c>
      <c r="D1034" s="3">
        <v>5400</v>
      </c>
      <c r="E1034" s="3">
        <v>5858.84</v>
      </c>
      <c r="F1034" s="8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8281</v>
      </c>
      <c r="O1034" s="8">
        <v>108.49703703703703</v>
      </c>
      <c r="P1034" s="3">
        <v>4.7795833333333348</v>
      </c>
      <c r="Q1034" s="3" t="s">
        <v>8281</v>
      </c>
      <c r="R1034" s="3" t="s">
        <v>8281</v>
      </c>
      <c r="S1034" s="15">
        <f t="shared" si="32"/>
        <v>42514.666956018518</v>
      </c>
      <c r="T1034" s="14">
        <f t="shared" si="33"/>
        <v>42544.666956018518</v>
      </c>
    </row>
    <row r="1035" spans="1:20" ht="45.75" x14ac:dyDescent="0.25">
      <c r="A1035" s="3">
        <v>1033</v>
      </c>
      <c r="B1035" s="4" t="s">
        <v>1034</v>
      </c>
      <c r="C1035" s="4" t="s">
        <v>5143</v>
      </c>
      <c r="D1035" s="3">
        <v>1328</v>
      </c>
      <c r="E1035" s="3">
        <v>1366</v>
      </c>
      <c r="F1035" s="8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8281</v>
      </c>
      <c r="O1035" s="8">
        <v>102.86144578313252</v>
      </c>
      <c r="P1035" s="3">
        <v>1.4074074074074074</v>
      </c>
      <c r="Q1035" s="3" t="s">
        <v>8281</v>
      </c>
      <c r="R1035" s="3" t="s">
        <v>8281</v>
      </c>
      <c r="S1035" s="15">
        <f t="shared" si="32"/>
        <v>42688.732407407413</v>
      </c>
      <c r="T1035" s="14">
        <f t="shared" si="33"/>
        <v>42716.732407407413</v>
      </c>
    </row>
    <row r="1036" spans="1:20" ht="30.75" x14ac:dyDescent="0.25">
      <c r="A1036" s="3">
        <v>1034</v>
      </c>
      <c r="B1036" s="4" t="s">
        <v>1035</v>
      </c>
      <c r="C1036" s="4" t="s">
        <v>5144</v>
      </c>
      <c r="D1036" s="3">
        <v>5000</v>
      </c>
      <c r="E1036" s="3">
        <v>6500.09</v>
      </c>
      <c r="F1036" s="8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8281</v>
      </c>
      <c r="O1036" s="8">
        <v>130.0018</v>
      </c>
      <c r="P1036" s="3">
        <v>9.0366867469879519</v>
      </c>
      <c r="Q1036" s="3" t="s">
        <v>8281</v>
      </c>
      <c r="R1036" s="3" t="s">
        <v>8281</v>
      </c>
      <c r="S1036" s="15">
        <f t="shared" si="32"/>
        <v>42555.166712962964</v>
      </c>
      <c r="T1036" s="14">
        <f t="shared" si="33"/>
        <v>42587.165972222225</v>
      </c>
    </row>
    <row r="1037" spans="1:20" ht="30.75" x14ac:dyDescent="0.25">
      <c r="A1037" s="3">
        <v>1035</v>
      </c>
      <c r="B1037" s="4" t="s">
        <v>1036</v>
      </c>
      <c r="C1037" s="4" t="s">
        <v>5145</v>
      </c>
      <c r="D1037" s="3">
        <v>4600</v>
      </c>
      <c r="E1037" s="3">
        <v>4952</v>
      </c>
      <c r="F1037" s="8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8281</v>
      </c>
      <c r="O1037" s="8">
        <v>107.65217391304347</v>
      </c>
      <c r="P1037" s="3">
        <v>4.6315789473684212</v>
      </c>
      <c r="Q1037" s="3" t="s">
        <v>8281</v>
      </c>
      <c r="R1037" s="3" t="s">
        <v>8281</v>
      </c>
      <c r="S1037" s="15">
        <f t="shared" si="32"/>
        <v>42016.641435185185</v>
      </c>
      <c r="T1037" s="14">
        <f t="shared" si="33"/>
        <v>42046.641435185185</v>
      </c>
    </row>
    <row r="1038" spans="1:20" ht="30.75" x14ac:dyDescent="0.25">
      <c r="A1038" s="3">
        <v>1036</v>
      </c>
      <c r="B1038" s="4" t="s">
        <v>1037</v>
      </c>
      <c r="C1038" s="4" t="s">
        <v>5146</v>
      </c>
      <c r="D1038" s="3">
        <v>4500</v>
      </c>
      <c r="E1038" s="3">
        <v>5056.22</v>
      </c>
      <c r="F1038" s="8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8281</v>
      </c>
      <c r="O1038" s="8">
        <v>112.36044444444444</v>
      </c>
      <c r="P1038" s="3">
        <v>2.6361137440758307</v>
      </c>
      <c r="Q1038" s="3" t="s">
        <v>8281</v>
      </c>
      <c r="R1038" s="3" t="s">
        <v>8281</v>
      </c>
      <c r="S1038" s="15">
        <f t="shared" si="32"/>
        <v>41249.448958333334</v>
      </c>
      <c r="T1038" s="14">
        <f t="shared" si="33"/>
        <v>41281.333333333336</v>
      </c>
    </row>
    <row r="1039" spans="1:20" ht="45.75" x14ac:dyDescent="0.25">
      <c r="A1039" s="3">
        <v>1037</v>
      </c>
      <c r="B1039" s="4" t="s">
        <v>1038</v>
      </c>
      <c r="C1039" s="4" t="s">
        <v>5147</v>
      </c>
      <c r="D1039" s="3">
        <v>1000</v>
      </c>
      <c r="E1039" s="3">
        <v>1021</v>
      </c>
      <c r="F1039" s="8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8281</v>
      </c>
      <c r="O1039" s="8">
        <v>102.1</v>
      </c>
      <c r="P1039" s="3">
        <v>1</v>
      </c>
      <c r="Q1039" s="3" t="s">
        <v>8281</v>
      </c>
      <c r="R1039" s="3" t="s">
        <v>8281</v>
      </c>
      <c r="S1039" s="15">
        <f t="shared" si="32"/>
        <v>42119.822476851856</v>
      </c>
      <c r="T1039" s="14">
        <f t="shared" si="33"/>
        <v>42142.208333333328</v>
      </c>
    </row>
    <row r="1040" spans="1:20" ht="30.75" x14ac:dyDescent="0.25">
      <c r="A1040" s="3">
        <v>1038</v>
      </c>
      <c r="B1040" s="4" t="s">
        <v>1039</v>
      </c>
      <c r="C1040" s="4" t="s">
        <v>5148</v>
      </c>
      <c r="D1040" s="3">
        <v>1500</v>
      </c>
      <c r="E1040" s="3">
        <v>2180</v>
      </c>
      <c r="F1040" s="8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8281</v>
      </c>
      <c r="O1040" s="8">
        <v>145.33333333333334</v>
      </c>
      <c r="P1040" s="3">
        <v>11.147540983606557</v>
      </c>
      <c r="Q1040" s="3" t="s">
        <v>8281</v>
      </c>
      <c r="R1040" s="3" t="s">
        <v>8281</v>
      </c>
      <c r="S1040" s="15">
        <f t="shared" si="32"/>
        <v>42418.231747685189</v>
      </c>
      <c r="T1040" s="14">
        <f t="shared" si="33"/>
        <v>42448.190081018518</v>
      </c>
    </row>
    <row r="1041" spans="1:20" ht="45.75" x14ac:dyDescent="0.25">
      <c r="A1041" s="3">
        <v>1039</v>
      </c>
      <c r="B1041" s="4" t="s">
        <v>1040</v>
      </c>
      <c r="C1041" s="4" t="s">
        <v>5149</v>
      </c>
      <c r="D1041" s="3">
        <v>500</v>
      </c>
      <c r="E1041" s="3">
        <v>641</v>
      </c>
      <c r="F1041" s="8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8281</v>
      </c>
      <c r="O1041" s="8">
        <v>128.19999999999999</v>
      </c>
      <c r="P1041" s="3">
        <v>4.7</v>
      </c>
      <c r="Q1041" s="3" t="s">
        <v>8281</v>
      </c>
      <c r="R1041" s="3" t="s">
        <v>8281</v>
      </c>
      <c r="S1041" s="15">
        <f t="shared" si="32"/>
        <v>42692.109328703707</v>
      </c>
      <c r="T1041" s="14">
        <f t="shared" si="33"/>
        <v>42717.332638888889</v>
      </c>
    </row>
    <row r="1042" spans="1:20" ht="30.75" x14ac:dyDescent="0.25">
      <c r="A1042" s="3">
        <v>1040</v>
      </c>
      <c r="B1042" s="4" t="s">
        <v>1041</v>
      </c>
      <c r="C1042" s="4" t="s">
        <v>5150</v>
      </c>
      <c r="D1042" s="3">
        <v>85000</v>
      </c>
      <c r="E1042" s="3">
        <v>250</v>
      </c>
      <c r="F1042" s="7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8282</v>
      </c>
      <c r="O1042" s="7">
        <v>0.29411764705882354</v>
      </c>
      <c r="P1042" s="3">
        <v>-84750</v>
      </c>
      <c r="Q1042" s="3" t="s">
        <v>8282</v>
      </c>
      <c r="R1042" s="3" t="s">
        <v>8282</v>
      </c>
      <c r="S1042" s="15">
        <f t="shared" si="32"/>
        <v>42579.708437499998</v>
      </c>
      <c r="T1042" s="14">
        <f t="shared" si="33"/>
        <v>42609.708437499998</v>
      </c>
    </row>
    <row r="1043" spans="1:20" ht="30.75" x14ac:dyDescent="0.25">
      <c r="A1043" s="3">
        <v>1041</v>
      </c>
      <c r="B1043" s="4" t="s">
        <v>1042</v>
      </c>
      <c r="C1043" s="4" t="s">
        <v>5151</v>
      </c>
      <c r="D1043" s="3">
        <v>50</v>
      </c>
      <c r="E1043" s="3">
        <v>0</v>
      </c>
      <c r="F1043" s="7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8282</v>
      </c>
      <c r="O1043" s="7">
        <v>0</v>
      </c>
      <c r="P1043" s="3">
        <v>0</v>
      </c>
      <c r="Q1043" s="3" t="s">
        <v>8282</v>
      </c>
      <c r="R1043" s="3" t="s">
        <v>8282</v>
      </c>
      <c r="S1043" s="15">
        <f t="shared" si="32"/>
        <v>41831.060092592597</v>
      </c>
      <c r="T1043" s="14">
        <f t="shared" si="33"/>
        <v>41851.060092592597</v>
      </c>
    </row>
    <row r="1044" spans="1:20" ht="30.75" x14ac:dyDescent="0.25">
      <c r="A1044" s="3">
        <v>1042</v>
      </c>
      <c r="B1044" s="4" t="s">
        <v>1043</v>
      </c>
      <c r="C1044" s="4" t="s">
        <v>5152</v>
      </c>
      <c r="D1044" s="3">
        <v>650</v>
      </c>
      <c r="E1044" s="3">
        <v>10</v>
      </c>
      <c r="F1044" s="7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8282</v>
      </c>
      <c r="O1044" s="7">
        <v>1.5384615384615385</v>
      </c>
      <c r="P1044" s="3">
        <v>-640</v>
      </c>
      <c r="Q1044" s="3" t="s">
        <v>8282</v>
      </c>
      <c r="R1044" s="3" t="s">
        <v>8282</v>
      </c>
      <c r="S1044" s="15">
        <f t="shared" si="32"/>
        <v>41851.696157407408</v>
      </c>
      <c r="T1044" s="14">
        <f t="shared" si="33"/>
        <v>41894.416666666664</v>
      </c>
    </row>
    <row r="1045" spans="1:20" ht="30.75" x14ac:dyDescent="0.25">
      <c r="A1045" s="3">
        <v>1043</v>
      </c>
      <c r="B1045" s="4" t="s">
        <v>1044</v>
      </c>
      <c r="C1045" s="4" t="s">
        <v>5153</v>
      </c>
      <c r="D1045" s="3">
        <v>100000</v>
      </c>
      <c r="E1045" s="3">
        <v>8537</v>
      </c>
      <c r="F1045" s="7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8282</v>
      </c>
      <c r="O1045" s="7">
        <v>8.5370000000000008</v>
      </c>
      <c r="P1045" s="3">
        <v>-313.22945205479454</v>
      </c>
      <c r="Q1045" s="3" t="s">
        <v>8282</v>
      </c>
      <c r="R1045" s="3" t="s">
        <v>8282</v>
      </c>
      <c r="S1045" s="15">
        <f t="shared" si="32"/>
        <v>42114.252951388888</v>
      </c>
      <c r="T1045" s="14">
        <f t="shared" si="33"/>
        <v>42144.252951388888</v>
      </c>
    </row>
    <row r="1046" spans="1:20" ht="45.75" x14ac:dyDescent="0.25">
      <c r="A1046" s="3">
        <v>1044</v>
      </c>
      <c r="B1046" s="4" t="s">
        <v>1045</v>
      </c>
      <c r="C1046" s="4" t="s">
        <v>5154</v>
      </c>
      <c r="D1046" s="3">
        <v>7000</v>
      </c>
      <c r="E1046" s="3">
        <v>6</v>
      </c>
      <c r="F1046" s="7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8282</v>
      </c>
      <c r="O1046" s="7">
        <v>8.5714285714285715E-2</v>
      </c>
      <c r="P1046" s="3">
        <v>-3497</v>
      </c>
      <c r="Q1046" s="3" t="s">
        <v>8282</v>
      </c>
      <c r="R1046" s="3" t="s">
        <v>8282</v>
      </c>
      <c r="S1046" s="15">
        <f t="shared" si="32"/>
        <v>42011.925937499997</v>
      </c>
      <c r="T1046" s="14">
        <f t="shared" si="33"/>
        <v>42068.852083333331</v>
      </c>
    </row>
    <row r="1047" spans="1:20" ht="30.75" x14ac:dyDescent="0.25">
      <c r="A1047" s="3">
        <v>1045</v>
      </c>
      <c r="B1047" s="4" t="s">
        <v>1046</v>
      </c>
      <c r="C1047" s="4" t="s">
        <v>5155</v>
      </c>
      <c r="D1047" s="3">
        <v>10000</v>
      </c>
      <c r="E1047" s="3">
        <v>266</v>
      </c>
      <c r="F1047" s="7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8282</v>
      </c>
      <c r="O1047" s="7">
        <v>2.6599999999999997</v>
      </c>
      <c r="P1047" s="3">
        <v>-1216.75</v>
      </c>
      <c r="Q1047" s="3" t="s">
        <v>8282</v>
      </c>
      <c r="R1047" s="3" t="s">
        <v>8282</v>
      </c>
      <c r="S1047" s="15">
        <f t="shared" si="32"/>
        <v>41844.874421296299</v>
      </c>
      <c r="T1047" s="14">
        <f t="shared" si="33"/>
        <v>41874.874421296299</v>
      </c>
    </row>
    <row r="1048" spans="1:20" ht="30.75" x14ac:dyDescent="0.25">
      <c r="A1048" s="3">
        <v>1046</v>
      </c>
      <c r="B1048" s="4" t="s">
        <v>1047</v>
      </c>
      <c r="C1048" s="4" t="s">
        <v>5156</v>
      </c>
      <c r="D1048" s="3">
        <v>3000</v>
      </c>
      <c r="E1048" s="3">
        <v>0</v>
      </c>
      <c r="F1048" s="7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8282</v>
      </c>
      <c r="O1048" s="7">
        <v>0</v>
      </c>
      <c r="P1048" s="3">
        <v>0</v>
      </c>
      <c r="Q1048" s="3" t="s">
        <v>8282</v>
      </c>
      <c r="R1048" s="3" t="s">
        <v>8282</v>
      </c>
      <c r="S1048" s="15">
        <f t="shared" si="32"/>
        <v>42319.851388888885</v>
      </c>
      <c r="T1048" s="14">
        <f t="shared" si="33"/>
        <v>42364.851388888885</v>
      </c>
    </row>
    <row r="1049" spans="1:20" ht="30.75" x14ac:dyDescent="0.25">
      <c r="A1049" s="3">
        <v>1047</v>
      </c>
      <c r="B1049" s="4" t="s">
        <v>1048</v>
      </c>
      <c r="C1049" s="4" t="s">
        <v>5157</v>
      </c>
      <c r="D1049" s="3">
        <v>2000</v>
      </c>
      <c r="E1049" s="3">
        <v>1</v>
      </c>
      <c r="F1049" s="7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8282</v>
      </c>
      <c r="O1049" s="7">
        <v>0.05</v>
      </c>
      <c r="P1049" s="3">
        <v>-1999</v>
      </c>
      <c r="Q1049" s="3" t="s">
        <v>8282</v>
      </c>
      <c r="R1049" s="3" t="s">
        <v>8282</v>
      </c>
      <c r="S1049" s="15">
        <f t="shared" si="32"/>
        <v>41918.818460648145</v>
      </c>
      <c r="T1049" s="14">
        <f t="shared" si="33"/>
        <v>41948.860127314816</v>
      </c>
    </row>
    <row r="1050" spans="1:20" ht="30.75" x14ac:dyDescent="0.25">
      <c r="A1050" s="3">
        <v>1048</v>
      </c>
      <c r="B1050" s="4" t="s">
        <v>1049</v>
      </c>
      <c r="C1050" s="4" t="s">
        <v>5158</v>
      </c>
      <c r="D1050" s="3">
        <v>15000</v>
      </c>
      <c r="E1050" s="3">
        <v>212</v>
      </c>
      <c r="F1050" s="7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8282</v>
      </c>
      <c r="O1050" s="7">
        <v>1.4133333333333333</v>
      </c>
      <c r="P1050" s="3">
        <v>-3697</v>
      </c>
      <c r="Q1050" s="3" t="s">
        <v>8282</v>
      </c>
      <c r="R1050" s="3" t="s">
        <v>8282</v>
      </c>
      <c r="S1050" s="15">
        <f t="shared" si="32"/>
        <v>42598.053113425922</v>
      </c>
      <c r="T1050" s="14">
        <f t="shared" si="33"/>
        <v>42638.053113425922</v>
      </c>
    </row>
    <row r="1051" spans="1:20" ht="15.75" x14ac:dyDescent="0.25">
      <c r="A1051" s="3">
        <v>1049</v>
      </c>
      <c r="B1051" s="4" t="s">
        <v>1050</v>
      </c>
      <c r="C1051" s="4" t="s">
        <v>5159</v>
      </c>
      <c r="D1051" s="3">
        <v>12000</v>
      </c>
      <c r="E1051" s="3">
        <v>0</v>
      </c>
      <c r="F1051" s="7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8282</v>
      </c>
      <c r="O1051" s="7">
        <v>0</v>
      </c>
      <c r="P1051" s="3">
        <v>0</v>
      </c>
      <c r="Q1051" s="3" t="s">
        <v>8282</v>
      </c>
      <c r="R1051" s="3" t="s">
        <v>8282</v>
      </c>
      <c r="S1051" s="15">
        <f t="shared" si="32"/>
        <v>42382.431076388893</v>
      </c>
      <c r="T1051" s="14">
        <f t="shared" si="33"/>
        <v>42412.431076388893</v>
      </c>
    </row>
    <row r="1052" spans="1:20" ht="15.75" x14ac:dyDescent="0.25">
      <c r="A1052" s="3">
        <v>1050</v>
      </c>
      <c r="B1052" s="4" t="s">
        <v>1051</v>
      </c>
      <c r="C1052" s="4" t="s">
        <v>5160</v>
      </c>
      <c r="D1052" s="3">
        <v>2500</v>
      </c>
      <c r="E1052" s="3">
        <v>0</v>
      </c>
      <c r="F1052" s="7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8282</v>
      </c>
      <c r="O1052" s="7">
        <v>0</v>
      </c>
      <c r="P1052" s="3">
        <v>0</v>
      </c>
      <c r="Q1052" s="3" t="s">
        <v>8282</v>
      </c>
      <c r="R1052" s="3" t="s">
        <v>8282</v>
      </c>
      <c r="S1052" s="15">
        <f t="shared" si="32"/>
        <v>42231.7971875</v>
      </c>
      <c r="T1052" s="14">
        <f t="shared" si="33"/>
        <v>42261.7971875</v>
      </c>
    </row>
    <row r="1053" spans="1:20" ht="30.75" x14ac:dyDescent="0.25">
      <c r="A1053" s="3">
        <v>1051</v>
      </c>
      <c r="B1053" s="4" t="s">
        <v>1052</v>
      </c>
      <c r="C1053" s="4" t="s">
        <v>5161</v>
      </c>
      <c r="D1053" s="3">
        <v>500</v>
      </c>
      <c r="E1053" s="3">
        <v>0</v>
      </c>
      <c r="F1053" s="7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8282</v>
      </c>
      <c r="O1053" s="7">
        <v>0</v>
      </c>
      <c r="P1053" s="3">
        <v>0</v>
      </c>
      <c r="Q1053" s="3" t="s">
        <v>8282</v>
      </c>
      <c r="R1053" s="3" t="s">
        <v>8282</v>
      </c>
      <c r="S1053" s="15">
        <f t="shared" si="32"/>
        <v>41850.014178240745</v>
      </c>
      <c r="T1053" s="14">
        <f t="shared" si="33"/>
        <v>41878.014178240745</v>
      </c>
    </row>
    <row r="1054" spans="1:20" ht="45.75" x14ac:dyDescent="0.25">
      <c r="A1054" s="3">
        <v>1052</v>
      </c>
      <c r="B1054" s="4" t="s">
        <v>1053</v>
      </c>
      <c r="C1054" s="4" t="s">
        <v>5162</v>
      </c>
      <c r="D1054" s="3">
        <v>4336</v>
      </c>
      <c r="E1054" s="3">
        <v>0</v>
      </c>
      <c r="F1054" s="7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8282</v>
      </c>
      <c r="O1054" s="7">
        <v>0</v>
      </c>
      <c r="P1054" s="3">
        <v>0</v>
      </c>
      <c r="Q1054" s="3" t="s">
        <v>8282</v>
      </c>
      <c r="R1054" s="3" t="s">
        <v>8282</v>
      </c>
      <c r="S1054" s="15">
        <f t="shared" si="32"/>
        <v>42483.797395833331</v>
      </c>
      <c r="T1054" s="14">
        <f t="shared" si="33"/>
        <v>42527.839583333334</v>
      </c>
    </row>
    <row r="1055" spans="1:20" ht="30.75" x14ac:dyDescent="0.25">
      <c r="A1055" s="3">
        <v>1053</v>
      </c>
      <c r="B1055" s="4" t="s">
        <v>1054</v>
      </c>
      <c r="C1055" s="4" t="s">
        <v>5163</v>
      </c>
      <c r="D1055" s="3">
        <v>1500</v>
      </c>
      <c r="E1055" s="3">
        <v>15</v>
      </c>
      <c r="F1055" s="7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8282</v>
      </c>
      <c r="O1055" s="7">
        <v>1</v>
      </c>
      <c r="P1055" s="3">
        <v>-1485</v>
      </c>
      <c r="Q1055" s="3" t="s">
        <v>8282</v>
      </c>
      <c r="R1055" s="3" t="s">
        <v>8282</v>
      </c>
      <c r="S1055" s="15">
        <f t="shared" si="32"/>
        <v>42775.172824074078</v>
      </c>
      <c r="T1055" s="14">
        <f t="shared" si="33"/>
        <v>42800.172824074078</v>
      </c>
    </row>
    <row r="1056" spans="1:20" ht="45.75" x14ac:dyDescent="0.25">
      <c r="A1056" s="3">
        <v>1054</v>
      </c>
      <c r="B1056" s="4" t="s">
        <v>1055</v>
      </c>
      <c r="C1056" s="4" t="s">
        <v>5164</v>
      </c>
      <c r="D1056" s="3">
        <v>2500</v>
      </c>
      <c r="E1056" s="3">
        <v>0</v>
      </c>
      <c r="F1056" s="7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8282</v>
      </c>
      <c r="O1056" s="7">
        <v>0</v>
      </c>
      <c r="P1056" s="3">
        <v>0</v>
      </c>
      <c r="Q1056" s="3" t="s">
        <v>8282</v>
      </c>
      <c r="R1056" s="3" t="s">
        <v>8282</v>
      </c>
      <c r="S1056" s="15">
        <f t="shared" si="32"/>
        <v>41831.851840277777</v>
      </c>
      <c r="T1056" s="14">
        <f t="shared" si="33"/>
        <v>41861.916666666664</v>
      </c>
    </row>
    <row r="1057" spans="1:20" ht="30.75" x14ac:dyDescent="0.25">
      <c r="A1057" s="3">
        <v>1055</v>
      </c>
      <c r="B1057" s="4" t="s">
        <v>1056</v>
      </c>
      <c r="C1057" s="4" t="s">
        <v>5165</v>
      </c>
      <c r="D1057" s="3">
        <v>3500</v>
      </c>
      <c r="E1057" s="3">
        <v>0</v>
      </c>
      <c r="F1057" s="7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8282</v>
      </c>
      <c r="O1057" s="7">
        <v>0</v>
      </c>
      <c r="P1057" s="3">
        <v>0</v>
      </c>
      <c r="Q1057" s="3" t="s">
        <v>8282</v>
      </c>
      <c r="R1057" s="3" t="s">
        <v>8282</v>
      </c>
      <c r="S1057" s="15">
        <f t="shared" si="32"/>
        <v>42406.992418981477</v>
      </c>
      <c r="T1057" s="14">
        <f t="shared" si="33"/>
        <v>42436.992418981477</v>
      </c>
    </row>
    <row r="1058" spans="1:20" ht="30.75" x14ac:dyDescent="0.25">
      <c r="A1058" s="3">
        <v>1056</v>
      </c>
      <c r="B1058" s="4" t="s">
        <v>1057</v>
      </c>
      <c r="C1058" s="4" t="s">
        <v>5166</v>
      </c>
      <c r="D1058" s="3">
        <v>10000</v>
      </c>
      <c r="E1058" s="3">
        <v>0</v>
      </c>
      <c r="F1058" s="7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8282</v>
      </c>
      <c r="O1058" s="7">
        <v>0</v>
      </c>
      <c r="P1058" s="3">
        <v>0</v>
      </c>
      <c r="Q1058" s="3" t="s">
        <v>8282</v>
      </c>
      <c r="R1058" s="3" t="s">
        <v>8282</v>
      </c>
      <c r="S1058" s="15">
        <f t="shared" si="32"/>
        <v>42058.719641203701</v>
      </c>
      <c r="T1058" s="14">
        <f t="shared" si="33"/>
        <v>42118.677974537044</v>
      </c>
    </row>
    <row r="1059" spans="1:20" ht="30.75" x14ac:dyDescent="0.25">
      <c r="A1059" s="3">
        <v>1057</v>
      </c>
      <c r="B1059" s="4" t="s">
        <v>1058</v>
      </c>
      <c r="C1059" s="4" t="s">
        <v>5167</v>
      </c>
      <c r="D1059" s="3">
        <v>10000</v>
      </c>
      <c r="E1059" s="3">
        <v>0</v>
      </c>
      <c r="F1059" s="7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8282</v>
      </c>
      <c r="O1059" s="7">
        <v>0</v>
      </c>
      <c r="P1059" s="3">
        <v>0</v>
      </c>
      <c r="Q1059" s="3" t="s">
        <v>8282</v>
      </c>
      <c r="R1059" s="3" t="s">
        <v>8282</v>
      </c>
      <c r="S1059" s="15">
        <f t="shared" si="32"/>
        <v>42678.871331018512</v>
      </c>
      <c r="T1059" s="14">
        <f t="shared" si="33"/>
        <v>42708.912997685184</v>
      </c>
    </row>
    <row r="1060" spans="1:20" ht="45.75" x14ac:dyDescent="0.25">
      <c r="A1060" s="3">
        <v>1058</v>
      </c>
      <c r="B1060" s="4" t="s">
        <v>1059</v>
      </c>
      <c r="C1060" s="4" t="s">
        <v>5168</v>
      </c>
      <c r="D1060" s="3">
        <v>40000</v>
      </c>
      <c r="E1060" s="3">
        <v>0</v>
      </c>
      <c r="F1060" s="7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8282</v>
      </c>
      <c r="O1060" s="7">
        <v>0</v>
      </c>
      <c r="P1060" s="3">
        <v>0</v>
      </c>
      <c r="Q1060" s="3" t="s">
        <v>8282</v>
      </c>
      <c r="R1060" s="3" t="s">
        <v>8282</v>
      </c>
      <c r="S1060" s="15">
        <f t="shared" si="32"/>
        <v>42047.900960648149</v>
      </c>
      <c r="T1060" s="14">
        <f t="shared" si="33"/>
        <v>42089</v>
      </c>
    </row>
    <row r="1061" spans="1:20" ht="15.75" x14ac:dyDescent="0.25">
      <c r="A1061" s="3">
        <v>1059</v>
      </c>
      <c r="B1061" s="4" t="s">
        <v>1060</v>
      </c>
      <c r="C1061" s="4" t="s">
        <v>5169</v>
      </c>
      <c r="D1061" s="3">
        <v>1100</v>
      </c>
      <c r="E1061" s="3">
        <v>0</v>
      </c>
      <c r="F1061" s="7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8282</v>
      </c>
      <c r="O1061" s="7">
        <v>0</v>
      </c>
      <c r="P1061" s="3">
        <v>0</v>
      </c>
      <c r="Q1061" s="3" t="s">
        <v>8282</v>
      </c>
      <c r="R1061" s="3" t="s">
        <v>8282</v>
      </c>
      <c r="S1061" s="15">
        <f t="shared" si="32"/>
        <v>42046.79</v>
      </c>
      <c r="T1061" s="14">
        <f t="shared" si="33"/>
        <v>42076.748333333337</v>
      </c>
    </row>
    <row r="1062" spans="1:20" ht="30.75" x14ac:dyDescent="0.25">
      <c r="A1062" s="3">
        <v>1060</v>
      </c>
      <c r="B1062" s="4" t="s">
        <v>1061</v>
      </c>
      <c r="C1062" s="4" t="s">
        <v>5170</v>
      </c>
      <c r="D1062" s="3">
        <v>5000</v>
      </c>
      <c r="E1062" s="3">
        <v>50</v>
      </c>
      <c r="F1062" s="7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8282</v>
      </c>
      <c r="O1062" s="7">
        <v>1</v>
      </c>
      <c r="P1062" s="3">
        <v>-4950</v>
      </c>
      <c r="Q1062" s="3" t="s">
        <v>8282</v>
      </c>
      <c r="R1062" s="3" t="s">
        <v>8282</v>
      </c>
      <c r="S1062" s="15">
        <f t="shared" si="32"/>
        <v>42079.913113425922</v>
      </c>
      <c r="T1062" s="14">
        <f t="shared" si="33"/>
        <v>42109.913113425922</v>
      </c>
    </row>
    <row r="1063" spans="1:20" ht="30.75" x14ac:dyDescent="0.25">
      <c r="A1063" s="3">
        <v>1061</v>
      </c>
      <c r="B1063" s="4" t="s">
        <v>1062</v>
      </c>
      <c r="C1063" s="4" t="s">
        <v>5171</v>
      </c>
      <c r="D1063" s="3">
        <v>4000</v>
      </c>
      <c r="E1063" s="3">
        <v>0</v>
      </c>
      <c r="F1063" s="7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8282</v>
      </c>
      <c r="O1063" s="7">
        <v>0</v>
      </c>
      <c r="P1063" s="3">
        <v>0</v>
      </c>
      <c r="Q1063" s="3" t="s">
        <v>8282</v>
      </c>
      <c r="R1063" s="3" t="s">
        <v>8282</v>
      </c>
      <c r="S1063" s="15">
        <f t="shared" si="32"/>
        <v>42432.276712962965</v>
      </c>
      <c r="T1063" s="14">
        <f t="shared" si="33"/>
        <v>42492.041666666672</v>
      </c>
    </row>
    <row r="1064" spans="1:20" ht="15.75" x14ac:dyDescent="0.25">
      <c r="A1064" s="3">
        <v>1062</v>
      </c>
      <c r="B1064" s="4" t="s">
        <v>1063</v>
      </c>
      <c r="C1064" s="4" t="s">
        <v>5172</v>
      </c>
      <c r="D1064" s="3">
        <v>199</v>
      </c>
      <c r="E1064" s="3">
        <v>190</v>
      </c>
      <c r="F1064" s="7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8282</v>
      </c>
      <c r="O1064" s="7">
        <v>95.477386934673376</v>
      </c>
      <c r="P1064" s="3">
        <v>-2.25</v>
      </c>
      <c r="Q1064" s="3" t="s">
        <v>8282</v>
      </c>
      <c r="R1064" s="3" t="s">
        <v>8282</v>
      </c>
      <c r="S1064" s="15">
        <f t="shared" si="32"/>
        <v>42556.807187500002</v>
      </c>
      <c r="T1064" s="14">
        <f t="shared" si="33"/>
        <v>42563.807187500002</v>
      </c>
    </row>
    <row r="1065" spans="1:20" ht="45.75" x14ac:dyDescent="0.25">
      <c r="A1065" s="3">
        <v>1063</v>
      </c>
      <c r="B1065" s="4" t="s">
        <v>1064</v>
      </c>
      <c r="C1065" s="4" t="s">
        <v>5173</v>
      </c>
      <c r="D1065" s="3">
        <v>1000</v>
      </c>
      <c r="E1065" s="3">
        <v>0</v>
      </c>
      <c r="F1065" s="7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8282</v>
      </c>
      <c r="O1065" s="7">
        <v>0</v>
      </c>
      <c r="P1065" s="3">
        <v>0</v>
      </c>
      <c r="Q1065" s="3" t="s">
        <v>8282</v>
      </c>
      <c r="R1065" s="3" t="s">
        <v>8282</v>
      </c>
      <c r="S1065" s="15">
        <f t="shared" si="32"/>
        <v>42583.030810185184</v>
      </c>
      <c r="T1065" s="14">
        <f t="shared" si="33"/>
        <v>42613.030810185184</v>
      </c>
    </row>
    <row r="1066" spans="1:20" ht="30.75" x14ac:dyDescent="0.25">
      <c r="A1066" s="3">
        <v>1064</v>
      </c>
      <c r="B1066" s="4" t="s">
        <v>1065</v>
      </c>
      <c r="C1066" s="4" t="s">
        <v>5174</v>
      </c>
      <c r="D1066" s="3">
        <v>90000</v>
      </c>
      <c r="E1066" s="3">
        <v>8077</v>
      </c>
      <c r="F1066" s="9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8283</v>
      </c>
      <c r="O1066" s="7">
        <v>8.974444444444444</v>
      </c>
      <c r="P1066" s="3">
        <v>-666.04065040650403</v>
      </c>
      <c r="Q1066" s="3" t="s">
        <v>8283</v>
      </c>
      <c r="R1066" s="3" t="s">
        <v>8283</v>
      </c>
      <c r="S1066" s="15">
        <f t="shared" si="32"/>
        <v>41417.228043981479</v>
      </c>
      <c r="T1066" s="14">
        <f t="shared" si="33"/>
        <v>41462.228043981479</v>
      </c>
    </row>
    <row r="1067" spans="1:20" ht="45.75" x14ac:dyDescent="0.25">
      <c r="A1067" s="3">
        <v>1065</v>
      </c>
      <c r="B1067" s="4" t="s">
        <v>1066</v>
      </c>
      <c r="C1067" s="4" t="s">
        <v>5175</v>
      </c>
      <c r="D1067" s="3">
        <v>3000</v>
      </c>
      <c r="E1067" s="3">
        <v>81</v>
      </c>
      <c r="F1067" s="9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8283</v>
      </c>
      <c r="O1067" s="7">
        <v>2.7</v>
      </c>
      <c r="P1067" s="3">
        <v>-583.79999999999995</v>
      </c>
      <c r="Q1067" s="3" t="s">
        <v>8283</v>
      </c>
      <c r="R1067" s="3" t="s">
        <v>8283</v>
      </c>
      <c r="S1067" s="15">
        <f t="shared" si="32"/>
        <v>41661.381041666667</v>
      </c>
      <c r="T1067" s="14">
        <f t="shared" si="33"/>
        <v>41689.381041666667</v>
      </c>
    </row>
    <row r="1068" spans="1:20" ht="30.75" x14ac:dyDescent="0.25">
      <c r="A1068" s="3">
        <v>1066</v>
      </c>
      <c r="B1068" s="4" t="s">
        <v>1067</v>
      </c>
      <c r="C1068" s="4" t="s">
        <v>5176</v>
      </c>
      <c r="D1068" s="3">
        <v>150000</v>
      </c>
      <c r="E1068" s="3">
        <v>5051</v>
      </c>
      <c r="F1068" s="9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8283</v>
      </c>
      <c r="O1068" s="7">
        <v>3.3673333333333333</v>
      </c>
      <c r="P1068" s="3">
        <v>-979.3851351351351</v>
      </c>
      <c r="Q1068" s="3" t="s">
        <v>8283</v>
      </c>
      <c r="R1068" s="3" t="s">
        <v>8283</v>
      </c>
      <c r="S1068" s="15">
        <f t="shared" si="32"/>
        <v>41445.962754629632</v>
      </c>
      <c r="T1068" s="14">
        <f t="shared" si="33"/>
        <v>41490.962754629632</v>
      </c>
    </row>
    <row r="1069" spans="1:20" ht="30.75" x14ac:dyDescent="0.25">
      <c r="A1069" s="3">
        <v>1067</v>
      </c>
      <c r="B1069" s="4" t="s">
        <v>1068</v>
      </c>
      <c r="C1069" s="4" t="s">
        <v>5177</v>
      </c>
      <c r="D1069" s="3">
        <v>500</v>
      </c>
      <c r="E1069" s="3">
        <v>130</v>
      </c>
      <c r="F1069" s="9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8283</v>
      </c>
      <c r="O1069" s="7">
        <v>26</v>
      </c>
      <c r="P1069" s="3">
        <v>-37</v>
      </c>
      <c r="Q1069" s="3" t="s">
        <v>8283</v>
      </c>
      <c r="R1069" s="3" t="s">
        <v>8283</v>
      </c>
      <c r="S1069" s="15">
        <f t="shared" si="32"/>
        <v>41599.855682870373</v>
      </c>
      <c r="T1069" s="14">
        <f t="shared" si="33"/>
        <v>41629.855682870373</v>
      </c>
    </row>
    <row r="1070" spans="1:20" ht="45.75" x14ac:dyDescent="0.25">
      <c r="A1070" s="3">
        <v>1068</v>
      </c>
      <c r="B1070" s="4" t="s">
        <v>1069</v>
      </c>
      <c r="C1070" s="4" t="s">
        <v>5178</v>
      </c>
      <c r="D1070" s="3">
        <v>30000</v>
      </c>
      <c r="E1070" s="3">
        <v>45</v>
      </c>
      <c r="F1070" s="9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8283</v>
      </c>
      <c r="O1070" s="7">
        <v>0.15</v>
      </c>
      <c r="P1070" s="3">
        <v>-7488.75</v>
      </c>
      <c r="Q1070" s="3" t="s">
        <v>8283</v>
      </c>
      <c r="R1070" s="3" t="s">
        <v>8283</v>
      </c>
      <c r="S1070" s="15">
        <f t="shared" si="32"/>
        <v>42440.371111111104</v>
      </c>
      <c r="T1070" s="14">
        <f t="shared" si="33"/>
        <v>42470.329444444447</v>
      </c>
    </row>
    <row r="1071" spans="1:20" ht="30.75" x14ac:dyDescent="0.25">
      <c r="A1071" s="3">
        <v>1069</v>
      </c>
      <c r="B1071" s="4" t="s">
        <v>1070</v>
      </c>
      <c r="C1071" s="4" t="s">
        <v>5179</v>
      </c>
      <c r="D1071" s="3">
        <v>2200</v>
      </c>
      <c r="E1071" s="3">
        <v>850</v>
      </c>
      <c r="F1071" s="9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8283</v>
      </c>
      <c r="O1071" s="7">
        <v>38.636363636363633</v>
      </c>
      <c r="P1071" s="3">
        <v>-64.285714285714292</v>
      </c>
      <c r="Q1071" s="3" t="s">
        <v>8283</v>
      </c>
      <c r="R1071" s="3" t="s">
        <v>8283</v>
      </c>
      <c r="S1071" s="15">
        <f t="shared" si="32"/>
        <v>41572.229849537034</v>
      </c>
      <c r="T1071" s="14">
        <f t="shared" si="33"/>
        <v>41604.271516203706</v>
      </c>
    </row>
    <row r="1072" spans="1:20" ht="30.75" x14ac:dyDescent="0.25">
      <c r="A1072" s="3">
        <v>1070</v>
      </c>
      <c r="B1072" s="4" t="s">
        <v>1071</v>
      </c>
      <c r="C1072" s="4" t="s">
        <v>5180</v>
      </c>
      <c r="D1072" s="3">
        <v>10000</v>
      </c>
      <c r="E1072" s="3">
        <v>70</v>
      </c>
      <c r="F1072" s="9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8283</v>
      </c>
      <c r="O1072" s="7">
        <v>0.70000000000000007</v>
      </c>
      <c r="P1072" s="3">
        <v>-4965</v>
      </c>
      <c r="Q1072" s="3" t="s">
        <v>8283</v>
      </c>
      <c r="R1072" s="3" t="s">
        <v>8283</v>
      </c>
      <c r="S1072" s="15">
        <f t="shared" si="32"/>
        <v>41163.011828703704</v>
      </c>
      <c r="T1072" s="14">
        <f t="shared" si="33"/>
        <v>41183.011828703704</v>
      </c>
    </row>
    <row r="1073" spans="1:20" ht="30.75" x14ac:dyDescent="0.25">
      <c r="A1073" s="3">
        <v>1071</v>
      </c>
      <c r="B1073" s="4" t="s">
        <v>1072</v>
      </c>
      <c r="C1073" s="4" t="s">
        <v>5181</v>
      </c>
      <c r="D1073" s="3">
        <v>100</v>
      </c>
      <c r="E1073" s="3">
        <v>0</v>
      </c>
      <c r="F1073" s="9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8283</v>
      </c>
      <c r="O1073" s="7">
        <v>0</v>
      </c>
      <c r="P1073" s="3">
        <v>0</v>
      </c>
      <c r="Q1073" s="3" t="s">
        <v>8283</v>
      </c>
      <c r="R1073" s="3" t="s">
        <v>8283</v>
      </c>
      <c r="S1073" s="15">
        <f t="shared" si="32"/>
        <v>42295.753391203703</v>
      </c>
      <c r="T1073" s="14">
        <f t="shared" si="33"/>
        <v>42325.795057870375</v>
      </c>
    </row>
    <row r="1074" spans="1:20" ht="45.75" x14ac:dyDescent="0.25">
      <c r="A1074" s="3">
        <v>1072</v>
      </c>
      <c r="B1074" s="4" t="s">
        <v>1073</v>
      </c>
      <c r="C1074" s="4" t="s">
        <v>5182</v>
      </c>
      <c r="D1074" s="3">
        <v>75000</v>
      </c>
      <c r="E1074" s="3">
        <v>51</v>
      </c>
      <c r="F1074" s="9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8283</v>
      </c>
      <c r="O1074" s="7">
        <v>6.8000000000000005E-2</v>
      </c>
      <c r="P1074" s="3">
        <v>-18737.25</v>
      </c>
      <c r="Q1074" s="3" t="s">
        <v>8283</v>
      </c>
      <c r="R1074" s="3" t="s">
        <v>8283</v>
      </c>
      <c r="S1074" s="15">
        <f t="shared" si="32"/>
        <v>41645.832141203704</v>
      </c>
      <c r="T1074" s="14">
        <f t="shared" si="33"/>
        <v>41675.832141203704</v>
      </c>
    </row>
    <row r="1075" spans="1:20" ht="30.75" x14ac:dyDescent="0.25">
      <c r="A1075" s="3">
        <v>1073</v>
      </c>
      <c r="B1075" s="4" t="s">
        <v>1074</v>
      </c>
      <c r="C1075" s="4" t="s">
        <v>5183</v>
      </c>
      <c r="D1075" s="3">
        <v>750</v>
      </c>
      <c r="E1075" s="3">
        <v>10</v>
      </c>
      <c r="F1075" s="9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8283</v>
      </c>
      <c r="O1075" s="7">
        <v>1.3333333333333335</v>
      </c>
      <c r="P1075" s="3">
        <v>-740</v>
      </c>
      <c r="Q1075" s="3" t="s">
        <v>8283</v>
      </c>
      <c r="R1075" s="3" t="s">
        <v>8283</v>
      </c>
      <c r="S1075" s="15">
        <f t="shared" si="32"/>
        <v>40802.964594907404</v>
      </c>
      <c r="T1075" s="14">
        <f t="shared" si="33"/>
        <v>40832.964594907404</v>
      </c>
    </row>
    <row r="1076" spans="1:20" ht="45.75" x14ac:dyDescent="0.25">
      <c r="A1076" s="3">
        <v>1074</v>
      </c>
      <c r="B1076" s="4" t="s">
        <v>1075</v>
      </c>
      <c r="C1076" s="4" t="s">
        <v>5184</v>
      </c>
      <c r="D1076" s="3">
        <v>54000</v>
      </c>
      <c r="E1076" s="3">
        <v>3407</v>
      </c>
      <c r="F1076" s="9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8283</v>
      </c>
      <c r="O1076" s="7">
        <v>6.3092592592592585</v>
      </c>
      <c r="P1076" s="3">
        <v>-1686.4333333333334</v>
      </c>
      <c r="Q1076" s="3" t="s">
        <v>8283</v>
      </c>
      <c r="R1076" s="3" t="s">
        <v>8283</v>
      </c>
      <c r="S1076" s="15">
        <f t="shared" si="32"/>
        <v>41613.172974537039</v>
      </c>
      <c r="T1076" s="14">
        <f t="shared" si="33"/>
        <v>41643.172974537039</v>
      </c>
    </row>
    <row r="1077" spans="1:20" ht="30.75" x14ac:dyDescent="0.25">
      <c r="A1077" s="3">
        <v>1075</v>
      </c>
      <c r="B1077" s="4" t="s">
        <v>1076</v>
      </c>
      <c r="C1077" s="4" t="s">
        <v>5185</v>
      </c>
      <c r="D1077" s="3">
        <v>1000</v>
      </c>
      <c r="E1077" s="3">
        <v>45</v>
      </c>
      <c r="F1077" s="9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8283</v>
      </c>
      <c r="O1077" s="7">
        <v>4.5</v>
      </c>
      <c r="P1077" s="3">
        <v>-318.33333333333331</v>
      </c>
      <c r="Q1077" s="3" t="s">
        <v>8283</v>
      </c>
      <c r="R1077" s="3" t="s">
        <v>8283</v>
      </c>
      <c r="S1077" s="15">
        <f t="shared" si="32"/>
        <v>41005.904120370367</v>
      </c>
      <c r="T1077" s="14">
        <f t="shared" si="33"/>
        <v>41035.904120370367</v>
      </c>
    </row>
    <row r="1078" spans="1:20" ht="30.75" x14ac:dyDescent="0.25">
      <c r="A1078" s="3">
        <v>1076</v>
      </c>
      <c r="B1078" s="4" t="s">
        <v>1077</v>
      </c>
      <c r="C1078" s="4" t="s">
        <v>5186</v>
      </c>
      <c r="D1078" s="3">
        <v>75000</v>
      </c>
      <c r="E1078" s="3">
        <v>47074</v>
      </c>
      <c r="F1078" s="9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8283</v>
      </c>
      <c r="O1078" s="7">
        <v>62.765333333333331</v>
      </c>
      <c r="P1078" s="3">
        <v>-28.64205128205128</v>
      </c>
      <c r="Q1078" s="3" t="s">
        <v>8283</v>
      </c>
      <c r="R1078" s="3" t="s">
        <v>8283</v>
      </c>
      <c r="S1078" s="15">
        <f t="shared" si="32"/>
        <v>41838.377893518518</v>
      </c>
      <c r="T1078" s="14">
        <f t="shared" si="33"/>
        <v>41893.377893518518</v>
      </c>
    </row>
    <row r="1079" spans="1:20" ht="30.75" x14ac:dyDescent="0.25">
      <c r="A1079" s="3">
        <v>1077</v>
      </c>
      <c r="B1079" s="4" t="s">
        <v>1078</v>
      </c>
      <c r="C1079" s="4" t="s">
        <v>5187</v>
      </c>
      <c r="D1079" s="3">
        <v>25000</v>
      </c>
      <c r="E1079" s="3">
        <v>7344</v>
      </c>
      <c r="F1079" s="9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8283</v>
      </c>
      <c r="O1079" s="7">
        <v>29.376000000000001</v>
      </c>
      <c r="P1079" s="3">
        <v>-105.72455089820359</v>
      </c>
      <c r="Q1079" s="3" t="s">
        <v>8283</v>
      </c>
      <c r="R1079" s="3" t="s">
        <v>8283</v>
      </c>
      <c r="S1079" s="15">
        <f t="shared" si="32"/>
        <v>42353.16679398148</v>
      </c>
      <c r="T1079" s="14">
        <f t="shared" si="33"/>
        <v>42383.16679398148</v>
      </c>
    </row>
    <row r="1080" spans="1:20" ht="30.75" x14ac:dyDescent="0.25">
      <c r="A1080" s="3">
        <v>1078</v>
      </c>
      <c r="B1080" s="4" t="s">
        <v>1079</v>
      </c>
      <c r="C1080" s="4" t="s">
        <v>5188</v>
      </c>
      <c r="D1080" s="3">
        <v>600</v>
      </c>
      <c r="E1080" s="3">
        <v>45</v>
      </c>
      <c r="F1080" s="9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8283</v>
      </c>
      <c r="O1080" s="7">
        <v>7.5</v>
      </c>
      <c r="P1080" s="3">
        <v>-111</v>
      </c>
      <c r="Q1080" s="3" t="s">
        <v>8283</v>
      </c>
      <c r="R1080" s="3" t="s">
        <v>8283</v>
      </c>
      <c r="S1080" s="15">
        <f t="shared" si="32"/>
        <v>40701.195844907408</v>
      </c>
      <c r="T1080" s="14">
        <f t="shared" si="33"/>
        <v>40746.195844907408</v>
      </c>
    </row>
    <row r="1081" spans="1:20" ht="30.75" x14ac:dyDescent="0.25">
      <c r="A1081" s="3">
        <v>1079</v>
      </c>
      <c r="B1081" s="4" t="s">
        <v>1080</v>
      </c>
      <c r="C1081" s="4" t="s">
        <v>5189</v>
      </c>
      <c r="D1081" s="3">
        <v>26000</v>
      </c>
      <c r="E1081" s="3">
        <v>678</v>
      </c>
      <c r="F1081" s="9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8283</v>
      </c>
      <c r="O1081" s="7">
        <v>2.6076923076923078</v>
      </c>
      <c r="P1081" s="3">
        <v>-1406.7777777777778</v>
      </c>
      <c r="Q1081" s="3" t="s">
        <v>8283</v>
      </c>
      <c r="R1081" s="3" t="s">
        <v>8283</v>
      </c>
      <c r="S1081" s="15">
        <f t="shared" si="32"/>
        <v>42479.566388888896</v>
      </c>
      <c r="T1081" s="14">
        <f t="shared" si="33"/>
        <v>42504.566388888896</v>
      </c>
    </row>
    <row r="1082" spans="1:20" ht="30.75" x14ac:dyDescent="0.25">
      <c r="A1082" s="3">
        <v>1080</v>
      </c>
      <c r="B1082" s="4" t="s">
        <v>1081</v>
      </c>
      <c r="C1082" s="4" t="s">
        <v>5190</v>
      </c>
      <c r="D1082" s="3">
        <v>20000</v>
      </c>
      <c r="E1082" s="3">
        <v>1821</v>
      </c>
      <c r="F1082" s="9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8283</v>
      </c>
      <c r="O1082" s="7">
        <v>9.1050000000000004</v>
      </c>
      <c r="P1082" s="3">
        <v>-185.5</v>
      </c>
      <c r="Q1082" s="3" t="s">
        <v>8283</v>
      </c>
      <c r="R1082" s="3" t="s">
        <v>8283</v>
      </c>
      <c r="S1082" s="15">
        <f t="shared" si="32"/>
        <v>41740.138113425928</v>
      </c>
      <c r="T1082" s="14">
        <f t="shared" si="33"/>
        <v>41770.138113425928</v>
      </c>
    </row>
    <row r="1083" spans="1:20" ht="30.75" x14ac:dyDescent="0.25">
      <c r="A1083" s="3">
        <v>1081</v>
      </c>
      <c r="B1083" s="4" t="s">
        <v>1082</v>
      </c>
      <c r="C1083" s="4" t="s">
        <v>5191</v>
      </c>
      <c r="D1083" s="3">
        <v>68000</v>
      </c>
      <c r="E1083" s="3">
        <v>12</v>
      </c>
      <c r="F1083" s="9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8283</v>
      </c>
      <c r="O1083" s="7">
        <v>1.7647058823529412E-2</v>
      </c>
      <c r="P1083" s="3">
        <v>-16997</v>
      </c>
      <c r="Q1083" s="3" t="s">
        <v>8283</v>
      </c>
      <c r="R1083" s="3" t="s">
        <v>8283</v>
      </c>
      <c r="S1083" s="15">
        <f t="shared" si="32"/>
        <v>42002.926990740743</v>
      </c>
      <c r="T1083" s="14">
        <f t="shared" si="33"/>
        <v>42032.926990740743</v>
      </c>
    </row>
    <row r="1084" spans="1:20" ht="30.75" x14ac:dyDescent="0.25">
      <c r="A1084" s="3">
        <v>1082</v>
      </c>
      <c r="B1084" s="4" t="s">
        <v>1083</v>
      </c>
      <c r="C1084" s="4" t="s">
        <v>5192</v>
      </c>
      <c r="D1084" s="3">
        <v>10000</v>
      </c>
      <c r="E1084" s="3">
        <v>56</v>
      </c>
      <c r="F1084" s="9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8283</v>
      </c>
      <c r="O1084" s="7">
        <v>0.55999999999999994</v>
      </c>
      <c r="P1084" s="3">
        <v>-3314.6666666666665</v>
      </c>
      <c r="Q1084" s="3" t="s">
        <v>8283</v>
      </c>
      <c r="R1084" s="3" t="s">
        <v>8283</v>
      </c>
      <c r="S1084" s="15">
        <f t="shared" si="32"/>
        <v>41101.906111111115</v>
      </c>
      <c r="T1084" s="14">
        <f t="shared" si="33"/>
        <v>41131.906111111115</v>
      </c>
    </row>
    <row r="1085" spans="1:20" ht="30.75" x14ac:dyDescent="0.25">
      <c r="A1085" s="3">
        <v>1083</v>
      </c>
      <c r="B1085" s="4" t="s">
        <v>1084</v>
      </c>
      <c r="C1085" s="4" t="s">
        <v>5193</v>
      </c>
      <c r="D1085" s="3">
        <v>50000</v>
      </c>
      <c r="E1085" s="3">
        <v>410</v>
      </c>
      <c r="F1085" s="9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8283</v>
      </c>
      <c r="O1085" s="7">
        <v>0.82000000000000006</v>
      </c>
      <c r="P1085" s="3">
        <v>-49590</v>
      </c>
      <c r="Q1085" s="3" t="s">
        <v>8283</v>
      </c>
      <c r="R1085" s="3" t="s">
        <v>8283</v>
      </c>
      <c r="S1085" s="15">
        <f t="shared" si="32"/>
        <v>41793.659525462965</v>
      </c>
      <c r="T1085" s="14">
        <f t="shared" si="33"/>
        <v>41853.659525462965</v>
      </c>
    </row>
    <row r="1086" spans="1:20" ht="15.75" x14ac:dyDescent="0.25">
      <c r="A1086" s="3">
        <v>1084</v>
      </c>
      <c r="B1086" s="4" t="s">
        <v>1085</v>
      </c>
      <c r="C1086" s="4" t="s">
        <v>5194</v>
      </c>
      <c r="D1086" s="3">
        <v>550</v>
      </c>
      <c r="E1086" s="3">
        <v>0</v>
      </c>
      <c r="F1086" s="9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8283</v>
      </c>
      <c r="O1086" s="7">
        <v>0</v>
      </c>
      <c r="P1086" s="3">
        <v>0</v>
      </c>
      <c r="Q1086" s="3" t="s">
        <v>8283</v>
      </c>
      <c r="R1086" s="3" t="s">
        <v>8283</v>
      </c>
      <c r="S1086" s="15">
        <f t="shared" si="32"/>
        <v>41829.912083333329</v>
      </c>
      <c r="T1086" s="14">
        <f t="shared" si="33"/>
        <v>41859.912083333329</v>
      </c>
    </row>
    <row r="1087" spans="1:20" ht="30.75" x14ac:dyDescent="0.25">
      <c r="A1087" s="3">
        <v>1085</v>
      </c>
      <c r="B1087" s="4" t="s">
        <v>1086</v>
      </c>
      <c r="C1087" s="4" t="s">
        <v>5195</v>
      </c>
      <c r="D1087" s="3">
        <v>30000</v>
      </c>
      <c r="E1087" s="3">
        <v>1026</v>
      </c>
      <c r="F1087" s="9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8283</v>
      </c>
      <c r="O1087" s="7">
        <v>3.42</v>
      </c>
      <c r="P1087" s="3">
        <v>-3219.3333333333335</v>
      </c>
      <c r="Q1087" s="3" t="s">
        <v>8283</v>
      </c>
      <c r="R1087" s="3" t="s">
        <v>8283</v>
      </c>
      <c r="S1087" s="15">
        <f t="shared" si="32"/>
        <v>42413.671006944445</v>
      </c>
      <c r="T1087" s="14">
        <f t="shared" si="33"/>
        <v>42443.629340277781</v>
      </c>
    </row>
    <row r="1088" spans="1:20" ht="15.75" x14ac:dyDescent="0.25">
      <c r="A1088" s="3">
        <v>1086</v>
      </c>
      <c r="B1088" s="4" t="s">
        <v>1087</v>
      </c>
      <c r="C1088" s="4" t="s">
        <v>5196</v>
      </c>
      <c r="D1088" s="3">
        <v>18000</v>
      </c>
      <c r="E1088" s="3">
        <v>15</v>
      </c>
      <c r="F1088" s="9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8283</v>
      </c>
      <c r="O1088" s="7">
        <v>8.3333333333333343E-2</v>
      </c>
      <c r="P1088" s="3">
        <v>-8992.5</v>
      </c>
      <c r="Q1088" s="3" t="s">
        <v>8283</v>
      </c>
      <c r="R1088" s="3" t="s">
        <v>8283</v>
      </c>
      <c r="S1088" s="15">
        <f t="shared" si="32"/>
        <v>41845.866793981484</v>
      </c>
      <c r="T1088" s="14">
        <f t="shared" si="33"/>
        <v>41875.866793981484</v>
      </c>
    </row>
    <row r="1089" spans="1:20" ht="45.75" x14ac:dyDescent="0.25">
      <c r="A1089" s="3">
        <v>1087</v>
      </c>
      <c r="B1089" s="4" t="s">
        <v>1088</v>
      </c>
      <c r="C1089" s="4" t="s">
        <v>5197</v>
      </c>
      <c r="D1089" s="3">
        <v>1100</v>
      </c>
      <c r="E1089" s="3">
        <v>0</v>
      </c>
      <c r="F1089" s="9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8283</v>
      </c>
      <c r="O1089" s="7">
        <v>0</v>
      </c>
      <c r="P1089" s="3">
        <v>0</v>
      </c>
      <c r="Q1089" s="3" t="s">
        <v>8283</v>
      </c>
      <c r="R1089" s="3" t="s">
        <v>8283</v>
      </c>
      <c r="S1089" s="15">
        <f t="shared" si="32"/>
        <v>41775.713969907411</v>
      </c>
      <c r="T1089" s="14">
        <f t="shared" si="33"/>
        <v>41805.713969907411</v>
      </c>
    </row>
    <row r="1090" spans="1:20" ht="30.75" x14ac:dyDescent="0.25">
      <c r="A1090" s="3">
        <v>1088</v>
      </c>
      <c r="B1090" s="4" t="s">
        <v>1089</v>
      </c>
      <c r="C1090" s="4" t="s">
        <v>5198</v>
      </c>
      <c r="D1090" s="3">
        <v>45000</v>
      </c>
      <c r="E1090" s="3">
        <v>6382.34</v>
      </c>
      <c r="F1090" s="9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8283</v>
      </c>
      <c r="O1090" s="7">
        <v>14.182977777777777</v>
      </c>
      <c r="P1090" s="3">
        <v>-262.70517006802726</v>
      </c>
      <c r="Q1090" s="3" t="s">
        <v>8283</v>
      </c>
      <c r="R1090" s="3" t="s">
        <v>8283</v>
      </c>
      <c r="S1090" s="15">
        <f t="shared" si="32"/>
        <v>41723.799386574072</v>
      </c>
      <c r="T1090" s="14">
        <f t="shared" si="33"/>
        <v>41753.799386574072</v>
      </c>
    </row>
    <row r="1091" spans="1:20" ht="30.75" x14ac:dyDescent="0.25">
      <c r="A1091" s="3">
        <v>1089</v>
      </c>
      <c r="B1091" s="4" t="s">
        <v>1090</v>
      </c>
      <c r="C1091" s="4" t="s">
        <v>5199</v>
      </c>
      <c r="D1091" s="3">
        <v>15000</v>
      </c>
      <c r="E1091" s="3">
        <v>1174</v>
      </c>
      <c r="F1091" s="9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8283</v>
      </c>
      <c r="O1091" s="7">
        <v>7.8266666666666662</v>
      </c>
      <c r="P1091" s="3">
        <v>-282.16326530612247</v>
      </c>
      <c r="Q1091" s="3" t="s">
        <v>8283</v>
      </c>
      <c r="R1091" s="3" t="s">
        <v>8283</v>
      </c>
      <c r="S1091" s="15">
        <f t="shared" ref="S1091:S1154" si="34">(((J1091/60)/60)/24)+DATE(1970,1,1)</f>
        <v>42151.189525462964</v>
      </c>
      <c r="T1091" s="14">
        <f t="shared" ref="T1091:T1154" si="35">(((I1091/60)/60)/24)+DATE(1970,1,1)</f>
        <v>42181.189525462964</v>
      </c>
    </row>
    <row r="1092" spans="1:20" ht="30.75" x14ac:dyDescent="0.25">
      <c r="A1092" s="3">
        <v>1090</v>
      </c>
      <c r="B1092" s="4" t="s">
        <v>1091</v>
      </c>
      <c r="C1092" s="4" t="s">
        <v>5200</v>
      </c>
      <c r="D1092" s="3">
        <v>12999</v>
      </c>
      <c r="E1092" s="3">
        <v>5</v>
      </c>
      <c r="F1092" s="9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8283</v>
      </c>
      <c r="O1092" s="7">
        <v>3.8464497269020695E-2</v>
      </c>
      <c r="P1092" s="3">
        <v>-12994</v>
      </c>
      <c r="Q1092" s="3" t="s">
        <v>8283</v>
      </c>
      <c r="R1092" s="3" t="s">
        <v>8283</v>
      </c>
      <c r="S1092" s="15">
        <f t="shared" si="34"/>
        <v>42123.185798611114</v>
      </c>
      <c r="T1092" s="14">
        <f t="shared" si="35"/>
        <v>42153.185798611114</v>
      </c>
    </row>
    <row r="1093" spans="1:20" ht="30.75" x14ac:dyDescent="0.25">
      <c r="A1093" s="3">
        <v>1091</v>
      </c>
      <c r="B1093" s="4" t="s">
        <v>1092</v>
      </c>
      <c r="C1093" s="4" t="s">
        <v>5201</v>
      </c>
      <c r="D1093" s="3">
        <v>200</v>
      </c>
      <c r="E1093" s="3">
        <v>25</v>
      </c>
      <c r="F1093" s="9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8283</v>
      </c>
      <c r="O1093" s="7">
        <v>12.5</v>
      </c>
      <c r="P1093" s="3">
        <v>-87.5</v>
      </c>
      <c r="Q1093" s="3" t="s">
        <v>8283</v>
      </c>
      <c r="R1093" s="3" t="s">
        <v>8283</v>
      </c>
      <c r="S1093" s="15">
        <f t="shared" si="34"/>
        <v>42440.820277777777</v>
      </c>
      <c r="T1093" s="14">
        <f t="shared" si="35"/>
        <v>42470.778611111105</v>
      </c>
    </row>
    <row r="1094" spans="1:20" ht="45.75" x14ac:dyDescent="0.25">
      <c r="A1094" s="3">
        <v>1092</v>
      </c>
      <c r="B1094" s="4" t="s">
        <v>1093</v>
      </c>
      <c r="C1094" s="4" t="s">
        <v>5202</v>
      </c>
      <c r="D1094" s="3">
        <v>2000</v>
      </c>
      <c r="E1094" s="3">
        <v>21</v>
      </c>
      <c r="F1094" s="9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8283</v>
      </c>
      <c r="O1094" s="7">
        <v>1.05</v>
      </c>
      <c r="P1094" s="3">
        <v>-282.71428571428572</v>
      </c>
      <c r="Q1094" s="3" t="s">
        <v>8283</v>
      </c>
      <c r="R1094" s="3" t="s">
        <v>8283</v>
      </c>
      <c r="S1094" s="15">
        <f t="shared" si="34"/>
        <v>41250.025902777779</v>
      </c>
      <c r="T1094" s="14">
        <f t="shared" si="35"/>
        <v>41280.025902777779</v>
      </c>
    </row>
    <row r="1095" spans="1:20" ht="30.75" x14ac:dyDescent="0.25">
      <c r="A1095" s="3">
        <v>1093</v>
      </c>
      <c r="B1095" s="4" t="s">
        <v>1094</v>
      </c>
      <c r="C1095" s="4" t="s">
        <v>5203</v>
      </c>
      <c r="D1095" s="3">
        <v>300</v>
      </c>
      <c r="E1095" s="3">
        <v>42.25</v>
      </c>
      <c r="F1095" s="9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8283</v>
      </c>
      <c r="O1095" s="7">
        <v>14.083333333333334</v>
      </c>
      <c r="P1095" s="3">
        <v>-64.4375</v>
      </c>
      <c r="Q1095" s="3" t="s">
        <v>8283</v>
      </c>
      <c r="R1095" s="3" t="s">
        <v>8283</v>
      </c>
      <c r="S1095" s="15">
        <f t="shared" si="34"/>
        <v>42396.973807870367</v>
      </c>
      <c r="T1095" s="14">
        <f t="shared" si="35"/>
        <v>42411.973807870367</v>
      </c>
    </row>
    <row r="1096" spans="1:20" ht="30.75" x14ac:dyDescent="0.25">
      <c r="A1096" s="3">
        <v>1094</v>
      </c>
      <c r="B1096" s="4" t="s">
        <v>1095</v>
      </c>
      <c r="C1096" s="4" t="s">
        <v>5204</v>
      </c>
      <c r="D1096" s="3">
        <v>18000</v>
      </c>
      <c r="E1096" s="3">
        <v>3294.01</v>
      </c>
      <c r="F1096" s="9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8283</v>
      </c>
      <c r="O1096" s="7">
        <v>18.300055555555556</v>
      </c>
      <c r="P1096" s="3">
        <v>-544.66629629629631</v>
      </c>
      <c r="Q1096" s="3" t="s">
        <v>8283</v>
      </c>
      <c r="R1096" s="3" t="s">
        <v>8283</v>
      </c>
      <c r="S1096" s="15">
        <f t="shared" si="34"/>
        <v>40795.713344907403</v>
      </c>
      <c r="T1096" s="14">
        <f t="shared" si="35"/>
        <v>40825.713344907403</v>
      </c>
    </row>
    <row r="1097" spans="1:20" ht="30.75" x14ac:dyDescent="0.25">
      <c r="A1097" s="3">
        <v>1095</v>
      </c>
      <c r="B1097" s="4" t="s">
        <v>1096</v>
      </c>
      <c r="C1097" s="4" t="s">
        <v>5205</v>
      </c>
      <c r="D1097" s="3">
        <v>500000</v>
      </c>
      <c r="E1097" s="3">
        <v>25174</v>
      </c>
      <c r="F1097" s="9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8283</v>
      </c>
      <c r="O1097" s="7">
        <v>5.0347999999999997</v>
      </c>
      <c r="P1097" s="3">
        <v>-5051.3404255319147</v>
      </c>
      <c r="Q1097" s="3" t="s">
        <v>8283</v>
      </c>
      <c r="R1097" s="3" t="s">
        <v>8283</v>
      </c>
      <c r="S1097" s="15">
        <f t="shared" si="34"/>
        <v>41486.537268518521</v>
      </c>
      <c r="T1097" s="14">
        <f t="shared" si="35"/>
        <v>41516.537268518521</v>
      </c>
    </row>
    <row r="1098" spans="1:20" ht="30.75" x14ac:dyDescent="0.25">
      <c r="A1098" s="3">
        <v>1096</v>
      </c>
      <c r="B1098" s="4" t="s">
        <v>1097</v>
      </c>
      <c r="C1098" s="4" t="s">
        <v>5206</v>
      </c>
      <c r="D1098" s="3">
        <v>12000</v>
      </c>
      <c r="E1098" s="3">
        <v>2152</v>
      </c>
      <c r="F1098" s="9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8283</v>
      </c>
      <c r="O1098" s="7">
        <v>17.933333333333334</v>
      </c>
      <c r="P1098" s="3">
        <v>-339.58620689655174</v>
      </c>
      <c r="Q1098" s="3" t="s">
        <v>8283</v>
      </c>
      <c r="R1098" s="3" t="s">
        <v>8283</v>
      </c>
      <c r="S1098" s="15">
        <f t="shared" si="34"/>
        <v>41885.51798611111</v>
      </c>
      <c r="T1098" s="14">
        <f t="shared" si="35"/>
        <v>41916.145833333336</v>
      </c>
    </row>
    <row r="1099" spans="1:20" ht="30.75" x14ac:dyDescent="0.25">
      <c r="A1099" s="3">
        <v>1097</v>
      </c>
      <c r="B1099" s="4" t="s">
        <v>1098</v>
      </c>
      <c r="C1099" s="4" t="s">
        <v>5207</v>
      </c>
      <c r="D1099" s="3">
        <v>100000</v>
      </c>
      <c r="E1099" s="3">
        <v>47</v>
      </c>
      <c r="F1099" s="9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8283</v>
      </c>
      <c r="O1099" s="7">
        <v>4.7E-2</v>
      </c>
      <c r="P1099" s="3">
        <v>-14279</v>
      </c>
      <c r="Q1099" s="3" t="s">
        <v>8283</v>
      </c>
      <c r="R1099" s="3" t="s">
        <v>8283</v>
      </c>
      <c r="S1099" s="15">
        <f t="shared" si="34"/>
        <v>41660.792557870373</v>
      </c>
      <c r="T1099" s="14">
        <f t="shared" si="35"/>
        <v>41700.792557870373</v>
      </c>
    </row>
    <row r="1100" spans="1:20" ht="30.75" x14ac:dyDescent="0.25">
      <c r="A1100" s="3">
        <v>1098</v>
      </c>
      <c r="B1100" s="4" t="s">
        <v>1099</v>
      </c>
      <c r="C1100" s="4" t="s">
        <v>5208</v>
      </c>
      <c r="D1100" s="3">
        <v>25000</v>
      </c>
      <c r="E1100" s="3">
        <v>1803</v>
      </c>
      <c r="F1100" s="9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8283</v>
      </c>
      <c r="O1100" s="7">
        <v>7.2120000000000006</v>
      </c>
      <c r="P1100" s="3">
        <v>-1054.409090909091</v>
      </c>
      <c r="Q1100" s="3" t="s">
        <v>8283</v>
      </c>
      <c r="R1100" s="3" t="s">
        <v>8283</v>
      </c>
      <c r="S1100" s="15">
        <f t="shared" si="34"/>
        <v>41712.762673611112</v>
      </c>
      <c r="T1100" s="14">
        <f t="shared" si="35"/>
        <v>41742.762673611112</v>
      </c>
    </row>
    <row r="1101" spans="1:20" ht="45.75" x14ac:dyDescent="0.25">
      <c r="A1101" s="3">
        <v>1099</v>
      </c>
      <c r="B1101" s="4" t="s">
        <v>1100</v>
      </c>
      <c r="C1101" s="4" t="s">
        <v>5209</v>
      </c>
      <c r="D1101" s="3">
        <v>5000</v>
      </c>
      <c r="E1101" s="3">
        <v>25</v>
      </c>
      <c r="F1101" s="9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8283</v>
      </c>
      <c r="O1101" s="7">
        <v>0.5</v>
      </c>
      <c r="P1101" s="3">
        <v>-4975</v>
      </c>
      <c r="Q1101" s="3" t="s">
        <v>8283</v>
      </c>
      <c r="R1101" s="3" t="s">
        <v>8283</v>
      </c>
      <c r="S1101" s="15">
        <f t="shared" si="34"/>
        <v>42107.836435185185</v>
      </c>
      <c r="T1101" s="14">
        <f t="shared" si="35"/>
        <v>42137.836435185185</v>
      </c>
    </row>
    <row r="1102" spans="1:20" ht="30.75" x14ac:dyDescent="0.25">
      <c r="A1102" s="3">
        <v>1100</v>
      </c>
      <c r="B1102" s="4" t="s">
        <v>1101</v>
      </c>
      <c r="C1102" s="4" t="s">
        <v>5210</v>
      </c>
      <c r="D1102" s="3">
        <v>4000</v>
      </c>
      <c r="E1102" s="3">
        <v>100</v>
      </c>
      <c r="F1102" s="9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8283</v>
      </c>
      <c r="O1102" s="7">
        <v>2.5</v>
      </c>
      <c r="P1102" s="3">
        <v>-390</v>
      </c>
      <c r="Q1102" s="3" t="s">
        <v>8283</v>
      </c>
      <c r="R1102" s="3" t="s">
        <v>8283</v>
      </c>
      <c r="S1102" s="15">
        <f t="shared" si="34"/>
        <v>42384.110775462963</v>
      </c>
      <c r="T1102" s="14">
        <f t="shared" si="35"/>
        <v>42414.110775462963</v>
      </c>
    </row>
    <row r="1103" spans="1:20" ht="30.75" x14ac:dyDescent="0.25">
      <c r="A1103" s="3">
        <v>1101</v>
      </c>
      <c r="B1103" s="4" t="s">
        <v>1102</v>
      </c>
      <c r="C1103" s="4" t="s">
        <v>5211</v>
      </c>
      <c r="D1103" s="3">
        <v>100000</v>
      </c>
      <c r="E1103" s="3">
        <v>41</v>
      </c>
      <c r="F1103" s="9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8283</v>
      </c>
      <c r="O1103" s="7">
        <v>4.1000000000000002E-2</v>
      </c>
      <c r="P1103" s="3">
        <v>-16659.833333333332</v>
      </c>
      <c r="Q1103" s="3" t="s">
        <v>8283</v>
      </c>
      <c r="R1103" s="3" t="s">
        <v>8283</v>
      </c>
      <c r="S1103" s="15">
        <f t="shared" si="34"/>
        <v>42538.77243055556</v>
      </c>
      <c r="T1103" s="14">
        <f t="shared" si="35"/>
        <v>42565.758333333331</v>
      </c>
    </row>
    <row r="1104" spans="1:20" ht="30.75" x14ac:dyDescent="0.25">
      <c r="A1104" s="3">
        <v>1102</v>
      </c>
      <c r="B1104" s="4" t="s">
        <v>1103</v>
      </c>
      <c r="C1104" s="4" t="s">
        <v>5212</v>
      </c>
      <c r="D1104" s="3">
        <v>8000</v>
      </c>
      <c r="E1104" s="3">
        <v>425</v>
      </c>
      <c r="F1104" s="9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8283</v>
      </c>
      <c r="O1104" s="7">
        <v>5.3125</v>
      </c>
      <c r="P1104" s="3">
        <v>-315.625</v>
      </c>
      <c r="Q1104" s="3" t="s">
        <v>8283</v>
      </c>
      <c r="R1104" s="3" t="s">
        <v>8283</v>
      </c>
      <c r="S1104" s="15">
        <f t="shared" si="34"/>
        <v>41577.045428240745</v>
      </c>
      <c r="T1104" s="14">
        <f t="shared" si="35"/>
        <v>41617.249305555553</v>
      </c>
    </row>
    <row r="1105" spans="1:20" ht="30.75" x14ac:dyDescent="0.25">
      <c r="A1105" s="3">
        <v>1103</v>
      </c>
      <c r="B1105" s="4" t="s">
        <v>1104</v>
      </c>
      <c r="C1105" s="4" t="s">
        <v>5213</v>
      </c>
      <c r="D1105" s="3">
        <v>15000</v>
      </c>
      <c r="E1105" s="3">
        <v>243</v>
      </c>
      <c r="F1105" s="9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8283</v>
      </c>
      <c r="O1105" s="7">
        <v>1.6199999999999999</v>
      </c>
      <c r="P1105" s="3">
        <v>-983.8</v>
      </c>
      <c r="Q1105" s="3" t="s">
        <v>8283</v>
      </c>
      <c r="R1105" s="3" t="s">
        <v>8283</v>
      </c>
      <c r="S1105" s="15">
        <f t="shared" si="34"/>
        <v>42479.22210648148</v>
      </c>
      <c r="T1105" s="14">
        <f t="shared" si="35"/>
        <v>42539.22210648148</v>
      </c>
    </row>
    <row r="1106" spans="1:20" ht="30.75" x14ac:dyDescent="0.25">
      <c r="A1106" s="3">
        <v>1104</v>
      </c>
      <c r="B1106" s="4" t="s">
        <v>1105</v>
      </c>
      <c r="C1106" s="4" t="s">
        <v>5214</v>
      </c>
      <c r="D1106" s="3">
        <v>60000</v>
      </c>
      <c r="E1106" s="3">
        <v>2971</v>
      </c>
      <c r="F1106" s="9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8283</v>
      </c>
      <c r="O1106" s="7">
        <v>4.9516666666666671</v>
      </c>
      <c r="P1106" s="3">
        <v>-1541.3243243243244</v>
      </c>
      <c r="Q1106" s="3" t="s">
        <v>8283</v>
      </c>
      <c r="R1106" s="3" t="s">
        <v>8283</v>
      </c>
      <c r="S1106" s="15">
        <f t="shared" si="34"/>
        <v>41771.40996527778</v>
      </c>
      <c r="T1106" s="14">
        <f t="shared" si="35"/>
        <v>41801.40996527778</v>
      </c>
    </row>
    <row r="1107" spans="1:20" ht="45.75" x14ac:dyDescent="0.25">
      <c r="A1107" s="3">
        <v>1105</v>
      </c>
      <c r="B1107" s="4" t="s">
        <v>1106</v>
      </c>
      <c r="C1107" s="4" t="s">
        <v>5215</v>
      </c>
      <c r="D1107" s="3">
        <v>900000</v>
      </c>
      <c r="E1107" s="3">
        <v>1431</v>
      </c>
      <c r="F1107" s="9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8283</v>
      </c>
      <c r="O1107" s="7">
        <v>0.159</v>
      </c>
      <c r="P1107" s="3">
        <v>-44928.45</v>
      </c>
      <c r="Q1107" s="3" t="s">
        <v>8283</v>
      </c>
      <c r="R1107" s="3" t="s">
        <v>8283</v>
      </c>
      <c r="S1107" s="15">
        <f t="shared" si="34"/>
        <v>41692.135729166665</v>
      </c>
      <c r="T1107" s="14">
        <f t="shared" si="35"/>
        <v>41722.0940625</v>
      </c>
    </row>
    <row r="1108" spans="1:20" ht="30.75" x14ac:dyDescent="0.25">
      <c r="A1108" s="3">
        <v>1106</v>
      </c>
      <c r="B1108" s="4" t="s">
        <v>1107</v>
      </c>
      <c r="C1108" s="4" t="s">
        <v>5216</v>
      </c>
      <c r="D1108" s="3">
        <v>400</v>
      </c>
      <c r="E1108" s="3">
        <v>165</v>
      </c>
      <c r="F1108" s="9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8283</v>
      </c>
      <c r="O1108" s="7">
        <v>41.25</v>
      </c>
      <c r="P1108" s="3">
        <v>-33.571428571428569</v>
      </c>
      <c r="Q1108" s="3" t="s">
        <v>8283</v>
      </c>
      <c r="R1108" s="3" t="s">
        <v>8283</v>
      </c>
      <c r="S1108" s="15">
        <f t="shared" si="34"/>
        <v>40973.740451388891</v>
      </c>
      <c r="T1108" s="14">
        <f t="shared" si="35"/>
        <v>41003.698784722219</v>
      </c>
    </row>
    <row r="1109" spans="1:20" ht="45.75" x14ac:dyDescent="0.25">
      <c r="A1109" s="3">
        <v>1107</v>
      </c>
      <c r="B1109" s="4" t="s">
        <v>1108</v>
      </c>
      <c r="C1109" s="4" t="s">
        <v>5217</v>
      </c>
      <c r="D1109" s="3">
        <v>10000</v>
      </c>
      <c r="E1109" s="3">
        <v>0</v>
      </c>
      <c r="F1109" s="9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8283</v>
      </c>
      <c r="O1109" s="7">
        <v>0</v>
      </c>
      <c r="P1109" s="3">
        <v>0</v>
      </c>
      <c r="Q1109" s="3" t="s">
        <v>8283</v>
      </c>
      <c r="R1109" s="3" t="s">
        <v>8283</v>
      </c>
      <c r="S1109" s="15">
        <f t="shared" si="34"/>
        <v>41813.861388888887</v>
      </c>
      <c r="T1109" s="14">
        <f t="shared" si="35"/>
        <v>41843.861388888887</v>
      </c>
    </row>
    <row r="1110" spans="1:20" ht="45.75" x14ac:dyDescent="0.25">
      <c r="A1110" s="3">
        <v>1108</v>
      </c>
      <c r="B1110" s="4" t="s">
        <v>1109</v>
      </c>
      <c r="C1110" s="4" t="s">
        <v>5218</v>
      </c>
      <c r="D1110" s="3">
        <v>25000</v>
      </c>
      <c r="E1110" s="3">
        <v>732.5</v>
      </c>
      <c r="F1110" s="9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8283</v>
      </c>
      <c r="O1110" s="7">
        <v>2.93</v>
      </c>
      <c r="P1110" s="3">
        <v>-1155.5952380952381</v>
      </c>
      <c r="Q1110" s="3" t="s">
        <v>8283</v>
      </c>
      <c r="R1110" s="3" t="s">
        <v>8283</v>
      </c>
      <c r="S1110" s="15">
        <f t="shared" si="34"/>
        <v>40952.636979166666</v>
      </c>
      <c r="T1110" s="14">
        <f t="shared" si="35"/>
        <v>41012.595312500001</v>
      </c>
    </row>
    <row r="1111" spans="1:20" ht="45.75" x14ac:dyDescent="0.25">
      <c r="A1111" s="3">
        <v>1109</v>
      </c>
      <c r="B1111" s="4" t="s">
        <v>1110</v>
      </c>
      <c r="C1111" s="4" t="s">
        <v>5219</v>
      </c>
      <c r="D1111" s="3">
        <v>10000</v>
      </c>
      <c r="E1111" s="3">
        <v>45</v>
      </c>
      <c r="F1111" s="9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8283</v>
      </c>
      <c r="O1111" s="7">
        <v>0.44999999999999996</v>
      </c>
      <c r="P1111" s="3">
        <v>-3318.3333333333335</v>
      </c>
      <c r="Q1111" s="3" t="s">
        <v>8283</v>
      </c>
      <c r="R1111" s="3" t="s">
        <v>8283</v>
      </c>
      <c r="S1111" s="15">
        <f t="shared" si="34"/>
        <v>42662.752199074079</v>
      </c>
      <c r="T1111" s="14">
        <f t="shared" si="35"/>
        <v>42692.793865740736</v>
      </c>
    </row>
    <row r="1112" spans="1:20" ht="30.75" x14ac:dyDescent="0.25">
      <c r="A1112" s="3">
        <v>1110</v>
      </c>
      <c r="B1112" s="4" t="s">
        <v>1111</v>
      </c>
      <c r="C1112" s="4" t="s">
        <v>5220</v>
      </c>
      <c r="D1112" s="3">
        <v>50000</v>
      </c>
      <c r="E1112" s="3">
        <v>255</v>
      </c>
      <c r="F1112" s="9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8283</v>
      </c>
      <c r="O1112" s="7">
        <v>0.51</v>
      </c>
      <c r="P1112" s="3">
        <v>-4522.272727272727</v>
      </c>
      <c r="Q1112" s="3" t="s">
        <v>8283</v>
      </c>
      <c r="R1112" s="3" t="s">
        <v>8283</v>
      </c>
      <c r="S1112" s="15">
        <f t="shared" si="34"/>
        <v>41220.933124999996</v>
      </c>
      <c r="T1112" s="14">
        <f t="shared" si="35"/>
        <v>41250.933124999996</v>
      </c>
    </row>
    <row r="1113" spans="1:20" ht="30.75" x14ac:dyDescent="0.25">
      <c r="A1113" s="3">
        <v>1111</v>
      </c>
      <c r="B1113" s="4" t="s">
        <v>1112</v>
      </c>
      <c r="C1113" s="4" t="s">
        <v>5221</v>
      </c>
      <c r="D1113" s="3">
        <v>2500</v>
      </c>
      <c r="E1113" s="3">
        <v>1</v>
      </c>
      <c r="F1113" s="9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8283</v>
      </c>
      <c r="O1113" s="7">
        <v>0.04</v>
      </c>
      <c r="P1113" s="3">
        <v>-2499</v>
      </c>
      <c r="Q1113" s="3" t="s">
        <v>8283</v>
      </c>
      <c r="R1113" s="3" t="s">
        <v>8283</v>
      </c>
      <c r="S1113" s="15">
        <f t="shared" si="34"/>
        <v>42347.203587962969</v>
      </c>
      <c r="T1113" s="14">
        <f t="shared" si="35"/>
        <v>42377.203587962969</v>
      </c>
    </row>
    <row r="1114" spans="1:20" ht="30.75" x14ac:dyDescent="0.25">
      <c r="A1114" s="3">
        <v>1112</v>
      </c>
      <c r="B1114" s="4" t="s">
        <v>1113</v>
      </c>
      <c r="C1114" s="4" t="s">
        <v>5222</v>
      </c>
      <c r="D1114" s="3">
        <v>88000</v>
      </c>
      <c r="E1114" s="3">
        <v>31272.92</v>
      </c>
      <c r="F1114" s="9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8283</v>
      </c>
      <c r="O1114" s="7">
        <v>35.537409090909087</v>
      </c>
      <c r="P1114" s="3">
        <v>-181.81756410256412</v>
      </c>
      <c r="Q1114" s="3" t="s">
        <v>8283</v>
      </c>
      <c r="R1114" s="3" t="s">
        <v>8283</v>
      </c>
      <c r="S1114" s="15">
        <f t="shared" si="34"/>
        <v>41963.759386574078</v>
      </c>
      <c r="T1114" s="14">
        <f t="shared" si="35"/>
        <v>42023.354166666672</v>
      </c>
    </row>
    <row r="1115" spans="1:20" ht="45.75" x14ac:dyDescent="0.25">
      <c r="A1115" s="3">
        <v>1113</v>
      </c>
      <c r="B1115" s="4" t="s">
        <v>1114</v>
      </c>
      <c r="C1115" s="4" t="s">
        <v>5223</v>
      </c>
      <c r="D1115" s="3">
        <v>1000</v>
      </c>
      <c r="E1115" s="3">
        <v>5</v>
      </c>
      <c r="F1115" s="9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8283</v>
      </c>
      <c r="O1115" s="7">
        <v>0.5</v>
      </c>
      <c r="P1115" s="3">
        <v>-995</v>
      </c>
      <c r="Q1115" s="3" t="s">
        <v>8283</v>
      </c>
      <c r="R1115" s="3" t="s">
        <v>8283</v>
      </c>
      <c r="S1115" s="15">
        <f t="shared" si="34"/>
        <v>41835.977083333331</v>
      </c>
      <c r="T1115" s="14">
        <f t="shared" si="35"/>
        <v>41865.977083333331</v>
      </c>
    </row>
    <row r="1116" spans="1:20" ht="45.75" x14ac:dyDescent="0.25">
      <c r="A1116" s="3">
        <v>1114</v>
      </c>
      <c r="B1116" s="4" t="s">
        <v>1115</v>
      </c>
      <c r="C1116" s="4" t="s">
        <v>5224</v>
      </c>
      <c r="D1116" s="3">
        <v>6000</v>
      </c>
      <c r="E1116" s="3">
        <v>10</v>
      </c>
      <c r="F1116" s="9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8283</v>
      </c>
      <c r="O1116" s="7">
        <v>0.16666666666666669</v>
      </c>
      <c r="P1116" s="3">
        <v>-1996.6666666666667</v>
      </c>
      <c r="Q1116" s="3" t="s">
        <v>8283</v>
      </c>
      <c r="R1116" s="3" t="s">
        <v>8283</v>
      </c>
      <c r="S1116" s="15">
        <f t="shared" si="34"/>
        <v>41526.345914351856</v>
      </c>
      <c r="T1116" s="14">
        <f t="shared" si="35"/>
        <v>41556.345914351856</v>
      </c>
    </row>
    <row r="1117" spans="1:20" ht="45.75" x14ac:dyDescent="0.25">
      <c r="A1117" s="3">
        <v>1115</v>
      </c>
      <c r="B1117" s="4" t="s">
        <v>1116</v>
      </c>
      <c r="C1117" s="4" t="s">
        <v>5225</v>
      </c>
      <c r="D1117" s="3">
        <v>40000</v>
      </c>
      <c r="E1117" s="3">
        <v>53</v>
      </c>
      <c r="F1117" s="9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8283</v>
      </c>
      <c r="O1117" s="7">
        <v>0.13250000000000001</v>
      </c>
      <c r="P1117" s="3">
        <v>-9986.75</v>
      </c>
      <c r="Q1117" s="3" t="s">
        <v>8283</v>
      </c>
      <c r="R1117" s="3" t="s">
        <v>8283</v>
      </c>
      <c r="S1117" s="15">
        <f t="shared" si="34"/>
        <v>42429.695543981477</v>
      </c>
      <c r="T1117" s="14">
        <f t="shared" si="35"/>
        <v>42459.653877314813</v>
      </c>
    </row>
    <row r="1118" spans="1:20" ht="30.75" x14ac:dyDescent="0.25">
      <c r="A1118" s="3">
        <v>1116</v>
      </c>
      <c r="B1118" s="4" t="s">
        <v>1117</v>
      </c>
      <c r="C1118" s="4" t="s">
        <v>5226</v>
      </c>
      <c r="D1118" s="3">
        <v>500000</v>
      </c>
      <c r="E1118" s="3">
        <v>178.52</v>
      </c>
      <c r="F1118" s="9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8283</v>
      </c>
      <c r="O1118" s="7">
        <v>3.5704000000000007E-2</v>
      </c>
      <c r="P1118" s="3">
        <v>-49982.148000000001</v>
      </c>
      <c r="Q1118" s="3" t="s">
        <v>8283</v>
      </c>
      <c r="R1118" s="3" t="s">
        <v>8283</v>
      </c>
      <c r="S1118" s="15">
        <f t="shared" si="34"/>
        <v>41009.847314814811</v>
      </c>
      <c r="T1118" s="14">
        <f t="shared" si="35"/>
        <v>41069.847314814811</v>
      </c>
    </row>
    <row r="1119" spans="1:20" ht="30.75" x14ac:dyDescent="0.25">
      <c r="A1119" s="3">
        <v>1117</v>
      </c>
      <c r="B1119" s="4" t="s">
        <v>1118</v>
      </c>
      <c r="C1119" s="4" t="s">
        <v>5227</v>
      </c>
      <c r="D1119" s="3">
        <v>1000</v>
      </c>
      <c r="E1119" s="3">
        <v>83</v>
      </c>
      <c r="F1119" s="9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8283</v>
      </c>
      <c r="O1119" s="7">
        <v>8.3000000000000007</v>
      </c>
      <c r="P1119" s="3">
        <v>-114.625</v>
      </c>
      <c r="Q1119" s="3" t="s">
        <v>8283</v>
      </c>
      <c r="R1119" s="3" t="s">
        <v>8283</v>
      </c>
      <c r="S1119" s="15">
        <f t="shared" si="34"/>
        <v>42333.598530092597</v>
      </c>
      <c r="T1119" s="14">
        <f t="shared" si="35"/>
        <v>42363.598530092597</v>
      </c>
    </row>
    <row r="1120" spans="1:20" ht="30.75" x14ac:dyDescent="0.25">
      <c r="A1120" s="3">
        <v>1118</v>
      </c>
      <c r="B1120" s="4" t="s">
        <v>1119</v>
      </c>
      <c r="C1120" s="4" t="s">
        <v>5228</v>
      </c>
      <c r="D1120" s="3">
        <v>4500</v>
      </c>
      <c r="E1120" s="3">
        <v>109</v>
      </c>
      <c r="F1120" s="9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8283</v>
      </c>
      <c r="O1120" s="7">
        <v>2.4222222222222221</v>
      </c>
      <c r="P1120" s="3">
        <v>-1463.6666666666667</v>
      </c>
      <c r="Q1120" s="3" t="s">
        <v>8283</v>
      </c>
      <c r="R1120" s="3" t="s">
        <v>8283</v>
      </c>
      <c r="S1120" s="15">
        <f t="shared" si="34"/>
        <v>41704.16642361111</v>
      </c>
      <c r="T1120" s="14">
        <f t="shared" si="35"/>
        <v>41734.124756944446</v>
      </c>
    </row>
    <row r="1121" spans="1:20" ht="45.75" x14ac:dyDescent="0.25">
      <c r="A1121" s="3">
        <v>1119</v>
      </c>
      <c r="B1121" s="4" t="s">
        <v>1120</v>
      </c>
      <c r="C1121" s="4" t="s">
        <v>5229</v>
      </c>
      <c r="D1121" s="3">
        <v>2100</v>
      </c>
      <c r="E1121" s="3">
        <v>5</v>
      </c>
      <c r="F1121" s="9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8283</v>
      </c>
      <c r="O1121" s="7">
        <v>0.23809523809523811</v>
      </c>
      <c r="P1121" s="3">
        <v>-2095</v>
      </c>
      <c r="Q1121" s="3" t="s">
        <v>8283</v>
      </c>
      <c r="R1121" s="3" t="s">
        <v>8283</v>
      </c>
      <c r="S1121" s="15">
        <f t="shared" si="34"/>
        <v>41722.792407407411</v>
      </c>
      <c r="T1121" s="14">
        <f t="shared" si="35"/>
        <v>41735.792407407411</v>
      </c>
    </row>
    <row r="1122" spans="1:20" ht="30.75" x14ac:dyDescent="0.25">
      <c r="A1122" s="3">
        <v>1120</v>
      </c>
      <c r="B1122" s="4" t="s">
        <v>1121</v>
      </c>
      <c r="C1122" s="4" t="s">
        <v>5230</v>
      </c>
      <c r="D1122" s="3">
        <v>25000</v>
      </c>
      <c r="E1122" s="3">
        <v>0</v>
      </c>
      <c r="F1122" s="9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8283</v>
      </c>
      <c r="O1122" s="7">
        <v>0</v>
      </c>
      <c r="P1122" s="3">
        <v>0</v>
      </c>
      <c r="Q1122" s="3" t="s">
        <v>8283</v>
      </c>
      <c r="R1122" s="3" t="s">
        <v>8283</v>
      </c>
      <c r="S1122" s="15">
        <f t="shared" si="34"/>
        <v>40799.872685185182</v>
      </c>
      <c r="T1122" s="14">
        <f t="shared" si="35"/>
        <v>40844.872685185182</v>
      </c>
    </row>
    <row r="1123" spans="1:20" ht="30.75" x14ac:dyDescent="0.25">
      <c r="A1123" s="3">
        <v>1121</v>
      </c>
      <c r="B1123" s="4" t="s">
        <v>1122</v>
      </c>
      <c r="C1123" s="4" t="s">
        <v>5231</v>
      </c>
      <c r="D1123" s="3">
        <v>250000</v>
      </c>
      <c r="E1123" s="3">
        <v>29</v>
      </c>
      <c r="F1123" s="9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8283</v>
      </c>
      <c r="O1123" s="7">
        <v>1.1599999999999999E-2</v>
      </c>
      <c r="P1123" s="3">
        <v>-49994.2</v>
      </c>
      <c r="Q1123" s="3" t="s">
        <v>8283</v>
      </c>
      <c r="R1123" s="3" t="s">
        <v>8283</v>
      </c>
      <c r="S1123" s="15">
        <f t="shared" si="34"/>
        <v>42412.934212962966</v>
      </c>
      <c r="T1123" s="14">
        <f t="shared" si="35"/>
        <v>42442.892546296294</v>
      </c>
    </row>
    <row r="1124" spans="1:20" ht="30.75" x14ac:dyDescent="0.25">
      <c r="A1124" s="3">
        <v>1122</v>
      </c>
      <c r="B1124" s="4" t="s">
        <v>1123</v>
      </c>
      <c r="C1124" s="4" t="s">
        <v>5232</v>
      </c>
      <c r="D1124" s="3">
        <v>3200</v>
      </c>
      <c r="E1124" s="3">
        <v>0</v>
      </c>
      <c r="F1124" s="9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8283</v>
      </c>
      <c r="O1124" s="7">
        <v>0</v>
      </c>
      <c r="P1124" s="3">
        <v>0</v>
      </c>
      <c r="Q1124" s="3" t="s">
        <v>8283</v>
      </c>
      <c r="R1124" s="3" t="s">
        <v>8283</v>
      </c>
      <c r="S1124" s="15">
        <f t="shared" si="34"/>
        <v>41410.703993055555</v>
      </c>
      <c r="T1124" s="14">
        <f t="shared" si="35"/>
        <v>41424.703993055555</v>
      </c>
    </row>
    <row r="1125" spans="1:20" ht="30.75" x14ac:dyDescent="0.25">
      <c r="A1125" s="3">
        <v>1123</v>
      </c>
      <c r="B1125" s="4" t="s">
        <v>1124</v>
      </c>
      <c r="C1125" s="4" t="s">
        <v>5233</v>
      </c>
      <c r="D1125" s="3">
        <v>5000</v>
      </c>
      <c r="E1125" s="3">
        <v>11</v>
      </c>
      <c r="F1125" s="9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8283</v>
      </c>
      <c r="O1125" s="7">
        <v>0.22</v>
      </c>
      <c r="P1125" s="3">
        <v>-1663</v>
      </c>
      <c r="Q1125" s="3" t="s">
        <v>8283</v>
      </c>
      <c r="R1125" s="3" t="s">
        <v>8283</v>
      </c>
      <c r="S1125" s="15">
        <f t="shared" si="34"/>
        <v>41718.5237037037</v>
      </c>
      <c r="T1125" s="14">
        <f t="shared" si="35"/>
        <v>41748.5237037037</v>
      </c>
    </row>
    <row r="1126" spans="1:20" ht="30.75" x14ac:dyDescent="0.25">
      <c r="A1126" s="3">
        <v>1124</v>
      </c>
      <c r="B1126" s="4" t="s">
        <v>1125</v>
      </c>
      <c r="C1126" s="4" t="s">
        <v>5234</v>
      </c>
      <c r="D1126" s="3">
        <v>90000</v>
      </c>
      <c r="E1126" s="3">
        <v>425</v>
      </c>
      <c r="F1126" s="9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8284</v>
      </c>
      <c r="O1126" s="7">
        <v>0.47222222222222221</v>
      </c>
      <c r="P1126" s="3">
        <v>-12796.428571428571</v>
      </c>
      <c r="Q1126" s="3" t="s">
        <v>8284</v>
      </c>
      <c r="R1126" s="3" t="s">
        <v>8284</v>
      </c>
      <c r="S1126" s="15">
        <f t="shared" si="34"/>
        <v>42094.667256944449</v>
      </c>
      <c r="T1126" s="14">
        <f t="shared" si="35"/>
        <v>42124.667256944449</v>
      </c>
    </row>
    <row r="1127" spans="1:20" ht="30.75" x14ac:dyDescent="0.25">
      <c r="A1127" s="3">
        <v>1125</v>
      </c>
      <c r="B1127" s="4" t="s">
        <v>1126</v>
      </c>
      <c r="C1127" s="4" t="s">
        <v>5235</v>
      </c>
      <c r="D1127" s="3">
        <v>3000</v>
      </c>
      <c r="E1127" s="3">
        <v>0</v>
      </c>
      <c r="F1127" s="9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8284</v>
      </c>
      <c r="O1127" s="7">
        <v>0</v>
      </c>
      <c r="P1127" s="3">
        <v>0</v>
      </c>
      <c r="Q1127" s="3" t="s">
        <v>8284</v>
      </c>
      <c r="R1127" s="3" t="s">
        <v>8284</v>
      </c>
      <c r="S1127" s="15">
        <f t="shared" si="34"/>
        <v>42212.624189814815</v>
      </c>
      <c r="T1127" s="14">
        <f t="shared" si="35"/>
        <v>42272.624189814815</v>
      </c>
    </row>
    <row r="1128" spans="1:20" ht="30.75" x14ac:dyDescent="0.25">
      <c r="A1128" s="3">
        <v>1126</v>
      </c>
      <c r="B1128" s="4" t="s">
        <v>1127</v>
      </c>
      <c r="C1128" s="4" t="s">
        <v>5236</v>
      </c>
      <c r="D1128" s="3">
        <v>2000</v>
      </c>
      <c r="E1128" s="3">
        <v>10</v>
      </c>
      <c r="F1128" s="9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8284</v>
      </c>
      <c r="O1128" s="7">
        <v>0.5</v>
      </c>
      <c r="P1128" s="3">
        <v>-995</v>
      </c>
      <c r="Q1128" s="3" t="s">
        <v>8284</v>
      </c>
      <c r="R1128" s="3" t="s">
        <v>8284</v>
      </c>
      <c r="S1128" s="15">
        <f t="shared" si="34"/>
        <v>42535.327476851846</v>
      </c>
      <c r="T1128" s="14">
        <f t="shared" si="35"/>
        <v>42565.327476851846</v>
      </c>
    </row>
    <row r="1129" spans="1:20" ht="45.75" x14ac:dyDescent="0.25">
      <c r="A1129" s="3">
        <v>1127</v>
      </c>
      <c r="B1129" s="4" t="s">
        <v>1128</v>
      </c>
      <c r="C1129" s="4" t="s">
        <v>5237</v>
      </c>
      <c r="D1129" s="3">
        <v>35000</v>
      </c>
      <c r="E1129" s="3">
        <v>585</v>
      </c>
      <c r="F1129" s="9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8284</v>
      </c>
      <c r="O1129" s="7">
        <v>1.6714285714285713</v>
      </c>
      <c r="P1129" s="3">
        <v>-1496.304347826087</v>
      </c>
      <c r="Q1129" s="3" t="s">
        <v>8284</v>
      </c>
      <c r="R1129" s="3" t="s">
        <v>8284</v>
      </c>
      <c r="S1129" s="15">
        <f t="shared" si="34"/>
        <v>41926.854166666664</v>
      </c>
      <c r="T1129" s="14">
        <f t="shared" si="35"/>
        <v>41957.895833333328</v>
      </c>
    </row>
    <row r="1130" spans="1:20" ht="15.75" x14ac:dyDescent="0.25">
      <c r="A1130" s="3">
        <v>1128</v>
      </c>
      <c r="B1130" s="4" t="s">
        <v>1129</v>
      </c>
      <c r="C1130" s="4" t="s">
        <v>5238</v>
      </c>
      <c r="D1130" s="3">
        <v>1000</v>
      </c>
      <c r="E1130" s="3">
        <v>1</v>
      </c>
      <c r="F1130" s="9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8284</v>
      </c>
      <c r="O1130" s="7">
        <v>0.1</v>
      </c>
      <c r="P1130" s="3">
        <v>-999</v>
      </c>
      <c r="Q1130" s="3" t="s">
        <v>8284</v>
      </c>
      <c r="R1130" s="3" t="s">
        <v>8284</v>
      </c>
      <c r="S1130" s="15">
        <f t="shared" si="34"/>
        <v>41828.649502314816</v>
      </c>
      <c r="T1130" s="14">
        <f t="shared" si="35"/>
        <v>41858.649502314816</v>
      </c>
    </row>
    <row r="1131" spans="1:20" ht="30.75" x14ac:dyDescent="0.25">
      <c r="A1131" s="3">
        <v>1129</v>
      </c>
      <c r="B1131" s="4" t="s">
        <v>1130</v>
      </c>
      <c r="C1131" s="4" t="s">
        <v>5239</v>
      </c>
      <c r="D1131" s="3">
        <v>20000</v>
      </c>
      <c r="E1131" s="3">
        <v>21</v>
      </c>
      <c r="F1131" s="9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8284</v>
      </c>
      <c r="O1131" s="7">
        <v>0.105</v>
      </c>
      <c r="P1131" s="3">
        <v>-9989.5</v>
      </c>
      <c r="Q1131" s="3" t="s">
        <v>8284</v>
      </c>
      <c r="R1131" s="3" t="s">
        <v>8284</v>
      </c>
      <c r="S1131" s="15">
        <f t="shared" si="34"/>
        <v>42496.264965277776</v>
      </c>
      <c r="T1131" s="14">
        <f t="shared" si="35"/>
        <v>42526.264965277776</v>
      </c>
    </row>
    <row r="1132" spans="1:20" ht="30.75" x14ac:dyDescent="0.25">
      <c r="A1132" s="3">
        <v>1130</v>
      </c>
      <c r="B1132" s="4" t="s">
        <v>1131</v>
      </c>
      <c r="C1132" s="4" t="s">
        <v>5240</v>
      </c>
      <c r="D1132" s="3">
        <v>5000</v>
      </c>
      <c r="E1132" s="3">
        <v>11</v>
      </c>
      <c r="F1132" s="9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8284</v>
      </c>
      <c r="O1132" s="7">
        <v>0.22</v>
      </c>
      <c r="P1132" s="3">
        <v>-1663</v>
      </c>
      <c r="Q1132" s="3" t="s">
        <v>8284</v>
      </c>
      <c r="R1132" s="3" t="s">
        <v>8284</v>
      </c>
      <c r="S1132" s="15">
        <f t="shared" si="34"/>
        <v>41908.996527777781</v>
      </c>
      <c r="T1132" s="14">
        <f t="shared" si="35"/>
        <v>41969.038194444445</v>
      </c>
    </row>
    <row r="1133" spans="1:20" ht="30.75" x14ac:dyDescent="0.25">
      <c r="A1133" s="3">
        <v>1131</v>
      </c>
      <c r="B1133" s="4" t="s">
        <v>1132</v>
      </c>
      <c r="C1133" s="4" t="s">
        <v>5241</v>
      </c>
      <c r="D1133" s="3">
        <v>40000</v>
      </c>
      <c r="E1133" s="3">
        <v>0</v>
      </c>
      <c r="F1133" s="9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8284</v>
      </c>
      <c r="O1133" s="7">
        <v>0</v>
      </c>
      <c r="P1133" s="3">
        <v>0</v>
      </c>
      <c r="Q1133" s="3" t="s">
        <v>8284</v>
      </c>
      <c r="R1133" s="3" t="s">
        <v>8284</v>
      </c>
      <c r="S1133" s="15">
        <f t="shared" si="34"/>
        <v>42332.908194444448</v>
      </c>
      <c r="T1133" s="14">
        <f t="shared" si="35"/>
        <v>42362.908194444448</v>
      </c>
    </row>
    <row r="1134" spans="1:20" ht="30.75" x14ac:dyDescent="0.25">
      <c r="A1134" s="3">
        <v>1132</v>
      </c>
      <c r="B1134" s="4" t="s">
        <v>1133</v>
      </c>
      <c r="C1134" s="4" t="s">
        <v>5242</v>
      </c>
      <c r="D1134" s="3">
        <v>10000</v>
      </c>
      <c r="E1134" s="3">
        <v>1438</v>
      </c>
      <c r="F1134" s="9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8284</v>
      </c>
      <c r="O1134" s="7">
        <v>14.38</v>
      </c>
      <c r="P1134" s="3">
        <v>-658.61538461538464</v>
      </c>
      <c r="Q1134" s="3" t="s">
        <v>8284</v>
      </c>
      <c r="R1134" s="3" t="s">
        <v>8284</v>
      </c>
      <c r="S1134" s="15">
        <f t="shared" si="34"/>
        <v>42706.115405092598</v>
      </c>
      <c r="T1134" s="14">
        <f t="shared" si="35"/>
        <v>42736.115405092598</v>
      </c>
    </row>
    <row r="1135" spans="1:20" ht="30.75" x14ac:dyDescent="0.25">
      <c r="A1135" s="3">
        <v>1133</v>
      </c>
      <c r="B1135" s="4" t="s">
        <v>1134</v>
      </c>
      <c r="C1135" s="4" t="s">
        <v>5243</v>
      </c>
      <c r="D1135" s="3">
        <v>3000</v>
      </c>
      <c r="E1135" s="3">
        <v>20</v>
      </c>
      <c r="F1135" s="9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8284</v>
      </c>
      <c r="O1135" s="7">
        <v>0.66666666666666674</v>
      </c>
      <c r="P1135" s="3">
        <v>-2980</v>
      </c>
      <c r="Q1135" s="3" t="s">
        <v>8284</v>
      </c>
      <c r="R1135" s="3" t="s">
        <v>8284</v>
      </c>
      <c r="S1135" s="15">
        <f t="shared" si="34"/>
        <v>41821.407187500001</v>
      </c>
      <c r="T1135" s="14">
        <f t="shared" si="35"/>
        <v>41851.407187500001</v>
      </c>
    </row>
    <row r="1136" spans="1:20" ht="30.75" x14ac:dyDescent="0.25">
      <c r="A1136" s="3">
        <v>1134</v>
      </c>
      <c r="B1136" s="4" t="s">
        <v>1135</v>
      </c>
      <c r="C1136" s="4" t="s">
        <v>5244</v>
      </c>
      <c r="D1136" s="3">
        <v>25000</v>
      </c>
      <c r="E1136" s="3">
        <v>1</v>
      </c>
      <c r="F1136" s="9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8284</v>
      </c>
      <c r="O1136" s="7">
        <v>4.0000000000000001E-3</v>
      </c>
      <c r="P1136" s="3">
        <v>-24999</v>
      </c>
      <c r="Q1136" s="3" t="s">
        <v>8284</v>
      </c>
      <c r="R1136" s="3" t="s">
        <v>8284</v>
      </c>
      <c r="S1136" s="15">
        <f t="shared" si="34"/>
        <v>41958.285046296296</v>
      </c>
      <c r="T1136" s="14">
        <f t="shared" si="35"/>
        <v>41972.189583333333</v>
      </c>
    </row>
    <row r="1137" spans="1:20" ht="30.75" x14ac:dyDescent="0.25">
      <c r="A1137" s="3">
        <v>1135</v>
      </c>
      <c r="B1137" s="4" t="s">
        <v>1136</v>
      </c>
      <c r="C1137" s="4" t="s">
        <v>5245</v>
      </c>
      <c r="D1137" s="3">
        <v>1000</v>
      </c>
      <c r="E1137" s="3">
        <v>50</v>
      </c>
      <c r="F1137" s="9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8284</v>
      </c>
      <c r="O1137" s="7">
        <v>5</v>
      </c>
      <c r="P1137" s="3">
        <v>-950</v>
      </c>
      <c r="Q1137" s="3" t="s">
        <v>8284</v>
      </c>
      <c r="R1137" s="3" t="s">
        <v>8284</v>
      </c>
      <c r="S1137" s="15">
        <f t="shared" si="34"/>
        <v>42558.989513888882</v>
      </c>
      <c r="T1137" s="14">
        <f t="shared" si="35"/>
        <v>42588.989513888882</v>
      </c>
    </row>
    <row r="1138" spans="1:20" ht="30.75" x14ac:dyDescent="0.25">
      <c r="A1138" s="3">
        <v>1136</v>
      </c>
      <c r="B1138" s="4" t="s">
        <v>1137</v>
      </c>
      <c r="C1138" s="4" t="s">
        <v>5246</v>
      </c>
      <c r="D1138" s="3">
        <v>4190</v>
      </c>
      <c r="E1138" s="3">
        <v>270</v>
      </c>
      <c r="F1138" s="9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8284</v>
      </c>
      <c r="O1138" s="7">
        <v>6.4439140811455857</v>
      </c>
      <c r="P1138" s="3">
        <v>-653.33333333333337</v>
      </c>
      <c r="Q1138" s="3" t="s">
        <v>8284</v>
      </c>
      <c r="R1138" s="3" t="s">
        <v>8284</v>
      </c>
      <c r="S1138" s="15">
        <f t="shared" si="34"/>
        <v>42327.671631944439</v>
      </c>
      <c r="T1138" s="14">
        <f t="shared" si="35"/>
        <v>42357.671631944439</v>
      </c>
    </row>
    <row r="1139" spans="1:20" ht="30.75" x14ac:dyDescent="0.25">
      <c r="A1139" s="3">
        <v>1137</v>
      </c>
      <c r="B1139" s="4" t="s">
        <v>1138</v>
      </c>
      <c r="C1139" s="4" t="s">
        <v>5247</v>
      </c>
      <c r="D1139" s="3">
        <v>25000</v>
      </c>
      <c r="E1139" s="3">
        <v>9875</v>
      </c>
      <c r="F1139" s="9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8284</v>
      </c>
      <c r="O1139" s="7">
        <v>39.5</v>
      </c>
      <c r="P1139" s="3">
        <v>-387.82051282051282</v>
      </c>
      <c r="Q1139" s="3" t="s">
        <v>8284</v>
      </c>
      <c r="R1139" s="3" t="s">
        <v>8284</v>
      </c>
      <c r="S1139" s="15">
        <f t="shared" si="34"/>
        <v>42453.819687499999</v>
      </c>
      <c r="T1139" s="14">
        <f t="shared" si="35"/>
        <v>42483.819687499999</v>
      </c>
    </row>
    <row r="1140" spans="1:20" ht="30.75" x14ac:dyDescent="0.25">
      <c r="A1140" s="3">
        <v>1138</v>
      </c>
      <c r="B1140" s="4" t="s">
        <v>1139</v>
      </c>
      <c r="C1140" s="4" t="s">
        <v>5248</v>
      </c>
      <c r="D1140" s="3">
        <v>35000</v>
      </c>
      <c r="E1140" s="3">
        <v>125</v>
      </c>
      <c r="F1140" s="9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8284</v>
      </c>
      <c r="O1140" s="7">
        <v>0.35714285714285715</v>
      </c>
      <c r="P1140" s="3">
        <v>-8718.75</v>
      </c>
      <c r="Q1140" s="3" t="s">
        <v>8284</v>
      </c>
      <c r="R1140" s="3" t="s">
        <v>8284</v>
      </c>
      <c r="S1140" s="15">
        <f t="shared" si="34"/>
        <v>42736.9066087963</v>
      </c>
      <c r="T1140" s="14">
        <f t="shared" si="35"/>
        <v>42756.9066087963</v>
      </c>
    </row>
    <row r="1141" spans="1:20" ht="30.75" x14ac:dyDescent="0.25">
      <c r="A1141" s="3">
        <v>1139</v>
      </c>
      <c r="B1141" s="4" t="s">
        <v>1140</v>
      </c>
      <c r="C1141" s="4" t="s">
        <v>5249</v>
      </c>
      <c r="D1141" s="3">
        <v>8000</v>
      </c>
      <c r="E1141" s="3">
        <v>5</v>
      </c>
      <c r="F1141" s="9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8284</v>
      </c>
      <c r="O1141" s="7">
        <v>6.25E-2</v>
      </c>
      <c r="P1141" s="3">
        <v>-7995</v>
      </c>
      <c r="Q1141" s="3" t="s">
        <v>8284</v>
      </c>
      <c r="R1141" s="3" t="s">
        <v>8284</v>
      </c>
      <c r="S1141" s="15">
        <f t="shared" si="34"/>
        <v>41975.347523148142</v>
      </c>
      <c r="T1141" s="14">
        <f t="shared" si="35"/>
        <v>42005.347523148142</v>
      </c>
    </row>
    <row r="1142" spans="1:20" ht="30.75" x14ac:dyDescent="0.25">
      <c r="A1142" s="3">
        <v>1140</v>
      </c>
      <c r="B1142" s="4" t="s">
        <v>1141</v>
      </c>
      <c r="C1142" s="4" t="s">
        <v>5250</v>
      </c>
      <c r="D1142" s="3">
        <v>5000</v>
      </c>
      <c r="E1142" s="3">
        <v>0</v>
      </c>
      <c r="F1142" s="9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8284</v>
      </c>
      <c r="O1142" s="7">
        <v>0</v>
      </c>
      <c r="P1142" s="3">
        <v>0</v>
      </c>
      <c r="Q1142" s="3" t="s">
        <v>8284</v>
      </c>
      <c r="R1142" s="3" t="s">
        <v>8284</v>
      </c>
      <c r="S1142" s="15">
        <f t="shared" si="34"/>
        <v>42192.462048611109</v>
      </c>
      <c r="T1142" s="14">
        <f t="shared" si="35"/>
        <v>42222.462048611109</v>
      </c>
    </row>
    <row r="1143" spans="1:20" ht="15.75" x14ac:dyDescent="0.25">
      <c r="A1143" s="3">
        <v>1141</v>
      </c>
      <c r="B1143" s="4" t="s">
        <v>1142</v>
      </c>
      <c r="C1143" s="4" t="s">
        <v>5251</v>
      </c>
      <c r="D1143" s="3">
        <v>500</v>
      </c>
      <c r="E1143" s="3">
        <v>0</v>
      </c>
      <c r="F1143" s="9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8284</v>
      </c>
      <c r="O1143" s="7">
        <v>0</v>
      </c>
      <c r="P1143" s="3">
        <v>0</v>
      </c>
      <c r="Q1143" s="3" t="s">
        <v>8284</v>
      </c>
      <c r="R1143" s="3" t="s">
        <v>8284</v>
      </c>
      <c r="S1143" s="15">
        <f t="shared" si="34"/>
        <v>42164.699652777781</v>
      </c>
      <c r="T1143" s="14">
        <f t="shared" si="35"/>
        <v>42194.699652777781</v>
      </c>
    </row>
    <row r="1144" spans="1:20" ht="45.75" x14ac:dyDescent="0.25">
      <c r="A1144" s="3">
        <v>1142</v>
      </c>
      <c r="B1144" s="4" t="s">
        <v>1143</v>
      </c>
      <c r="C1144" s="4" t="s">
        <v>5252</v>
      </c>
      <c r="D1144" s="3">
        <v>4000</v>
      </c>
      <c r="E1144" s="3">
        <v>0</v>
      </c>
      <c r="F1144" s="9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8284</v>
      </c>
      <c r="O1144" s="7">
        <v>0</v>
      </c>
      <c r="P1144" s="3">
        <v>0</v>
      </c>
      <c r="Q1144" s="3" t="s">
        <v>8284</v>
      </c>
      <c r="R1144" s="3" t="s">
        <v>8284</v>
      </c>
      <c r="S1144" s="15">
        <f t="shared" si="34"/>
        <v>42022.006099537044</v>
      </c>
      <c r="T1144" s="14">
        <f t="shared" si="35"/>
        <v>42052.006099537044</v>
      </c>
    </row>
    <row r="1145" spans="1:20" ht="30.75" x14ac:dyDescent="0.25">
      <c r="A1145" s="3">
        <v>1143</v>
      </c>
      <c r="B1145" s="4" t="s">
        <v>1144</v>
      </c>
      <c r="C1145" s="4" t="s">
        <v>5253</v>
      </c>
      <c r="D1145" s="3">
        <v>45000</v>
      </c>
      <c r="E1145" s="3">
        <v>186</v>
      </c>
      <c r="F1145" s="9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8284</v>
      </c>
      <c r="O1145" s="7">
        <v>0.41333333333333333</v>
      </c>
      <c r="P1145" s="3">
        <v>-5601.75</v>
      </c>
      <c r="Q1145" s="3" t="s">
        <v>8284</v>
      </c>
      <c r="R1145" s="3" t="s">
        <v>8284</v>
      </c>
      <c r="S1145" s="15">
        <f t="shared" si="34"/>
        <v>42325.19358796296</v>
      </c>
      <c r="T1145" s="14">
        <f t="shared" si="35"/>
        <v>42355.19358796296</v>
      </c>
    </row>
    <row r="1146" spans="1:20" ht="30.75" x14ac:dyDescent="0.25">
      <c r="A1146" s="3">
        <v>1144</v>
      </c>
      <c r="B1146" s="4" t="s">
        <v>1145</v>
      </c>
      <c r="C1146" s="4" t="s">
        <v>5254</v>
      </c>
      <c r="D1146" s="3">
        <v>9300</v>
      </c>
      <c r="E1146" s="3">
        <v>0</v>
      </c>
      <c r="F1146" s="9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8285</v>
      </c>
      <c r="O1146" s="7">
        <v>0</v>
      </c>
      <c r="P1146" s="3">
        <v>0</v>
      </c>
      <c r="Q1146" s="3" t="s">
        <v>8285</v>
      </c>
      <c r="R1146" s="3" t="s">
        <v>8285</v>
      </c>
      <c r="S1146" s="15">
        <f t="shared" si="34"/>
        <v>42093.181944444441</v>
      </c>
      <c r="T1146" s="14">
        <f t="shared" si="35"/>
        <v>42123.181944444441</v>
      </c>
    </row>
    <row r="1147" spans="1:20" ht="30.75" x14ac:dyDescent="0.25">
      <c r="A1147" s="3">
        <v>1145</v>
      </c>
      <c r="B1147" s="4" t="s">
        <v>1146</v>
      </c>
      <c r="C1147" s="4" t="s">
        <v>5255</v>
      </c>
      <c r="D1147" s="3">
        <v>80000</v>
      </c>
      <c r="E1147" s="3">
        <v>100</v>
      </c>
      <c r="F1147" s="9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8285</v>
      </c>
      <c r="O1147" s="7">
        <v>0.125</v>
      </c>
      <c r="P1147" s="3">
        <v>-79900</v>
      </c>
      <c r="Q1147" s="3" t="s">
        <v>8285</v>
      </c>
      <c r="R1147" s="3" t="s">
        <v>8285</v>
      </c>
      <c r="S1147" s="15">
        <f t="shared" si="34"/>
        <v>41854.747592592597</v>
      </c>
      <c r="T1147" s="14">
        <f t="shared" si="35"/>
        <v>41914.747592592597</v>
      </c>
    </row>
    <row r="1148" spans="1:20" ht="30.75" x14ac:dyDescent="0.25">
      <c r="A1148" s="3">
        <v>1146</v>
      </c>
      <c r="B1148" s="4" t="s">
        <v>1147</v>
      </c>
      <c r="C1148" s="4" t="s">
        <v>5256</v>
      </c>
      <c r="D1148" s="3">
        <v>6000</v>
      </c>
      <c r="E1148" s="3">
        <v>530</v>
      </c>
      <c r="F1148" s="9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8285</v>
      </c>
      <c r="O1148" s="7">
        <v>8.8333333333333339</v>
      </c>
      <c r="P1148" s="3">
        <v>-455.83333333333331</v>
      </c>
      <c r="Q1148" s="3" t="s">
        <v>8285</v>
      </c>
      <c r="R1148" s="3" t="s">
        <v>8285</v>
      </c>
      <c r="S1148" s="15">
        <f t="shared" si="34"/>
        <v>41723.9533912037</v>
      </c>
      <c r="T1148" s="14">
        <f t="shared" si="35"/>
        <v>41761.9533912037</v>
      </c>
    </row>
    <row r="1149" spans="1:20" ht="30.75" x14ac:dyDescent="0.25">
      <c r="A1149" s="3">
        <v>1147</v>
      </c>
      <c r="B1149" s="4" t="s">
        <v>1148</v>
      </c>
      <c r="C1149" s="4" t="s">
        <v>5257</v>
      </c>
      <c r="D1149" s="3">
        <v>25000</v>
      </c>
      <c r="E1149" s="3">
        <v>0</v>
      </c>
      <c r="F1149" s="9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8285</v>
      </c>
      <c r="O1149" s="7">
        <v>0</v>
      </c>
      <c r="P1149" s="3">
        <v>0</v>
      </c>
      <c r="Q1149" s="3" t="s">
        <v>8285</v>
      </c>
      <c r="R1149" s="3" t="s">
        <v>8285</v>
      </c>
      <c r="S1149" s="15">
        <f t="shared" si="34"/>
        <v>41871.972025462965</v>
      </c>
      <c r="T1149" s="14">
        <f t="shared" si="35"/>
        <v>41931.972025462965</v>
      </c>
    </row>
    <row r="1150" spans="1:20" ht="30.75" x14ac:dyDescent="0.25">
      <c r="A1150" s="3">
        <v>1148</v>
      </c>
      <c r="B1150" s="4" t="s">
        <v>1149</v>
      </c>
      <c r="C1150" s="4" t="s">
        <v>5258</v>
      </c>
      <c r="D1150" s="3">
        <v>15000</v>
      </c>
      <c r="E1150" s="3">
        <v>73</v>
      </c>
      <c r="F1150" s="9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8285</v>
      </c>
      <c r="O1150" s="7">
        <v>0.48666666666666669</v>
      </c>
      <c r="P1150" s="3">
        <v>-4975.666666666667</v>
      </c>
      <c r="Q1150" s="3" t="s">
        <v>8285</v>
      </c>
      <c r="R1150" s="3" t="s">
        <v>8285</v>
      </c>
      <c r="S1150" s="15">
        <f t="shared" si="34"/>
        <v>42675.171076388884</v>
      </c>
      <c r="T1150" s="14">
        <f t="shared" si="35"/>
        <v>42705.212743055556</v>
      </c>
    </row>
    <row r="1151" spans="1:20" ht="15.75" x14ac:dyDescent="0.25">
      <c r="A1151" s="3">
        <v>1149</v>
      </c>
      <c r="B1151" s="4" t="s">
        <v>1150</v>
      </c>
      <c r="C1151" s="4" t="s">
        <v>5259</v>
      </c>
      <c r="D1151" s="3">
        <v>50000</v>
      </c>
      <c r="E1151" s="3">
        <v>75</v>
      </c>
      <c r="F1151" s="9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8285</v>
      </c>
      <c r="O1151" s="7">
        <v>0.15</v>
      </c>
      <c r="P1151" s="3">
        <v>-24962.5</v>
      </c>
      <c r="Q1151" s="3" t="s">
        <v>8285</v>
      </c>
      <c r="R1151" s="3" t="s">
        <v>8285</v>
      </c>
      <c r="S1151" s="15">
        <f t="shared" si="34"/>
        <v>42507.71025462963</v>
      </c>
      <c r="T1151" s="14">
        <f t="shared" si="35"/>
        <v>42537.71025462963</v>
      </c>
    </row>
    <row r="1152" spans="1:20" ht="30.75" x14ac:dyDescent="0.25">
      <c r="A1152" s="3">
        <v>1150</v>
      </c>
      <c r="B1152" s="4" t="s">
        <v>1151</v>
      </c>
      <c r="C1152" s="4" t="s">
        <v>5260</v>
      </c>
      <c r="D1152" s="3">
        <v>2500</v>
      </c>
      <c r="E1152" s="3">
        <v>252</v>
      </c>
      <c r="F1152" s="9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8285</v>
      </c>
      <c r="O1152" s="7">
        <v>10.08</v>
      </c>
      <c r="P1152" s="3">
        <v>-374.66666666666669</v>
      </c>
      <c r="Q1152" s="3" t="s">
        <v>8285</v>
      </c>
      <c r="R1152" s="3" t="s">
        <v>8285</v>
      </c>
      <c r="S1152" s="15">
        <f t="shared" si="34"/>
        <v>42317.954571759255</v>
      </c>
      <c r="T1152" s="14">
        <f t="shared" si="35"/>
        <v>42377.954571759255</v>
      </c>
    </row>
    <row r="1153" spans="1:20" ht="45.75" x14ac:dyDescent="0.25">
      <c r="A1153" s="3">
        <v>1151</v>
      </c>
      <c r="B1153" s="4" t="s">
        <v>1152</v>
      </c>
      <c r="C1153" s="4" t="s">
        <v>5261</v>
      </c>
      <c r="D1153" s="3">
        <v>25000</v>
      </c>
      <c r="E1153" s="3">
        <v>0</v>
      </c>
      <c r="F1153" s="9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8285</v>
      </c>
      <c r="O1153" s="7">
        <v>0</v>
      </c>
      <c r="P1153" s="3">
        <v>0</v>
      </c>
      <c r="Q1153" s="3" t="s">
        <v>8285</v>
      </c>
      <c r="R1153" s="3" t="s">
        <v>8285</v>
      </c>
      <c r="S1153" s="15">
        <f t="shared" si="34"/>
        <v>42224.102581018517</v>
      </c>
      <c r="T1153" s="14">
        <f t="shared" si="35"/>
        <v>42254.102581018517</v>
      </c>
    </row>
    <row r="1154" spans="1:20" ht="15.75" x14ac:dyDescent="0.25">
      <c r="A1154" s="3">
        <v>1152</v>
      </c>
      <c r="B1154" s="4" t="s">
        <v>1153</v>
      </c>
      <c r="C1154" s="4" t="s">
        <v>5262</v>
      </c>
      <c r="D1154" s="3">
        <v>16000</v>
      </c>
      <c r="E1154" s="3">
        <v>911</v>
      </c>
      <c r="F1154" s="9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8285</v>
      </c>
      <c r="O1154" s="7">
        <v>5.6937500000000005</v>
      </c>
      <c r="P1154" s="3">
        <v>-1005.9333333333333</v>
      </c>
      <c r="Q1154" s="3" t="s">
        <v>8285</v>
      </c>
      <c r="R1154" s="3" t="s">
        <v>8285</v>
      </c>
      <c r="S1154" s="15">
        <f t="shared" si="34"/>
        <v>42109.709629629629</v>
      </c>
      <c r="T1154" s="14">
        <f t="shared" si="35"/>
        <v>42139.709629629629</v>
      </c>
    </row>
    <row r="1155" spans="1:20" ht="30.75" x14ac:dyDescent="0.25">
      <c r="A1155" s="3">
        <v>1153</v>
      </c>
      <c r="B1155" s="4" t="s">
        <v>1154</v>
      </c>
      <c r="C1155" s="4" t="s">
        <v>5263</v>
      </c>
      <c r="D1155" s="3">
        <v>8000</v>
      </c>
      <c r="E1155" s="3">
        <v>50</v>
      </c>
      <c r="F1155" s="9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8285</v>
      </c>
      <c r="O1155" s="7">
        <v>0.625</v>
      </c>
      <c r="P1155" s="3">
        <v>-7950</v>
      </c>
      <c r="Q1155" s="3" t="s">
        <v>8285</v>
      </c>
      <c r="R1155" s="3" t="s">
        <v>8285</v>
      </c>
      <c r="S1155" s="15">
        <f t="shared" ref="S1155:S1218" si="36">(((J1155/60)/60)/24)+DATE(1970,1,1)</f>
        <v>42143.714178240742</v>
      </c>
      <c r="T1155" s="14">
        <f t="shared" ref="T1155:T1218" si="37">(((I1155/60)/60)/24)+DATE(1970,1,1)</f>
        <v>42173.714178240742</v>
      </c>
    </row>
    <row r="1156" spans="1:20" ht="30.75" x14ac:dyDescent="0.25">
      <c r="A1156" s="3">
        <v>1154</v>
      </c>
      <c r="B1156" s="4" t="s">
        <v>1155</v>
      </c>
      <c r="C1156" s="4" t="s">
        <v>5264</v>
      </c>
      <c r="D1156" s="3">
        <v>5000</v>
      </c>
      <c r="E1156" s="3">
        <v>325</v>
      </c>
      <c r="F1156" s="9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8285</v>
      </c>
      <c r="O1156" s="7">
        <v>6.5</v>
      </c>
      <c r="P1156" s="3">
        <v>-1558.3333333333333</v>
      </c>
      <c r="Q1156" s="3" t="s">
        <v>8285</v>
      </c>
      <c r="R1156" s="3" t="s">
        <v>8285</v>
      </c>
      <c r="S1156" s="15">
        <f t="shared" si="36"/>
        <v>42223.108865740738</v>
      </c>
      <c r="T1156" s="14">
        <f t="shared" si="37"/>
        <v>42253.108865740738</v>
      </c>
    </row>
    <row r="1157" spans="1:20" ht="30.75" x14ac:dyDescent="0.25">
      <c r="A1157" s="3">
        <v>1155</v>
      </c>
      <c r="B1157" s="4" t="s">
        <v>1156</v>
      </c>
      <c r="C1157" s="4" t="s">
        <v>5265</v>
      </c>
      <c r="D1157" s="3">
        <v>25000</v>
      </c>
      <c r="E1157" s="3">
        <v>188</v>
      </c>
      <c r="F1157" s="9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8285</v>
      </c>
      <c r="O1157" s="7">
        <v>0.752</v>
      </c>
      <c r="P1157" s="3">
        <v>-3101.5</v>
      </c>
      <c r="Q1157" s="3" t="s">
        <v>8285</v>
      </c>
      <c r="R1157" s="3" t="s">
        <v>8285</v>
      </c>
      <c r="S1157" s="15">
        <f t="shared" si="36"/>
        <v>41835.763981481483</v>
      </c>
      <c r="T1157" s="14">
        <f t="shared" si="37"/>
        <v>41865.763981481483</v>
      </c>
    </row>
    <row r="1158" spans="1:20" ht="30.75" x14ac:dyDescent="0.25">
      <c r="A1158" s="3">
        <v>1156</v>
      </c>
      <c r="B1158" s="4" t="s">
        <v>1157</v>
      </c>
      <c r="C1158" s="4" t="s">
        <v>5266</v>
      </c>
      <c r="D1158" s="3">
        <v>6500</v>
      </c>
      <c r="E1158" s="3">
        <v>0</v>
      </c>
      <c r="F1158" s="9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8285</v>
      </c>
      <c r="O1158" s="7">
        <v>0</v>
      </c>
      <c r="P1158" s="3">
        <v>0</v>
      </c>
      <c r="Q1158" s="3" t="s">
        <v>8285</v>
      </c>
      <c r="R1158" s="3" t="s">
        <v>8285</v>
      </c>
      <c r="S1158" s="15">
        <f t="shared" si="36"/>
        <v>42029.07131944444</v>
      </c>
      <c r="T1158" s="14">
        <f t="shared" si="37"/>
        <v>42059.07131944444</v>
      </c>
    </row>
    <row r="1159" spans="1:20" ht="30.75" x14ac:dyDescent="0.25">
      <c r="A1159" s="3">
        <v>1157</v>
      </c>
      <c r="B1159" s="4" t="s">
        <v>1158</v>
      </c>
      <c r="C1159" s="4" t="s">
        <v>5267</v>
      </c>
      <c r="D1159" s="3">
        <v>10000</v>
      </c>
      <c r="E1159" s="3">
        <v>151</v>
      </c>
      <c r="F1159" s="9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8285</v>
      </c>
      <c r="O1159" s="7">
        <v>1.51</v>
      </c>
      <c r="P1159" s="3">
        <v>-3283</v>
      </c>
      <c r="Q1159" s="3" t="s">
        <v>8285</v>
      </c>
      <c r="R1159" s="3" t="s">
        <v>8285</v>
      </c>
      <c r="S1159" s="15">
        <f t="shared" si="36"/>
        <v>41918.628240740742</v>
      </c>
      <c r="T1159" s="14">
        <f t="shared" si="37"/>
        <v>41978.669907407413</v>
      </c>
    </row>
    <row r="1160" spans="1:20" ht="30.75" x14ac:dyDescent="0.25">
      <c r="A1160" s="3">
        <v>1158</v>
      </c>
      <c r="B1160" s="4" t="s">
        <v>1159</v>
      </c>
      <c r="C1160" s="4" t="s">
        <v>5268</v>
      </c>
      <c r="D1160" s="3">
        <v>7500</v>
      </c>
      <c r="E1160" s="3">
        <v>35</v>
      </c>
      <c r="F1160" s="9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8285</v>
      </c>
      <c r="O1160" s="7">
        <v>0.46666666666666673</v>
      </c>
      <c r="P1160" s="3">
        <v>-2488.3333333333335</v>
      </c>
      <c r="Q1160" s="3" t="s">
        <v>8285</v>
      </c>
      <c r="R1160" s="3" t="s">
        <v>8285</v>
      </c>
      <c r="S1160" s="15">
        <f t="shared" si="36"/>
        <v>41952.09175925926</v>
      </c>
      <c r="T1160" s="14">
        <f t="shared" si="37"/>
        <v>41982.09175925926</v>
      </c>
    </row>
    <row r="1161" spans="1:20" ht="30.75" x14ac:dyDescent="0.25">
      <c r="A1161" s="3">
        <v>1159</v>
      </c>
      <c r="B1161" s="4" t="s">
        <v>1160</v>
      </c>
      <c r="C1161" s="4" t="s">
        <v>5269</v>
      </c>
      <c r="D1161" s="3">
        <v>6750</v>
      </c>
      <c r="E1161" s="3">
        <v>0</v>
      </c>
      <c r="F1161" s="9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8285</v>
      </c>
      <c r="O1161" s="7">
        <v>0</v>
      </c>
      <c r="P1161" s="3">
        <v>0</v>
      </c>
      <c r="Q1161" s="3" t="s">
        <v>8285</v>
      </c>
      <c r="R1161" s="3" t="s">
        <v>8285</v>
      </c>
      <c r="S1161" s="15">
        <f t="shared" si="36"/>
        <v>42154.726446759261</v>
      </c>
      <c r="T1161" s="14">
        <f t="shared" si="37"/>
        <v>42185.65625</v>
      </c>
    </row>
    <row r="1162" spans="1:20" ht="30.75" x14ac:dyDescent="0.25">
      <c r="A1162" s="3">
        <v>1160</v>
      </c>
      <c r="B1162" s="4" t="s">
        <v>1161</v>
      </c>
      <c r="C1162" s="4" t="s">
        <v>5270</v>
      </c>
      <c r="D1162" s="3">
        <v>30000</v>
      </c>
      <c r="E1162" s="3">
        <v>1155</v>
      </c>
      <c r="F1162" s="9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8285</v>
      </c>
      <c r="O1162" s="7">
        <v>3.85</v>
      </c>
      <c r="P1162" s="3">
        <v>-1518.1578947368421</v>
      </c>
      <c r="Q1162" s="3" t="s">
        <v>8285</v>
      </c>
      <c r="R1162" s="3" t="s">
        <v>8285</v>
      </c>
      <c r="S1162" s="15">
        <f t="shared" si="36"/>
        <v>42061.154930555553</v>
      </c>
      <c r="T1162" s="14">
        <f t="shared" si="37"/>
        <v>42091.113263888896</v>
      </c>
    </row>
    <row r="1163" spans="1:20" ht="30.75" x14ac:dyDescent="0.25">
      <c r="A1163" s="3">
        <v>1161</v>
      </c>
      <c r="B1163" s="4" t="s">
        <v>1162</v>
      </c>
      <c r="C1163" s="4" t="s">
        <v>5271</v>
      </c>
      <c r="D1163" s="3">
        <v>18000</v>
      </c>
      <c r="E1163" s="3">
        <v>0</v>
      </c>
      <c r="F1163" s="9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8285</v>
      </c>
      <c r="O1163" s="7">
        <v>0</v>
      </c>
      <c r="P1163" s="3">
        <v>0</v>
      </c>
      <c r="Q1163" s="3" t="s">
        <v>8285</v>
      </c>
      <c r="R1163" s="3" t="s">
        <v>8285</v>
      </c>
      <c r="S1163" s="15">
        <f t="shared" si="36"/>
        <v>42122.629502314812</v>
      </c>
      <c r="T1163" s="14">
        <f t="shared" si="37"/>
        <v>42143.629502314812</v>
      </c>
    </row>
    <row r="1164" spans="1:20" ht="45.75" x14ac:dyDescent="0.25">
      <c r="A1164" s="3">
        <v>1162</v>
      </c>
      <c r="B1164" s="4" t="s">
        <v>1163</v>
      </c>
      <c r="C1164" s="4" t="s">
        <v>5272</v>
      </c>
      <c r="D1164" s="3">
        <v>60000</v>
      </c>
      <c r="E1164" s="3">
        <v>35</v>
      </c>
      <c r="F1164" s="9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8285</v>
      </c>
      <c r="O1164" s="7">
        <v>5.8333333333333341E-2</v>
      </c>
      <c r="P1164" s="3">
        <v>-29982.5</v>
      </c>
      <c r="Q1164" s="3" t="s">
        <v>8285</v>
      </c>
      <c r="R1164" s="3" t="s">
        <v>8285</v>
      </c>
      <c r="S1164" s="15">
        <f t="shared" si="36"/>
        <v>41876.683611111112</v>
      </c>
      <c r="T1164" s="14">
        <f t="shared" si="37"/>
        <v>41907.683611111112</v>
      </c>
    </row>
    <row r="1165" spans="1:20" ht="45.75" x14ac:dyDescent="0.25">
      <c r="A1165" s="3">
        <v>1163</v>
      </c>
      <c r="B1165" s="4" t="s">
        <v>1164</v>
      </c>
      <c r="C1165" s="4" t="s">
        <v>5273</v>
      </c>
      <c r="D1165" s="3">
        <v>5200</v>
      </c>
      <c r="E1165" s="3">
        <v>0</v>
      </c>
      <c r="F1165" s="9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8285</v>
      </c>
      <c r="O1165" s="7">
        <v>0</v>
      </c>
      <c r="P1165" s="3">
        <v>0</v>
      </c>
      <c r="Q1165" s="3" t="s">
        <v>8285</v>
      </c>
      <c r="R1165" s="3" t="s">
        <v>8285</v>
      </c>
      <c r="S1165" s="15">
        <f t="shared" si="36"/>
        <v>41830.723611111112</v>
      </c>
      <c r="T1165" s="14">
        <f t="shared" si="37"/>
        <v>41860.723611111112</v>
      </c>
    </row>
    <row r="1166" spans="1:20" ht="60.75" x14ac:dyDescent="0.25">
      <c r="A1166" s="3">
        <v>1164</v>
      </c>
      <c r="B1166" s="4" t="s">
        <v>1165</v>
      </c>
      <c r="C1166" s="4" t="s">
        <v>5274</v>
      </c>
      <c r="D1166" s="3">
        <v>10000</v>
      </c>
      <c r="E1166" s="3">
        <v>0</v>
      </c>
      <c r="F1166" s="9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8285</v>
      </c>
      <c r="O1166" s="7">
        <v>0</v>
      </c>
      <c r="P1166" s="3">
        <v>0</v>
      </c>
      <c r="Q1166" s="3" t="s">
        <v>8285</v>
      </c>
      <c r="R1166" s="3" t="s">
        <v>8285</v>
      </c>
      <c r="S1166" s="15">
        <f t="shared" si="36"/>
        <v>42509.724328703705</v>
      </c>
      <c r="T1166" s="14">
        <f t="shared" si="37"/>
        <v>42539.724328703705</v>
      </c>
    </row>
    <row r="1167" spans="1:20" ht="45.75" x14ac:dyDescent="0.25">
      <c r="A1167" s="3">
        <v>1165</v>
      </c>
      <c r="B1167" s="4" t="s">
        <v>1166</v>
      </c>
      <c r="C1167" s="4" t="s">
        <v>5275</v>
      </c>
      <c r="D1167" s="3">
        <v>10000</v>
      </c>
      <c r="E1167" s="3">
        <v>2070.5</v>
      </c>
      <c r="F1167" s="9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8285</v>
      </c>
      <c r="O1167" s="7">
        <v>20.705000000000002</v>
      </c>
      <c r="P1167" s="3">
        <v>-317.18</v>
      </c>
      <c r="Q1167" s="3" t="s">
        <v>8285</v>
      </c>
      <c r="R1167" s="3" t="s">
        <v>8285</v>
      </c>
      <c r="S1167" s="15">
        <f t="shared" si="36"/>
        <v>41792.214467592588</v>
      </c>
      <c r="T1167" s="14">
        <f t="shared" si="37"/>
        <v>41826.214467592588</v>
      </c>
    </row>
    <row r="1168" spans="1:20" ht="45.75" x14ac:dyDescent="0.25">
      <c r="A1168" s="3">
        <v>1166</v>
      </c>
      <c r="B1168" s="4" t="s">
        <v>1167</v>
      </c>
      <c r="C1168" s="4" t="s">
        <v>5276</v>
      </c>
      <c r="D1168" s="3">
        <v>15000</v>
      </c>
      <c r="E1168" s="3">
        <v>2871</v>
      </c>
      <c r="F1168" s="9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8285</v>
      </c>
      <c r="O1168" s="7">
        <v>19.139999999999997</v>
      </c>
      <c r="P1168" s="3">
        <v>-1516.125</v>
      </c>
      <c r="Q1168" s="3" t="s">
        <v>8285</v>
      </c>
      <c r="R1168" s="3" t="s">
        <v>8285</v>
      </c>
      <c r="S1168" s="15">
        <f t="shared" si="36"/>
        <v>42150.485439814816</v>
      </c>
      <c r="T1168" s="14">
        <f t="shared" si="37"/>
        <v>42181.166666666672</v>
      </c>
    </row>
    <row r="1169" spans="1:20" ht="30.75" x14ac:dyDescent="0.25">
      <c r="A1169" s="3">
        <v>1167</v>
      </c>
      <c r="B1169" s="4" t="s">
        <v>1168</v>
      </c>
      <c r="C1169" s="4" t="s">
        <v>5277</v>
      </c>
      <c r="D1169" s="3">
        <v>60000</v>
      </c>
      <c r="E1169" s="3">
        <v>979</v>
      </c>
      <c r="F1169" s="9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8285</v>
      </c>
      <c r="O1169" s="7">
        <v>1.6316666666666666</v>
      </c>
      <c r="P1169" s="3">
        <v>-3688.8125</v>
      </c>
      <c r="Q1169" s="3" t="s">
        <v>8285</v>
      </c>
      <c r="R1169" s="3" t="s">
        <v>8285</v>
      </c>
      <c r="S1169" s="15">
        <f t="shared" si="36"/>
        <v>41863.734895833331</v>
      </c>
      <c r="T1169" s="14">
        <f t="shared" si="37"/>
        <v>41894.734895833331</v>
      </c>
    </row>
    <row r="1170" spans="1:20" ht="30.75" x14ac:dyDescent="0.25">
      <c r="A1170" s="3">
        <v>1168</v>
      </c>
      <c r="B1170" s="4" t="s">
        <v>1169</v>
      </c>
      <c r="C1170" s="4" t="s">
        <v>5278</v>
      </c>
      <c r="D1170" s="3">
        <v>18000</v>
      </c>
      <c r="E1170" s="3">
        <v>1020</v>
      </c>
      <c r="F1170" s="9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8285</v>
      </c>
      <c r="O1170" s="7">
        <v>5.6666666666666661</v>
      </c>
      <c r="P1170" s="3">
        <v>-5660</v>
      </c>
      <c r="Q1170" s="3" t="s">
        <v>8285</v>
      </c>
      <c r="R1170" s="3" t="s">
        <v>8285</v>
      </c>
      <c r="S1170" s="15">
        <f t="shared" si="36"/>
        <v>42605.053993055553</v>
      </c>
      <c r="T1170" s="14">
        <f t="shared" si="37"/>
        <v>42635.053993055553</v>
      </c>
    </row>
    <row r="1171" spans="1:20" ht="45.75" x14ac:dyDescent="0.25">
      <c r="A1171" s="3">
        <v>1169</v>
      </c>
      <c r="B1171" s="4" t="s">
        <v>1170</v>
      </c>
      <c r="C1171" s="4" t="s">
        <v>5279</v>
      </c>
      <c r="D1171" s="3">
        <v>10000</v>
      </c>
      <c r="E1171" s="3">
        <v>17</v>
      </c>
      <c r="F1171" s="9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8285</v>
      </c>
      <c r="O1171" s="7">
        <v>0.16999999999999998</v>
      </c>
      <c r="P1171" s="3">
        <v>-3327.6666666666665</v>
      </c>
      <c r="Q1171" s="3" t="s">
        <v>8285</v>
      </c>
      <c r="R1171" s="3" t="s">
        <v>8285</v>
      </c>
      <c r="S1171" s="15">
        <f t="shared" si="36"/>
        <v>42027.353738425925</v>
      </c>
      <c r="T1171" s="14">
        <f t="shared" si="37"/>
        <v>42057.353738425925</v>
      </c>
    </row>
    <row r="1172" spans="1:20" ht="30.75" x14ac:dyDescent="0.25">
      <c r="A1172" s="3">
        <v>1170</v>
      </c>
      <c r="B1172" s="4" t="s">
        <v>1171</v>
      </c>
      <c r="C1172" s="4" t="s">
        <v>5280</v>
      </c>
      <c r="D1172" s="3">
        <v>25000</v>
      </c>
      <c r="E1172" s="3">
        <v>100</v>
      </c>
      <c r="F1172" s="9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8285</v>
      </c>
      <c r="O1172" s="7">
        <v>0.4</v>
      </c>
      <c r="P1172" s="3">
        <v>-12450</v>
      </c>
      <c r="Q1172" s="3" t="s">
        <v>8285</v>
      </c>
      <c r="R1172" s="3" t="s">
        <v>8285</v>
      </c>
      <c r="S1172" s="15">
        <f t="shared" si="36"/>
        <v>42124.893182870372</v>
      </c>
      <c r="T1172" s="14">
        <f t="shared" si="37"/>
        <v>42154.893182870372</v>
      </c>
    </row>
    <row r="1173" spans="1:20" ht="30.75" x14ac:dyDescent="0.25">
      <c r="A1173" s="3">
        <v>1171</v>
      </c>
      <c r="B1173" s="4" t="s">
        <v>1172</v>
      </c>
      <c r="C1173" s="4" t="s">
        <v>5281</v>
      </c>
      <c r="D1173" s="3">
        <v>25000</v>
      </c>
      <c r="E1173" s="3">
        <v>25</v>
      </c>
      <c r="F1173" s="9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8285</v>
      </c>
      <c r="O1173" s="7">
        <v>0.1</v>
      </c>
      <c r="P1173" s="3">
        <v>-24975</v>
      </c>
      <c r="Q1173" s="3" t="s">
        <v>8285</v>
      </c>
      <c r="R1173" s="3" t="s">
        <v>8285</v>
      </c>
      <c r="S1173" s="15">
        <f t="shared" si="36"/>
        <v>41938.804710648146</v>
      </c>
      <c r="T1173" s="14">
        <f t="shared" si="37"/>
        <v>41956.846377314811</v>
      </c>
    </row>
    <row r="1174" spans="1:20" ht="15.75" x14ac:dyDescent="0.25">
      <c r="A1174" s="3">
        <v>1172</v>
      </c>
      <c r="B1174" s="4" t="s">
        <v>1173</v>
      </c>
      <c r="C1174" s="4" t="s">
        <v>5282</v>
      </c>
      <c r="D1174" s="3">
        <v>9000</v>
      </c>
      <c r="E1174" s="3">
        <v>0</v>
      </c>
      <c r="F1174" s="9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8285</v>
      </c>
      <c r="O1174" s="7">
        <v>0</v>
      </c>
      <c r="P1174" s="3">
        <v>0</v>
      </c>
      <c r="Q1174" s="3" t="s">
        <v>8285</v>
      </c>
      <c r="R1174" s="3" t="s">
        <v>8285</v>
      </c>
      <c r="S1174" s="15">
        <f t="shared" si="36"/>
        <v>41841.682314814818</v>
      </c>
      <c r="T1174" s="14">
        <f t="shared" si="37"/>
        <v>41871.682314814818</v>
      </c>
    </row>
    <row r="1175" spans="1:20" ht="45.75" x14ac:dyDescent="0.25">
      <c r="A1175" s="3">
        <v>1173</v>
      </c>
      <c r="B1175" s="4" t="s">
        <v>1174</v>
      </c>
      <c r="C1175" s="4" t="s">
        <v>5283</v>
      </c>
      <c r="D1175" s="3">
        <v>125000</v>
      </c>
      <c r="E1175" s="3">
        <v>30</v>
      </c>
      <c r="F1175" s="9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8285</v>
      </c>
      <c r="O1175" s="7">
        <v>2.4E-2</v>
      </c>
      <c r="P1175" s="3">
        <v>-124970</v>
      </c>
      <c r="Q1175" s="3" t="s">
        <v>8285</v>
      </c>
      <c r="R1175" s="3" t="s">
        <v>8285</v>
      </c>
      <c r="S1175" s="15">
        <f t="shared" si="36"/>
        <v>42184.185844907406</v>
      </c>
      <c r="T1175" s="14">
        <f t="shared" si="37"/>
        <v>42219.185844907406</v>
      </c>
    </row>
    <row r="1176" spans="1:20" ht="30.75" x14ac:dyDescent="0.25">
      <c r="A1176" s="3">
        <v>1174</v>
      </c>
      <c r="B1176" s="4" t="s">
        <v>1175</v>
      </c>
      <c r="C1176" s="4" t="s">
        <v>5284</v>
      </c>
      <c r="D1176" s="3">
        <v>15000</v>
      </c>
      <c r="E1176" s="3">
        <v>886</v>
      </c>
      <c r="F1176" s="9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8285</v>
      </c>
      <c r="O1176" s="7">
        <v>5.9066666666666672</v>
      </c>
      <c r="P1176" s="3">
        <v>-742.84210526315792</v>
      </c>
      <c r="Q1176" s="3" t="s">
        <v>8285</v>
      </c>
      <c r="R1176" s="3" t="s">
        <v>8285</v>
      </c>
      <c r="S1176" s="15">
        <f t="shared" si="36"/>
        <v>42468.84174768519</v>
      </c>
      <c r="T1176" s="14">
        <f t="shared" si="37"/>
        <v>42498.84174768519</v>
      </c>
    </row>
    <row r="1177" spans="1:20" ht="30.75" x14ac:dyDescent="0.25">
      <c r="A1177" s="3">
        <v>1175</v>
      </c>
      <c r="B1177" s="4" t="s">
        <v>1176</v>
      </c>
      <c r="C1177" s="4" t="s">
        <v>5285</v>
      </c>
      <c r="D1177" s="3">
        <v>20000</v>
      </c>
      <c r="E1177" s="3">
        <v>585</v>
      </c>
      <c r="F1177" s="9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8285</v>
      </c>
      <c r="O1177" s="7">
        <v>2.9250000000000003</v>
      </c>
      <c r="P1177" s="3">
        <v>-2157.2222222222222</v>
      </c>
      <c r="Q1177" s="3" t="s">
        <v>8285</v>
      </c>
      <c r="R1177" s="3" t="s">
        <v>8285</v>
      </c>
      <c r="S1177" s="15">
        <f t="shared" si="36"/>
        <v>42170.728460648148</v>
      </c>
      <c r="T1177" s="14">
        <f t="shared" si="37"/>
        <v>42200.728460648148</v>
      </c>
    </row>
    <row r="1178" spans="1:20" ht="60.75" x14ac:dyDescent="0.25">
      <c r="A1178" s="3">
        <v>1176</v>
      </c>
      <c r="B1178" s="4" t="s">
        <v>1177</v>
      </c>
      <c r="C1178" s="4" t="s">
        <v>5286</v>
      </c>
      <c r="D1178" s="3">
        <v>175000</v>
      </c>
      <c r="E1178" s="3">
        <v>10</v>
      </c>
      <c r="F1178" s="9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8285</v>
      </c>
      <c r="O1178" s="7">
        <v>5.7142857142857143E-3</v>
      </c>
      <c r="P1178" s="3">
        <v>-174990</v>
      </c>
      <c r="Q1178" s="3" t="s">
        <v>8285</v>
      </c>
      <c r="R1178" s="3" t="s">
        <v>8285</v>
      </c>
      <c r="S1178" s="15">
        <f t="shared" si="36"/>
        <v>42746.019652777773</v>
      </c>
      <c r="T1178" s="14">
        <f t="shared" si="37"/>
        <v>42800.541666666672</v>
      </c>
    </row>
    <row r="1179" spans="1:20" ht="30.75" x14ac:dyDescent="0.25">
      <c r="A1179" s="3">
        <v>1177</v>
      </c>
      <c r="B1179" s="4" t="s">
        <v>1178</v>
      </c>
      <c r="C1179" s="4" t="s">
        <v>5287</v>
      </c>
      <c r="D1179" s="3">
        <v>6000</v>
      </c>
      <c r="E1179" s="3">
        <v>0</v>
      </c>
      <c r="F1179" s="9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8285</v>
      </c>
      <c r="O1179" s="7">
        <v>0</v>
      </c>
      <c r="P1179" s="3">
        <v>0</v>
      </c>
      <c r="Q1179" s="3" t="s">
        <v>8285</v>
      </c>
      <c r="R1179" s="3" t="s">
        <v>8285</v>
      </c>
      <c r="S1179" s="15">
        <f t="shared" si="36"/>
        <v>41897.660833333335</v>
      </c>
      <c r="T1179" s="14">
        <f t="shared" si="37"/>
        <v>41927.660833333335</v>
      </c>
    </row>
    <row r="1180" spans="1:20" ht="30.75" x14ac:dyDescent="0.25">
      <c r="A1180" s="3">
        <v>1178</v>
      </c>
      <c r="B1180" s="4" t="s">
        <v>1179</v>
      </c>
      <c r="C1180" s="4" t="s">
        <v>5288</v>
      </c>
      <c r="D1180" s="3">
        <v>75000</v>
      </c>
      <c r="E1180" s="3">
        <v>5</v>
      </c>
      <c r="F1180" s="9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8285</v>
      </c>
      <c r="O1180" s="7">
        <v>6.6666666666666671E-3</v>
      </c>
      <c r="P1180" s="3">
        <v>-74995</v>
      </c>
      <c r="Q1180" s="3" t="s">
        <v>8285</v>
      </c>
      <c r="R1180" s="3" t="s">
        <v>8285</v>
      </c>
      <c r="S1180" s="15">
        <f t="shared" si="36"/>
        <v>41837.905694444446</v>
      </c>
      <c r="T1180" s="14">
        <f t="shared" si="37"/>
        <v>41867.905694444446</v>
      </c>
    </row>
    <row r="1181" spans="1:20" ht="30.75" x14ac:dyDescent="0.25">
      <c r="A1181" s="3">
        <v>1179</v>
      </c>
      <c r="B1181" s="4" t="s">
        <v>1180</v>
      </c>
      <c r="C1181" s="4" t="s">
        <v>5289</v>
      </c>
      <c r="D1181" s="3">
        <v>60000</v>
      </c>
      <c r="E1181" s="3">
        <v>3200</v>
      </c>
      <c r="F1181" s="9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8285</v>
      </c>
      <c r="O1181" s="7">
        <v>5.3333333333333339</v>
      </c>
      <c r="P1181" s="3">
        <v>-11360</v>
      </c>
      <c r="Q1181" s="3" t="s">
        <v>8285</v>
      </c>
      <c r="R1181" s="3" t="s">
        <v>8285</v>
      </c>
      <c r="S1181" s="15">
        <f t="shared" si="36"/>
        <v>42275.720219907409</v>
      </c>
      <c r="T1181" s="14">
        <f t="shared" si="37"/>
        <v>42305.720219907409</v>
      </c>
    </row>
    <row r="1182" spans="1:20" ht="30.75" x14ac:dyDescent="0.25">
      <c r="A1182" s="3">
        <v>1180</v>
      </c>
      <c r="B1182" s="4" t="s">
        <v>1181</v>
      </c>
      <c r="C1182" s="4" t="s">
        <v>5290</v>
      </c>
      <c r="D1182" s="3">
        <v>50000</v>
      </c>
      <c r="E1182" s="3">
        <v>5875</v>
      </c>
      <c r="F1182" s="9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8285</v>
      </c>
      <c r="O1182" s="7">
        <v>11.75</v>
      </c>
      <c r="P1182" s="3">
        <v>-519.11764705882354</v>
      </c>
      <c r="Q1182" s="3" t="s">
        <v>8285</v>
      </c>
      <c r="R1182" s="3" t="s">
        <v>8285</v>
      </c>
      <c r="S1182" s="15">
        <f t="shared" si="36"/>
        <v>41781.806875000002</v>
      </c>
      <c r="T1182" s="14">
        <f t="shared" si="37"/>
        <v>41818.806875000002</v>
      </c>
    </row>
    <row r="1183" spans="1:20" ht="15.75" x14ac:dyDescent="0.25">
      <c r="A1183" s="3">
        <v>1181</v>
      </c>
      <c r="B1183" s="4" t="s">
        <v>1182</v>
      </c>
      <c r="C1183" s="4" t="s">
        <v>5291</v>
      </c>
      <c r="D1183" s="3">
        <v>50000</v>
      </c>
      <c r="E1183" s="3">
        <v>4</v>
      </c>
      <c r="F1183" s="9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8285</v>
      </c>
      <c r="O1183" s="7">
        <v>8.0000000000000002E-3</v>
      </c>
      <c r="P1183" s="3">
        <v>-16665.333333333332</v>
      </c>
      <c r="Q1183" s="3" t="s">
        <v>8285</v>
      </c>
      <c r="R1183" s="3" t="s">
        <v>8285</v>
      </c>
      <c r="S1183" s="15">
        <f t="shared" si="36"/>
        <v>42034.339363425926</v>
      </c>
      <c r="T1183" s="14">
        <f t="shared" si="37"/>
        <v>42064.339363425926</v>
      </c>
    </row>
    <row r="1184" spans="1:20" ht="30.75" x14ac:dyDescent="0.25">
      <c r="A1184" s="3">
        <v>1182</v>
      </c>
      <c r="B1184" s="4" t="s">
        <v>1183</v>
      </c>
      <c r="C1184" s="4" t="s">
        <v>5292</v>
      </c>
      <c r="D1184" s="3">
        <v>1000</v>
      </c>
      <c r="E1184" s="3">
        <v>42</v>
      </c>
      <c r="F1184" s="9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8285</v>
      </c>
      <c r="O1184" s="7">
        <v>4.2</v>
      </c>
      <c r="P1184" s="3">
        <v>-239.5</v>
      </c>
      <c r="Q1184" s="3" t="s">
        <v>8285</v>
      </c>
      <c r="R1184" s="3" t="s">
        <v>8285</v>
      </c>
      <c r="S1184" s="15">
        <f t="shared" si="36"/>
        <v>42728.827407407407</v>
      </c>
      <c r="T1184" s="14">
        <f t="shared" si="37"/>
        <v>42747.695833333331</v>
      </c>
    </row>
    <row r="1185" spans="1:20" ht="30.75" x14ac:dyDescent="0.25">
      <c r="A1185" s="3">
        <v>1183</v>
      </c>
      <c r="B1185" s="4" t="s">
        <v>1184</v>
      </c>
      <c r="C1185" s="4" t="s">
        <v>5293</v>
      </c>
      <c r="D1185" s="3">
        <v>2500</v>
      </c>
      <c r="E1185" s="3">
        <v>100</v>
      </c>
      <c r="F1185" s="9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8285</v>
      </c>
      <c r="O1185" s="7">
        <v>4</v>
      </c>
      <c r="P1185" s="3">
        <v>-800</v>
      </c>
      <c r="Q1185" s="3" t="s">
        <v>8285</v>
      </c>
      <c r="R1185" s="3" t="s">
        <v>8285</v>
      </c>
      <c r="S1185" s="15">
        <f t="shared" si="36"/>
        <v>42656.86137731481</v>
      </c>
      <c r="T1185" s="14">
        <f t="shared" si="37"/>
        <v>42676.165972222225</v>
      </c>
    </row>
    <row r="1186" spans="1:20" ht="30.75" x14ac:dyDescent="0.25">
      <c r="A1186" s="3">
        <v>1184</v>
      </c>
      <c r="B1186" s="4" t="s">
        <v>1185</v>
      </c>
      <c r="C1186" s="4" t="s">
        <v>5294</v>
      </c>
      <c r="D1186" s="3">
        <v>22000</v>
      </c>
      <c r="E1186" s="3">
        <v>23086</v>
      </c>
      <c r="F1186" s="8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8286</v>
      </c>
      <c r="O1186" s="8">
        <v>104.93636363636362</v>
      </c>
      <c r="P1186" s="3">
        <v>2.8959999999999999</v>
      </c>
      <c r="Q1186" s="3" t="s">
        <v>8286</v>
      </c>
      <c r="R1186" s="3" t="s">
        <v>8286</v>
      </c>
      <c r="S1186" s="15">
        <f t="shared" si="36"/>
        <v>42741.599664351852</v>
      </c>
      <c r="T1186" s="14">
        <f t="shared" si="37"/>
        <v>42772.599664351852</v>
      </c>
    </row>
    <row r="1187" spans="1:20" ht="45.75" x14ac:dyDescent="0.25">
      <c r="A1187" s="3">
        <v>1185</v>
      </c>
      <c r="B1187" s="4" t="s">
        <v>1186</v>
      </c>
      <c r="C1187" s="4" t="s">
        <v>5295</v>
      </c>
      <c r="D1187" s="3">
        <v>12500</v>
      </c>
      <c r="E1187" s="3">
        <v>13180</v>
      </c>
      <c r="F1187" s="8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8286</v>
      </c>
      <c r="O1187" s="8">
        <v>105.44</v>
      </c>
      <c r="P1187" s="3">
        <v>6.1261261261261257</v>
      </c>
      <c r="Q1187" s="3" t="s">
        <v>8286</v>
      </c>
      <c r="R1187" s="3" t="s">
        <v>8286</v>
      </c>
      <c r="S1187" s="15">
        <f t="shared" si="36"/>
        <v>42130.865150462967</v>
      </c>
      <c r="T1187" s="14">
        <f t="shared" si="37"/>
        <v>42163.166666666672</v>
      </c>
    </row>
    <row r="1188" spans="1:20" ht="30.75" x14ac:dyDescent="0.25">
      <c r="A1188" s="3">
        <v>1186</v>
      </c>
      <c r="B1188" s="4" t="s">
        <v>1187</v>
      </c>
      <c r="C1188" s="4" t="s">
        <v>5296</v>
      </c>
      <c r="D1188" s="3">
        <v>7500</v>
      </c>
      <c r="E1188" s="3">
        <v>8005</v>
      </c>
      <c r="F1188" s="8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8286</v>
      </c>
      <c r="O1188" s="8">
        <v>106.73333333333332</v>
      </c>
      <c r="P1188" s="3">
        <v>4.1056910569105689</v>
      </c>
      <c r="Q1188" s="3" t="s">
        <v>8286</v>
      </c>
      <c r="R1188" s="3" t="s">
        <v>8286</v>
      </c>
      <c r="S1188" s="15">
        <f t="shared" si="36"/>
        <v>42123.86336805555</v>
      </c>
      <c r="T1188" s="14">
        <f t="shared" si="37"/>
        <v>42156.945833333331</v>
      </c>
    </row>
    <row r="1189" spans="1:20" ht="45.75" x14ac:dyDescent="0.25">
      <c r="A1189" s="3">
        <v>1187</v>
      </c>
      <c r="B1189" s="4" t="s">
        <v>1188</v>
      </c>
      <c r="C1189" s="4" t="s">
        <v>5297</v>
      </c>
      <c r="D1189" s="3">
        <v>8750</v>
      </c>
      <c r="E1189" s="3">
        <v>9111</v>
      </c>
      <c r="F1189" s="8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8286</v>
      </c>
      <c r="O1189" s="8">
        <v>104.12571428571428</v>
      </c>
      <c r="P1189" s="3">
        <v>5.1571428571428575</v>
      </c>
      <c r="Q1189" s="3" t="s">
        <v>8286</v>
      </c>
      <c r="R1189" s="3" t="s">
        <v>8286</v>
      </c>
      <c r="S1189" s="15">
        <f t="shared" si="36"/>
        <v>42109.894942129627</v>
      </c>
      <c r="T1189" s="14">
        <f t="shared" si="37"/>
        <v>42141.75</v>
      </c>
    </row>
    <row r="1190" spans="1:20" ht="30.75" x14ac:dyDescent="0.25">
      <c r="A1190" s="3">
        <v>1188</v>
      </c>
      <c r="B1190" s="4" t="s">
        <v>1189</v>
      </c>
      <c r="C1190" s="4" t="s">
        <v>5298</v>
      </c>
      <c r="D1190" s="3">
        <v>2000</v>
      </c>
      <c r="E1190" s="3">
        <v>3211</v>
      </c>
      <c r="F1190" s="8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8286</v>
      </c>
      <c r="O1190" s="8">
        <v>160.54999999999998</v>
      </c>
      <c r="P1190" s="3">
        <v>14.247058823529411</v>
      </c>
      <c r="Q1190" s="3" t="s">
        <v>8286</v>
      </c>
      <c r="R1190" s="3" t="s">
        <v>8286</v>
      </c>
      <c r="S1190" s="15">
        <f t="shared" si="36"/>
        <v>42711.700694444444</v>
      </c>
      <c r="T1190" s="14">
        <f t="shared" si="37"/>
        <v>42732.700694444444</v>
      </c>
    </row>
    <row r="1191" spans="1:20" ht="30.75" x14ac:dyDescent="0.25">
      <c r="A1191" s="3">
        <v>1189</v>
      </c>
      <c r="B1191" s="4" t="s">
        <v>1190</v>
      </c>
      <c r="C1191" s="4" t="s">
        <v>5299</v>
      </c>
      <c r="D1191" s="3">
        <v>9000</v>
      </c>
      <c r="E1191" s="3">
        <v>9700</v>
      </c>
      <c r="F1191" s="8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8286</v>
      </c>
      <c r="O1191" s="8">
        <v>107.77777777777777</v>
      </c>
      <c r="P1191" s="3">
        <v>8.1395348837209305</v>
      </c>
      <c r="Q1191" s="3" t="s">
        <v>8286</v>
      </c>
      <c r="R1191" s="3" t="s">
        <v>8286</v>
      </c>
      <c r="S1191" s="15">
        <f t="shared" si="36"/>
        <v>42529.979108796295</v>
      </c>
      <c r="T1191" s="14">
        <f t="shared" si="37"/>
        <v>42550.979108796295</v>
      </c>
    </row>
    <row r="1192" spans="1:20" ht="30.75" x14ac:dyDescent="0.25">
      <c r="A1192" s="3">
        <v>1190</v>
      </c>
      <c r="B1192" s="4" t="s">
        <v>1191</v>
      </c>
      <c r="C1192" s="4" t="s">
        <v>5300</v>
      </c>
      <c r="D1192" s="3">
        <v>500</v>
      </c>
      <c r="E1192" s="3">
        <v>675</v>
      </c>
      <c r="F1192" s="8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8286</v>
      </c>
      <c r="O1192" s="8">
        <v>135</v>
      </c>
      <c r="P1192" s="3">
        <v>13.461538461538462</v>
      </c>
      <c r="Q1192" s="3" t="s">
        <v>8286</v>
      </c>
      <c r="R1192" s="3" t="s">
        <v>8286</v>
      </c>
      <c r="S1192" s="15">
        <f t="shared" si="36"/>
        <v>41852.665798611109</v>
      </c>
      <c r="T1192" s="14">
        <f t="shared" si="37"/>
        <v>41882.665798611109</v>
      </c>
    </row>
    <row r="1193" spans="1:20" ht="30.75" x14ac:dyDescent="0.25">
      <c r="A1193" s="3">
        <v>1191</v>
      </c>
      <c r="B1193" s="4" t="s">
        <v>1192</v>
      </c>
      <c r="C1193" s="4" t="s">
        <v>5301</v>
      </c>
      <c r="D1193" s="3">
        <v>2700</v>
      </c>
      <c r="E1193" s="3">
        <v>2945</v>
      </c>
      <c r="F1193" s="8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8286</v>
      </c>
      <c r="O1193" s="8">
        <v>109.07407407407408</v>
      </c>
      <c r="P1193" s="3">
        <v>7.4242424242424239</v>
      </c>
      <c r="Q1193" s="3" t="s">
        <v>8286</v>
      </c>
      <c r="R1193" s="3" t="s">
        <v>8286</v>
      </c>
      <c r="S1193" s="15">
        <f t="shared" si="36"/>
        <v>42419.603703703702</v>
      </c>
      <c r="T1193" s="14">
        <f t="shared" si="37"/>
        <v>42449.562037037031</v>
      </c>
    </row>
    <row r="1194" spans="1:20" ht="30.75" x14ac:dyDescent="0.25">
      <c r="A1194" s="3">
        <v>1192</v>
      </c>
      <c r="B1194" s="4" t="s">
        <v>1193</v>
      </c>
      <c r="C1194" s="4" t="s">
        <v>5302</v>
      </c>
      <c r="D1194" s="3">
        <v>100</v>
      </c>
      <c r="E1194" s="3">
        <v>290</v>
      </c>
      <c r="F1194" s="8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8286</v>
      </c>
      <c r="O1194" s="9">
        <v>290</v>
      </c>
      <c r="P1194" s="3">
        <v>12.666666666666666</v>
      </c>
      <c r="Q1194" s="3" t="s">
        <v>8286</v>
      </c>
      <c r="R1194" s="3" t="s">
        <v>8286</v>
      </c>
      <c r="S1194" s="15">
        <f t="shared" si="36"/>
        <v>42747.506689814814</v>
      </c>
      <c r="T1194" s="14">
        <f t="shared" si="37"/>
        <v>42777.506689814814</v>
      </c>
    </row>
    <row r="1195" spans="1:20" ht="45.75" x14ac:dyDescent="0.25">
      <c r="A1195" s="3">
        <v>1193</v>
      </c>
      <c r="B1195" s="4" t="s">
        <v>1194</v>
      </c>
      <c r="C1195" s="4" t="s">
        <v>5303</v>
      </c>
      <c r="D1195" s="3">
        <v>21000</v>
      </c>
      <c r="E1195" s="3">
        <v>21831</v>
      </c>
      <c r="F1195" s="8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8286</v>
      </c>
      <c r="O1195" s="8">
        <v>103.95714285714286</v>
      </c>
      <c r="P1195" s="3">
        <v>3.0439560439560438</v>
      </c>
      <c r="Q1195" s="3" t="s">
        <v>8286</v>
      </c>
      <c r="R1195" s="3" t="s">
        <v>8286</v>
      </c>
      <c r="S1195" s="15">
        <f t="shared" si="36"/>
        <v>42409.776076388895</v>
      </c>
      <c r="T1195" s="14">
        <f t="shared" si="37"/>
        <v>42469.734409722223</v>
      </c>
    </row>
    <row r="1196" spans="1:20" ht="30.75" x14ac:dyDescent="0.25">
      <c r="A1196" s="3">
        <v>1194</v>
      </c>
      <c r="B1196" s="4" t="s">
        <v>1195</v>
      </c>
      <c r="C1196" s="4" t="s">
        <v>5304</v>
      </c>
      <c r="D1196" s="3">
        <v>12500</v>
      </c>
      <c r="E1196" s="3">
        <v>40280</v>
      </c>
      <c r="F1196" s="8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8286</v>
      </c>
      <c r="O1196" s="9">
        <v>322.24</v>
      </c>
      <c r="P1196" s="3">
        <v>38.907563025210081</v>
      </c>
      <c r="Q1196" s="3" t="s">
        <v>8286</v>
      </c>
      <c r="R1196" s="3" t="s">
        <v>8286</v>
      </c>
      <c r="S1196" s="15">
        <f t="shared" si="36"/>
        <v>42072.488182870366</v>
      </c>
      <c r="T1196" s="14">
        <f t="shared" si="37"/>
        <v>42102.488182870366</v>
      </c>
    </row>
    <row r="1197" spans="1:20" ht="45.75" x14ac:dyDescent="0.25">
      <c r="A1197" s="3">
        <v>1195</v>
      </c>
      <c r="B1197" s="4" t="s">
        <v>1196</v>
      </c>
      <c r="C1197" s="4" t="s">
        <v>5305</v>
      </c>
      <c r="D1197" s="3">
        <v>10000</v>
      </c>
      <c r="E1197" s="3">
        <v>13500</v>
      </c>
      <c r="F1197" s="8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8286</v>
      </c>
      <c r="O1197" s="8">
        <v>135</v>
      </c>
      <c r="P1197" s="3">
        <v>20.588235294117649</v>
      </c>
      <c r="Q1197" s="3" t="s">
        <v>8286</v>
      </c>
      <c r="R1197" s="3" t="s">
        <v>8286</v>
      </c>
      <c r="S1197" s="15">
        <f t="shared" si="36"/>
        <v>42298.34783564815</v>
      </c>
      <c r="T1197" s="14">
        <f t="shared" si="37"/>
        <v>42358.375</v>
      </c>
    </row>
    <row r="1198" spans="1:20" ht="30.75" x14ac:dyDescent="0.25">
      <c r="A1198" s="3">
        <v>1196</v>
      </c>
      <c r="B1198" s="4" t="s">
        <v>1197</v>
      </c>
      <c r="C1198" s="4" t="s">
        <v>5306</v>
      </c>
      <c r="D1198" s="3">
        <v>14500</v>
      </c>
      <c r="E1198" s="3">
        <v>39137</v>
      </c>
      <c r="F1198" s="8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8286</v>
      </c>
      <c r="O1198" s="9">
        <v>269.91034482758624</v>
      </c>
      <c r="P1198" s="3">
        <v>48.119140625</v>
      </c>
      <c r="Q1198" s="3" t="s">
        <v>8286</v>
      </c>
      <c r="R1198" s="3" t="s">
        <v>8286</v>
      </c>
      <c r="S1198" s="15">
        <f t="shared" si="36"/>
        <v>42326.818738425922</v>
      </c>
      <c r="T1198" s="14">
        <f t="shared" si="37"/>
        <v>42356.818738425922</v>
      </c>
    </row>
    <row r="1199" spans="1:20" ht="30.75" x14ac:dyDescent="0.25">
      <c r="A1199" s="3">
        <v>1197</v>
      </c>
      <c r="B1199" s="4" t="s">
        <v>1198</v>
      </c>
      <c r="C1199" s="4" t="s">
        <v>5307</v>
      </c>
      <c r="D1199" s="3">
        <v>15000</v>
      </c>
      <c r="E1199" s="3">
        <v>37994</v>
      </c>
      <c r="F1199" s="8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8286</v>
      </c>
      <c r="O1199" s="9">
        <v>253.29333333333332</v>
      </c>
      <c r="P1199" s="3">
        <v>73.229299363057322</v>
      </c>
      <c r="Q1199" s="3" t="s">
        <v>8286</v>
      </c>
      <c r="R1199" s="3" t="s">
        <v>8286</v>
      </c>
      <c r="S1199" s="15">
        <f t="shared" si="36"/>
        <v>42503.66474537037</v>
      </c>
      <c r="T1199" s="14">
        <f t="shared" si="37"/>
        <v>42534.249305555553</v>
      </c>
    </row>
    <row r="1200" spans="1:20" ht="30.75" x14ac:dyDescent="0.25">
      <c r="A1200" s="3">
        <v>1198</v>
      </c>
      <c r="B1200" s="4" t="s">
        <v>1199</v>
      </c>
      <c r="C1200" s="4" t="s">
        <v>5308</v>
      </c>
      <c r="D1200" s="3">
        <v>3500</v>
      </c>
      <c r="E1200" s="3">
        <v>9121</v>
      </c>
      <c r="F1200" s="8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8286</v>
      </c>
      <c r="O1200" s="9">
        <v>260.59999999999997</v>
      </c>
      <c r="P1200" s="3">
        <v>33.658682634730539</v>
      </c>
      <c r="Q1200" s="3" t="s">
        <v>8286</v>
      </c>
      <c r="R1200" s="3" t="s">
        <v>8286</v>
      </c>
      <c r="S1200" s="15">
        <f t="shared" si="36"/>
        <v>42333.619050925925</v>
      </c>
      <c r="T1200" s="14">
        <f t="shared" si="37"/>
        <v>42369.125</v>
      </c>
    </row>
    <row r="1201" spans="1:20" ht="30.75" x14ac:dyDescent="0.25">
      <c r="A1201" s="3">
        <v>1199</v>
      </c>
      <c r="B1201" s="4" t="s">
        <v>1200</v>
      </c>
      <c r="C1201" s="4" t="s">
        <v>5309</v>
      </c>
      <c r="D1201" s="3">
        <v>2658</v>
      </c>
      <c r="E1201" s="3">
        <v>2693</v>
      </c>
      <c r="F1201" s="8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8286</v>
      </c>
      <c r="O1201" s="8">
        <v>101.31677953348381</v>
      </c>
      <c r="P1201" s="3">
        <v>3.8888888888888888</v>
      </c>
      <c r="Q1201" s="3" t="s">
        <v>8286</v>
      </c>
      <c r="R1201" s="3" t="s">
        <v>8286</v>
      </c>
      <c r="S1201" s="15">
        <f t="shared" si="36"/>
        <v>42161.770833333328</v>
      </c>
      <c r="T1201" s="14">
        <f t="shared" si="37"/>
        <v>42193.770833333328</v>
      </c>
    </row>
    <row r="1202" spans="1:20" ht="30.75" x14ac:dyDescent="0.25">
      <c r="A1202" s="3">
        <v>1200</v>
      </c>
      <c r="B1202" s="4" t="s">
        <v>1201</v>
      </c>
      <c r="C1202" s="4" t="s">
        <v>5310</v>
      </c>
      <c r="D1202" s="3">
        <v>4800</v>
      </c>
      <c r="E1202" s="3">
        <v>6029</v>
      </c>
      <c r="F1202" s="8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8286</v>
      </c>
      <c r="O1202" s="8">
        <v>125.60416666666667</v>
      </c>
      <c r="P1202" s="3">
        <v>11.932038834951456</v>
      </c>
      <c r="Q1202" s="3" t="s">
        <v>8286</v>
      </c>
      <c r="R1202" s="3" t="s">
        <v>8286</v>
      </c>
      <c r="S1202" s="15">
        <f t="shared" si="36"/>
        <v>42089.477500000001</v>
      </c>
      <c r="T1202" s="14">
        <f t="shared" si="37"/>
        <v>42110.477500000001</v>
      </c>
    </row>
    <row r="1203" spans="1:20" ht="30.75" x14ac:dyDescent="0.25">
      <c r="A1203" s="3">
        <v>1201</v>
      </c>
      <c r="B1203" s="4" t="s">
        <v>1202</v>
      </c>
      <c r="C1203" s="4" t="s">
        <v>5311</v>
      </c>
      <c r="D1203" s="3">
        <v>6000</v>
      </c>
      <c r="E1203" s="3">
        <v>6146.27</v>
      </c>
      <c r="F1203" s="8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8286</v>
      </c>
      <c r="O1203" s="8">
        <v>102.43783333333334</v>
      </c>
      <c r="P1203" s="3">
        <v>1.3177477477477517</v>
      </c>
      <c r="Q1203" s="3" t="s">
        <v>8286</v>
      </c>
      <c r="R1203" s="3" t="s">
        <v>8286</v>
      </c>
      <c r="S1203" s="15">
        <f t="shared" si="36"/>
        <v>42536.60701388889</v>
      </c>
      <c r="T1203" s="14">
        <f t="shared" si="37"/>
        <v>42566.60701388889</v>
      </c>
    </row>
    <row r="1204" spans="1:20" ht="45.75" x14ac:dyDescent="0.25">
      <c r="A1204" s="3">
        <v>1202</v>
      </c>
      <c r="B1204" s="4" t="s">
        <v>1203</v>
      </c>
      <c r="C1204" s="4" t="s">
        <v>5312</v>
      </c>
      <c r="D1204" s="3">
        <v>25000</v>
      </c>
      <c r="E1204" s="3">
        <v>49811</v>
      </c>
      <c r="F1204" s="8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8286</v>
      </c>
      <c r="O1204" s="8">
        <v>199.244</v>
      </c>
      <c r="P1204" s="3">
        <v>91.553505535055351</v>
      </c>
      <c r="Q1204" s="3" t="s">
        <v>8286</v>
      </c>
      <c r="R1204" s="3" t="s">
        <v>8286</v>
      </c>
      <c r="S1204" s="15">
        <f t="shared" si="36"/>
        <v>42152.288819444439</v>
      </c>
      <c r="T1204" s="14">
        <f t="shared" si="37"/>
        <v>42182.288819444439</v>
      </c>
    </row>
    <row r="1205" spans="1:20" ht="30.75" x14ac:dyDescent="0.25">
      <c r="A1205" s="3">
        <v>1203</v>
      </c>
      <c r="B1205" s="4" t="s">
        <v>1204</v>
      </c>
      <c r="C1205" s="4" t="s">
        <v>5313</v>
      </c>
      <c r="D1205" s="3">
        <v>16300</v>
      </c>
      <c r="E1205" s="3">
        <v>16700</v>
      </c>
      <c r="F1205" s="8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8286</v>
      </c>
      <c r="O1205" s="8">
        <v>102.45398773006136</v>
      </c>
      <c r="P1205" s="3">
        <v>3.9603960396039604</v>
      </c>
      <c r="Q1205" s="3" t="s">
        <v>8286</v>
      </c>
      <c r="R1205" s="3" t="s">
        <v>8286</v>
      </c>
      <c r="S1205" s="15">
        <f t="shared" si="36"/>
        <v>42125.614895833336</v>
      </c>
      <c r="T1205" s="14">
        <f t="shared" si="37"/>
        <v>42155.614895833336</v>
      </c>
    </row>
    <row r="1206" spans="1:20" ht="30.75" x14ac:dyDescent="0.25">
      <c r="A1206" s="3">
        <v>1204</v>
      </c>
      <c r="B1206" s="4" t="s">
        <v>1205</v>
      </c>
      <c r="C1206" s="4" t="s">
        <v>5314</v>
      </c>
      <c r="D1206" s="3">
        <v>13000</v>
      </c>
      <c r="E1206" s="3">
        <v>13383</v>
      </c>
      <c r="F1206" s="8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8286</v>
      </c>
      <c r="O1206" s="8">
        <v>102.94615384615385</v>
      </c>
      <c r="P1206" s="3">
        <v>6.7192982456140351</v>
      </c>
      <c r="Q1206" s="3" t="s">
        <v>8286</v>
      </c>
      <c r="R1206" s="3" t="s">
        <v>8286</v>
      </c>
      <c r="S1206" s="15">
        <f t="shared" si="36"/>
        <v>42297.748067129629</v>
      </c>
      <c r="T1206" s="14">
        <f t="shared" si="37"/>
        <v>42342.208333333328</v>
      </c>
    </row>
    <row r="1207" spans="1:20" ht="30.75" x14ac:dyDescent="0.25">
      <c r="A1207" s="3">
        <v>1205</v>
      </c>
      <c r="B1207" s="4" t="s">
        <v>1206</v>
      </c>
      <c r="C1207" s="4" t="s">
        <v>5315</v>
      </c>
      <c r="D1207" s="3">
        <v>13000</v>
      </c>
      <c r="E1207" s="3">
        <v>13112</v>
      </c>
      <c r="F1207" s="8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8286</v>
      </c>
      <c r="O1207" s="8">
        <v>100.86153846153847</v>
      </c>
      <c r="P1207" s="3">
        <v>1.8064516129032258</v>
      </c>
      <c r="Q1207" s="3" t="s">
        <v>8286</v>
      </c>
      <c r="R1207" s="3" t="s">
        <v>8286</v>
      </c>
      <c r="S1207" s="15">
        <f t="shared" si="36"/>
        <v>42138.506377314814</v>
      </c>
      <c r="T1207" s="14">
        <f t="shared" si="37"/>
        <v>42168.506377314814</v>
      </c>
    </row>
    <row r="1208" spans="1:20" ht="45.75" x14ac:dyDescent="0.25">
      <c r="A1208" s="3">
        <v>1206</v>
      </c>
      <c r="B1208" s="4" t="s">
        <v>1207</v>
      </c>
      <c r="C1208" s="4" t="s">
        <v>5316</v>
      </c>
      <c r="D1208" s="3">
        <v>900</v>
      </c>
      <c r="E1208" s="3">
        <v>1035</v>
      </c>
      <c r="F1208" s="8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8286</v>
      </c>
      <c r="O1208" s="8">
        <v>114.99999999999999</v>
      </c>
      <c r="P1208" s="3">
        <v>4.21875</v>
      </c>
      <c r="Q1208" s="3" t="s">
        <v>8286</v>
      </c>
      <c r="R1208" s="3" t="s">
        <v>8286</v>
      </c>
      <c r="S1208" s="15">
        <f t="shared" si="36"/>
        <v>42772.776076388895</v>
      </c>
      <c r="T1208" s="14">
        <f t="shared" si="37"/>
        <v>42805.561805555553</v>
      </c>
    </row>
    <row r="1209" spans="1:20" ht="15.75" x14ac:dyDescent="0.25">
      <c r="A1209" s="3">
        <v>1207</v>
      </c>
      <c r="B1209" s="4" t="s">
        <v>1208</v>
      </c>
      <c r="C1209" s="4" t="s">
        <v>5317</v>
      </c>
      <c r="D1209" s="3">
        <v>16700</v>
      </c>
      <c r="E1209" s="3">
        <v>17396</v>
      </c>
      <c r="F1209" s="8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8286</v>
      </c>
      <c r="O1209" s="8">
        <v>104.16766467065868</v>
      </c>
      <c r="P1209" s="3">
        <v>4.9361702127659575</v>
      </c>
      <c r="Q1209" s="3" t="s">
        <v>8286</v>
      </c>
      <c r="R1209" s="3" t="s">
        <v>8286</v>
      </c>
      <c r="S1209" s="15">
        <f t="shared" si="36"/>
        <v>42430.430243055554</v>
      </c>
      <c r="T1209" s="14">
        <f t="shared" si="37"/>
        <v>42460.416666666672</v>
      </c>
    </row>
    <row r="1210" spans="1:20" ht="30.75" x14ac:dyDescent="0.25">
      <c r="A1210" s="3">
        <v>1208</v>
      </c>
      <c r="B1210" s="4" t="s">
        <v>1209</v>
      </c>
      <c r="C1210" s="4" t="s">
        <v>5318</v>
      </c>
      <c r="D1210" s="3">
        <v>10000</v>
      </c>
      <c r="E1210" s="3">
        <v>15530</v>
      </c>
      <c r="F1210" s="8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8286</v>
      </c>
      <c r="O1210" s="8">
        <v>155.29999999999998</v>
      </c>
      <c r="P1210" s="3">
        <v>73.733333333333334</v>
      </c>
      <c r="Q1210" s="3" t="s">
        <v>8286</v>
      </c>
      <c r="R1210" s="3" t="s">
        <v>8286</v>
      </c>
      <c r="S1210" s="15">
        <f t="shared" si="36"/>
        <v>42423.709074074075</v>
      </c>
      <c r="T1210" s="14">
        <f t="shared" si="37"/>
        <v>42453.667407407411</v>
      </c>
    </row>
    <row r="1211" spans="1:20" ht="30.75" x14ac:dyDescent="0.25">
      <c r="A1211" s="3">
        <v>1209</v>
      </c>
      <c r="B1211" s="4" t="s">
        <v>1210</v>
      </c>
      <c r="C1211" s="4" t="s">
        <v>5319</v>
      </c>
      <c r="D1211" s="3">
        <v>6000</v>
      </c>
      <c r="E1211" s="3">
        <v>6360</v>
      </c>
      <c r="F1211" s="8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8286</v>
      </c>
      <c r="O1211" s="8">
        <v>106</v>
      </c>
      <c r="P1211" s="3">
        <v>7.8260869565217392</v>
      </c>
      <c r="Q1211" s="3" t="s">
        <v>8286</v>
      </c>
      <c r="R1211" s="3" t="s">
        <v>8286</v>
      </c>
      <c r="S1211" s="15">
        <f t="shared" si="36"/>
        <v>42761.846122685187</v>
      </c>
      <c r="T1211" s="14">
        <f t="shared" si="37"/>
        <v>42791.846122685187</v>
      </c>
    </row>
    <row r="1212" spans="1:20" ht="15.75" x14ac:dyDescent="0.25">
      <c r="A1212" s="3">
        <v>1210</v>
      </c>
      <c r="B1212" s="4" t="s">
        <v>1211</v>
      </c>
      <c r="C1212" s="4" t="s">
        <v>5320</v>
      </c>
      <c r="D1212" s="3">
        <v>20000</v>
      </c>
      <c r="E1212" s="3">
        <v>50863</v>
      </c>
      <c r="F1212" s="8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8286</v>
      </c>
      <c r="O1212" s="9">
        <v>254.31499999999997</v>
      </c>
      <c r="P1212" s="3">
        <v>299.64077669902912</v>
      </c>
      <c r="Q1212" s="3" t="s">
        <v>8286</v>
      </c>
      <c r="R1212" s="3" t="s">
        <v>8286</v>
      </c>
      <c r="S1212" s="15">
        <f t="shared" si="36"/>
        <v>42132.941805555558</v>
      </c>
      <c r="T1212" s="14">
        <f t="shared" si="37"/>
        <v>42155.875</v>
      </c>
    </row>
    <row r="1213" spans="1:20" ht="30.75" x14ac:dyDescent="0.25">
      <c r="A1213" s="3">
        <v>1211</v>
      </c>
      <c r="B1213" s="4" t="s">
        <v>1212</v>
      </c>
      <c r="C1213" s="4" t="s">
        <v>5321</v>
      </c>
      <c r="D1213" s="3">
        <v>1000</v>
      </c>
      <c r="E1213" s="3">
        <v>1011</v>
      </c>
      <c r="F1213" s="8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8286</v>
      </c>
      <c r="O1213" s="8">
        <v>101.1</v>
      </c>
      <c r="P1213" s="3">
        <v>1.8333333333333333</v>
      </c>
      <c r="Q1213" s="3" t="s">
        <v>8286</v>
      </c>
      <c r="R1213" s="3" t="s">
        <v>8286</v>
      </c>
      <c r="S1213" s="15">
        <f t="shared" si="36"/>
        <v>42515.866446759261</v>
      </c>
      <c r="T1213" s="14">
        <f t="shared" si="37"/>
        <v>42530.866446759261</v>
      </c>
    </row>
    <row r="1214" spans="1:20" ht="45.75" x14ac:dyDescent="0.25">
      <c r="A1214" s="3">
        <v>1212</v>
      </c>
      <c r="B1214" s="4" t="s">
        <v>1213</v>
      </c>
      <c r="C1214" s="4" t="s">
        <v>5322</v>
      </c>
      <c r="D1214" s="3">
        <v>2500</v>
      </c>
      <c r="E1214" s="3">
        <v>3226</v>
      </c>
      <c r="F1214" s="8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8286</v>
      </c>
      <c r="O1214" s="8">
        <v>129.04</v>
      </c>
      <c r="P1214" s="3">
        <v>8.7469879518072293</v>
      </c>
      <c r="Q1214" s="3" t="s">
        <v>8286</v>
      </c>
      <c r="R1214" s="3" t="s">
        <v>8286</v>
      </c>
      <c r="S1214" s="15">
        <f t="shared" si="36"/>
        <v>42318.950173611112</v>
      </c>
      <c r="T1214" s="14">
        <f t="shared" si="37"/>
        <v>42335.041666666672</v>
      </c>
    </row>
    <row r="1215" spans="1:20" ht="45.75" x14ac:dyDescent="0.25">
      <c r="A1215" s="3">
        <v>1213</v>
      </c>
      <c r="B1215" s="4" t="s">
        <v>1214</v>
      </c>
      <c r="C1215" s="4" t="s">
        <v>5323</v>
      </c>
      <c r="D1215" s="3">
        <v>6500</v>
      </c>
      <c r="E1215" s="3">
        <v>6645</v>
      </c>
      <c r="F1215" s="8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8286</v>
      </c>
      <c r="O1215" s="8">
        <v>102.23076923076924</v>
      </c>
      <c r="P1215" s="3">
        <v>1.3425925925925926</v>
      </c>
      <c r="Q1215" s="3" t="s">
        <v>8286</v>
      </c>
      <c r="R1215" s="3" t="s">
        <v>8286</v>
      </c>
      <c r="S1215" s="15">
        <f t="shared" si="36"/>
        <v>42731.755787037036</v>
      </c>
      <c r="T1215" s="14">
        <f t="shared" si="37"/>
        <v>42766.755787037036</v>
      </c>
    </row>
    <row r="1216" spans="1:20" ht="30.75" x14ac:dyDescent="0.25">
      <c r="A1216" s="3">
        <v>1214</v>
      </c>
      <c r="B1216" s="4" t="s">
        <v>1215</v>
      </c>
      <c r="C1216" s="4" t="s">
        <v>5324</v>
      </c>
      <c r="D1216" s="3">
        <v>2000</v>
      </c>
      <c r="E1216" s="3">
        <v>2636</v>
      </c>
      <c r="F1216" s="8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8286</v>
      </c>
      <c r="O1216" s="8">
        <v>131.80000000000001</v>
      </c>
      <c r="P1216" s="3">
        <v>25.44</v>
      </c>
      <c r="Q1216" s="3" t="s">
        <v>8286</v>
      </c>
      <c r="R1216" s="3" t="s">
        <v>8286</v>
      </c>
      <c r="S1216" s="15">
        <f t="shared" si="36"/>
        <v>42104.840335648143</v>
      </c>
      <c r="T1216" s="14">
        <f t="shared" si="37"/>
        <v>42164.840335648143</v>
      </c>
    </row>
    <row r="1217" spans="1:20" ht="30.75" x14ac:dyDescent="0.25">
      <c r="A1217" s="3">
        <v>1215</v>
      </c>
      <c r="B1217" s="4" t="s">
        <v>1216</v>
      </c>
      <c r="C1217" s="4" t="s">
        <v>5325</v>
      </c>
      <c r="D1217" s="3">
        <v>5000</v>
      </c>
      <c r="E1217" s="3">
        <v>39304.01</v>
      </c>
      <c r="F1217" s="8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8286</v>
      </c>
      <c r="O1217" s="9">
        <v>786.0802000000001</v>
      </c>
      <c r="P1217" s="3">
        <v>62.484535519125686</v>
      </c>
      <c r="Q1217" s="3" t="s">
        <v>8286</v>
      </c>
      <c r="R1217" s="3" t="s">
        <v>8286</v>
      </c>
      <c r="S1217" s="15">
        <f t="shared" si="36"/>
        <v>41759.923101851848</v>
      </c>
      <c r="T1217" s="14">
        <f t="shared" si="37"/>
        <v>41789.923101851848</v>
      </c>
    </row>
    <row r="1218" spans="1:20" ht="15.75" x14ac:dyDescent="0.25">
      <c r="A1218" s="3">
        <v>1216</v>
      </c>
      <c r="B1218" s="4" t="s">
        <v>1217</v>
      </c>
      <c r="C1218" s="4" t="s">
        <v>5326</v>
      </c>
      <c r="D1218" s="3">
        <v>14000</v>
      </c>
      <c r="E1218" s="3">
        <v>20398</v>
      </c>
      <c r="F1218" s="8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8286</v>
      </c>
      <c r="O1218" s="8">
        <v>145.70000000000002</v>
      </c>
      <c r="P1218" s="3">
        <v>28.81981981981982</v>
      </c>
      <c r="Q1218" s="3" t="s">
        <v>8286</v>
      </c>
      <c r="R1218" s="3" t="s">
        <v>8286</v>
      </c>
      <c r="S1218" s="15">
        <f t="shared" si="36"/>
        <v>42247.616400462968</v>
      </c>
      <c r="T1218" s="14">
        <f t="shared" si="37"/>
        <v>42279.960416666669</v>
      </c>
    </row>
    <row r="1219" spans="1:20" ht="30.75" x14ac:dyDescent="0.25">
      <c r="A1219" s="3">
        <v>1217</v>
      </c>
      <c r="B1219" s="4" t="s">
        <v>1218</v>
      </c>
      <c r="C1219" s="4" t="s">
        <v>5327</v>
      </c>
      <c r="D1219" s="3">
        <v>26500</v>
      </c>
      <c r="E1219" s="3">
        <v>27189</v>
      </c>
      <c r="F1219" s="8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8286</v>
      </c>
      <c r="O1219" s="8">
        <v>102.60000000000001</v>
      </c>
      <c r="P1219" s="3">
        <v>3.7650273224043715</v>
      </c>
      <c r="Q1219" s="3" t="s">
        <v>8286</v>
      </c>
      <c r="R1219" s="3" t="s">
        <v>8286</v>
      </c>
      <c r="S1219" s="15">
        <f t="shared" ref="S1219:S1282" si="38">(((J1219/60)/60)/24)+DATE(1970,1,1)</f>
        <v>42535.809490740736</v>
      </c>
      <c r="T1219" s="14">
        <f t="shared" ref="T1219:T1282" si="39">(((I1219/60)/60)/24)+DATE(1970,1,1)</f>
        <v>42565.809490740736</v>
      </c>
    </row>
    <row r="1220" spans="1:20" ht="30.75" x14ac:dyDescent="0.25">
      <c r="A1220" s="3">
        <v>1218</v>
      </c>
      <c r="B1220" s="4" t="s">
        <v>1219</v>
      </c>
      <c r="C1220" s="4" t="s">
        <v>5328</v>
      </c>
      <c r="D1220" s="3">
        <v>9000</v>
      </c>
      <c r="E1220" s="3">
        <v>15505</v>
      </c>
      <c r="F1220" s="8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8286</v>
      </c>
      <c r="O1220" s="8">
        <v>172.27777777777777</v>
      </c>
      <c r="P1220" s="3">
        <v>73.089887640449433</v>
      </c>
      <c r="Q1220" s="3" t="s">
        <v>8286</v>
      </c>
      <c r="R1220" s="3" t="s">
        <v>8286</v>
      </c>
      <c r="S1220" s="15">
        <f t="shared" si="38"/>
        <v>42278.662037037036</v>
      </c>
      <c r="T1220" s="14">
        <f t="shared" si="39"/>
        <v>42309.125</v>
      </c>
    </row>
    <row r="1221" spans="1:20" ht="30.75" x14ac:dyDescent="0.25">
      <c r="A1221" s="3">
        <v>1219</v>
      </c>
      <c r="B1221" s="4" t="s">
        <v>1220</v>
      </c>
      <c r="C1221" s="4" t="s">
        <v>5329</v>
      </c>
      <c r="D1221" s="3">
        <v>16350</v>
      </c>
      <c r="E1221" s="3">
        <v>26024</v>
      </c>
      <c r="F1221" s="8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8286</v>
      </c>
      <c r="O1221" s="8">
        <v>159.16819571865443</v>
      </c>
      <c r="P1221" s="3">
        <v>38.237154150197625</v>
      </c>
      <c r="Q1221" s="3" t="s">
        <v>8286</v>
      </c>
      <c r="R1221" s="3" t="s">
        <v>8286</v>
      </c>
      <c r="S1221" s="15">
        <f t="shared" si="38"/>
        <v>42633.461956018517</v>
      </c>
      <c r="T1221" s="14">
        <f t="shared" si="39"/>
        <v>42663.461956018517</v>
      </c>
    </row>
    <row r="1222" spans="1:20" ht="30.75" x14ac:dyDescent="0.25">
      <c r="A1222" s="3">
        <v>1220</v>
      </c>
      <c r="B1222" s="4" t="s">
        <v>1221</v>
      </c>
      <c r="C1222" s="4" t="s">
        <v>5330</v>
      </c>
      <c r="D1222" s="3">
        <v>15000</v>
      </c>
      <c r="E1222" s="3">
        <v>15565</v>
      </c>
      <c r="F1222" s="8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8286</v>
      </c>
      <c r="O1222" s="8">
        <v>103.76666666666668</v>
      </c>
      <c r="P1222" s="3">
        <v>4.0357142857142856</v>
      </c>
      <c r="Q1222" s="3" t="s">
        <v>8286</v>
      </c>
      <c r="R1222" s="3" t="s">
        <v>8286</v>
      </c>
      <c r="S1222" s="15">
        <f t="shared" si="38"/>
        <v>42211.628611111111</v>
      </c>
      <c r="T1222" s="14">
        <f t="shared" si="39"/>
        <v>42241.628611111111</v>
      </c>
    </row>
    <row r="1223" spans="1:20" ht="30.75" x14ac:dyDescent="0.25">
      <c r="A1223" s="3">
        <v>1221</v>
      </c>
      <c r="B1223" s="4" t="s">
        <v>1222</v>
      </c>
      <c r="C1223" s="4" t="s">
        <v>5331</v>
      </c>
      <c r="D1223" s="3">
        <v>2200</v>
      </c>
      <c r="E1223" s="3">
        <v>2451.0100000000002</v>
      </c>
      <c r="F1223" s="8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8286</v>
      </c>
      <c r="O1223" s="8">
        <v>111.40954545454547</v>
      </c>
      <c r="P1223" s="3">
        <v>2.4369902912621382</v>
      </c>
      <c r="Q1223" s="3" t="s">
        <v>8286</v>
      </c>
      <c r="R1223" s="3" t="s">
        <v>8286</v>
      </c>
      <c r="S1223" s="15">
        <f t="shared" si="38"/>
        <v>42680.47555555556</v>
      </c>
      <c r="T1223" s="14">
        <f t="shared" si="39"/>
        <v>42708</v>
      </c>
    </row>
    <row r="1224" spans="1:20" ht="30.75" x14ac:dyDescent="0.25">
      <c r="A1224" s="3">
        <v>1222</v>
      </c>
      <c r="B1224" s="4" t="s">
        <v>1223</v>
      </c>
      <c r="C1224" s="4" t="s">
        <v>5332</v>
      </c>
      <c r="D1224" s="3">
        <v>4000</v>
      </c>
      <c r="E1224" s="3">
        <v>11215</v>
      </c>
      <c r="F1224" s="8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8286</v>
      </c>
      <c r="O1224" s="9">
        <v>280.375</v>
      </c>
      <c r="P1224" s="3">
        <v>52.282608695652172</v>
      </c>
      <c r="Q1224" s="3" t="s">
        <v>8286</v>
      </c>
      <c r="R1224" s="3" t="s">
        <v>8286</v>
      </c>
      <c r="S1224" s="15">
        <f t="shared" si="38"/>
        <v>42430.720451388886</v>
      </c>
      <c r="T1224" s="14">
        <f t="shared" si="39"/>
        <v>42461.166666666672</v>
      </c>
    </row>
    <row r="1225" spans="1:20" ht="30.75" x14ac:dyDescent="0.25">
      <c r="A1225" s="3">
        <v>1223</v>
      </c>
      <c r="B1225" s="4" t="s">
        <v>1224</v>
      </c>
      <c r="C1225" s="4" t="s">
        <v>5333</v>
      </c>
      <c r="D1225" s="3">
        <v>19800</v>
      </c>
      <c r="E1225" s="3">
        <v>22197</v>
      </c>
      <c r="F1225" s="8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8286</v>
      </c>
      <c r="O1225" s="8">
        <v>112.10606060606061</v>
      </c>
      <c r="P1225" s="3">
        <v>12.549738219895287</v>
      </c>
      <c r="Q1225" s="3" t="s">
        <v>8286</v>
      </c>
      <c r="R1225" s="3" t="s">
        <v>8286</v>
      </c>
      <c r="S1225" s="15">
        <f t="shared" si="38"/>
        <v>42654.177187499998</v>
      </c>
      <c r="T1225" s="14">
        <f t="shared" si="39"/>
        <v>42684.218854166669</v>
      </c>
    </row>
    <row r="1226" spans="1:20" ht="30.75" x14ac:dyDescent="0.25">
      <c r="A1226" s="3">
        <v>1224</v>
      </c>
      <c r="B1226" s="4" t="s">
        <v>1225</v>
      </c>
      <c r="C1226" s="4" t="s">
        <v>5334</v>
      </c>
      <c r="D1226" s="3">
        <v>15000</v>
      </c>
      <c r="E1226" s="3">
        <v>1060</v>
      </c>
      <c r="F1226" s="7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8287</v>
      </c>
      <c r="O1226" s="7">
        <v>7.0666666666666673</v>
      </c>
      <c r="P1226" s="3">
        <v>-774.44444444444446</v>
      </c>
      <c r="Q1226" s="3" t="s">
        <v>8287</v>
      </c>
      <c r="R1226" s="3" t="s">
        <v>8287</v>
      </c>
      <c r="S1226" s="15">
        <f t="shared" si="38"/>
        <v>41736.549791666665</v>
      </c>
      <c r="T1226" s="14">
        <f t="shared" si="39"/>
        <v>41796.549791666665</v>
      </c>
    </row>
    <row r="1227" spans="1:20" ht="30.75" x14ac:dyDescent="0.25">
      <c r="A1227" s="3">
        <v>1225</v>
      </c>
      <c r="B1227" s="4" t="s">
        <v>1226</v>
      </c>
      <c r="C1227" s="4" t="s">
        <v>5335</v>
      </c>
      <c r="D1227" s="3">
        <v>3000</v>
      </c>
      <c r="E1227" s="3">
        <v>132</v>
      </c>
      <c r="F1227" s="7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8287</v>
      </c>
      <c r="O1227" s="7">
        <v>4.3999999999999995</v>
      </c>
      <c r="P1227" s="3">
        <v>-956</v>
      </c>
      <c r="Q1227" s="3" t="s">
        <v>8287</v>
      </c>
      <c r="R1227" s="3" t="s">
        <v>8287</v>
      </c>
      <c r="S1227" s="15">
        <f t="shared" si="38"/>
        <v>41509.905995370369</v>
      </c>
      <c r="T1227" s="14">
        <f t="shared" si="39"/>
        <v>41569.905995370369</v>
      </c>
    </row>
    <row r="1228" spans="1:20" ht="30.75" x14ac:dyDescent="0.25">
      <c r="A1228" s="3">
        <v>1226</v>
      </c>
      <c r="B1228" s="4" t="s">
        <v>1227</v>
      </c>
      <c r="C1228" s="4" t="s">
        <v>5336</v>
      </c>
      <c r="D1228" s="3">
        <v>50000</v>
      </c>
      <c r="E1228" s="3">
        <v>1937</v>
      </c>
      <c r="F1228" s="7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8287</v>
      </c>
      <c r="O1228" s="7">
        <v>3.8739999999999997</v>
      </c>
      <c r="P1228" s="3">
        <v>-1201.575</v>
      </c>
      <c r="Q1228" s="3" t="s">
        <v>8287</v>
      </c>
      <c r="R1228" s="3" t="s">
        <v>8287</v>
      </c>
      <c r="S1228" s="15">
        <f t="shared" si="38"/>
        <v>41715.874780092592</v>
      </c>
      <c r="T1228" s="14">
        <f t="shared" si="39"/>
        <v>41750.041666666664</v>
      </c>
    </row>
    <row r="1229" spans="1:20" ht="30.75" x14ac:dyDescent="0.25">
      <c r="A1229" s="3">
        <v>1227</v>
      </c>
      <c r="B1229" s="4" t="s">
        <v>1228</v>
      </c>
      <c r="C1229" s="4" t="s">
        <v>5337</v>
      </c>
      <c r="D1229" s="3">
        <v>2000</v>
      </c>
      <c r="E1229" s="3">
        <v>0</v>
      </c>
      <c r="F1229" s="7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8287</v>
      </c>
      <c r="O1229" s="7">
        <v>0</v>
      </c>
      <c r="P1229" s="3">
        <v>0</v>
      </c>
      <c r="Q1229" s="3" t="s">
        <v>8287</v>
      </c>
      <c r="R1229" s="3" t="s">
        <v>8287</v>
      </c>
      <c r="S1229" s="15">
        <f t="shared" si="38"/>
        <v>41827.919166666667</v>
      </c>
      <c r="T1229" s="14">
        <f t="shared" si="39"/>
        <v>41858.291666666664</v>
      </c>
    </row>
    <row r="1230" spans="1:20" ht="30.75" x14ac:dyDescent="0.25">
      <c r="A1230" s="3">
        <v>1228</v>
      </c>
      <c r="B1230" s="4" t="s">
        <v>1229</v>
      </c>
      <c r="C1230" s="4" t="s">
        <v>5338</v>
      </c>
      <c r="D1230" s="3">
        <v>5000</v>
      </c>
      <c r="E1230" s="3">
        <v>1465</v>
      </c>
      <c r="F1230" s="7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8287</v>
      </c>
      <c r="O1230" s="7">
        <v>29.299999999999997</v>
      </c>
      <c r="P1230" s="3">
        <v>-147.29166666666666</v>
      </c>
      <c r="Q1230" s="3" t="s">
        <v>8287</v>
      </c>
      <c r="R1230" s="3" t="s">
        <v>8287</v>
      </c>
      <c r="S1230" s="15">
        <f t="shared" si="38"/>
        <v>40754.729259259257</v>
      </c>
      <c r="T1230" s="14">
        <f t="shared" si="39"/>
        <v>40814.729259259257</v>
      </c>
    </row>
    <row r="1231" spans="1:20" ht="45.75" x14ac:dyDescent="0.25">
      <c r="A1231" s="3">
        <v>1229</v>
      </c>
      <c r="B1231" s="4" t="s">
        <v>1230</v>
      </c>
      <c r="C1231" s="4" t="s">
        <v>5339</v>
      </c>
      <c r="D1231" s="3">
        <v>2750</v>
      </c>
      <c r="E1231" s="3">
        <v>25</v>
      </c>
      <c r="F1231" s="7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8287</v>
      </c>
      <c r="O1231" s="7">
        <v>0.90909090909090906</v>
      </c>
      <c r="P1231" s="3">
        <v>-2725</v>
      </c>
      <c r="Q1231" s="3" t="s">
        <v>8287</v>
      </c>
      <c r="R1231" s="3" t="s">
        <v>8287</v>
      </c>
      <c r="S1231" s="15">
        <f t="shared" si="38"/>
        <v>40985.459803240738</v>
      </c>
      <c r="T1231" s="14">
        <f t="shared" si="39"/>
        <v>41015.666666666664</v>
      </c>
    </row>
    <row r="1232" spans="1:20" ht="30.75" x14ac:dyDescent="0.25">
      <c r="A1232" s="3">
        <v>1230</v>
      </c>
      <c r="B1232" s="4" t="s">
        <v>1231</v>
      </c>
      <c r="C1232" s="4" t="s">
        <v>5340</v>
      </c>
      <c r="D1232" s="3">
        <v>500000</v>
      </c>
      <c r="E1232" s="3">
        <v>0</v>
      </c>
      <c r="F1232" s="7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8287</v>
      </c>
      <c r="O1232" s="7">
        <v>0</v>
      </c>
      <c r="P1232" s="3">
        <v>0</v>
      </c>
      <c r="Q1232" s="3" t="s">
        <v>8287</v>
      </c>
      <c r="R1232" s="3" t="s">
        <v>8287</v>
      </c>
      <c r="S1232" s="15">
        <f t="shared" si="38"/>
        <v>40568.972569444442</v>
      </c>
      <c r="T1232" s="14">
        <f t="shared" si="39"/>
        <v>40598.972569444442</v>
      </c>
    </row>
    <row r="1233" spans="1:20" ht="30.75" x14ac:dyDescent="0.25">
      <c r="A1233" s="3">
        <v>1231</v>
      </c>
      <c r="B1233" s="4" t="s">
        <v>1232</v>
      </c>
      <c r="C1233" s="4" t="s">
        <v>5341</v>
      </c>
      <c r="D1233" s="3">
        <v>5000</v>
      </c>
      <c r="E1233" s="3">
        <v>0</v>
      </c>
      <c r="F1233" s="7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8287</v>
      </c>
      <c r="O1233" s="7">
        <v>0</v>
      </c>
      <c r="P1233" s="3">
        <v>0</v>
      </c>
      <c r="Q1233" s="3" t="s">
        <v>8287</v>
      </c>
      <c r="R1233" s="3" t="s">
        <v>8287</v>
      </c>
      <c r="S1233" s="15">
        <f t="shared" si="38"/>
        <v>42193.941759259258</v>
      </c>
      <c r="T1233" s="14">
        <f t="shared" si="39"/>
        <v>42244.041666666672</v>
      </c>
    </row>
    <row r="1234" spans="1:20" ht="30.75" x14ac:dyDescent="0.25">
      <c r="A1234" s="3">
        <v>1232</v>
      </c>
      <c r="B1234" s="4" t="s">
        <v>1233</v>
      </c>
      <c r="C1234" s="4" t="s">
        <v>5342</v>
      </c>
      <c r="D1234" s="3">
        <v>5000</v>
      </c>
      <c r="E1234" s="3">
        <v>40</v>
      </c>
      <c r="F1234" s="7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8287</v>
      </c>
      <c r="O1234" s="7">
        <v>0.8</v>
      </c>
      <c r="P1234" s="3">
        <v>-4960</v>
      </c>
      <c r="Q1234" s="3" t="s">
        <v>8287</v>
      </c>
      <c r="R1234" s="3" t="s">
        <v>8287</v>
      </c>
      <c r="S1234" s="15">
        <f t="shared" si="38"/>
        <v>41506.848032407412</v>
      </c>
      <c r="T1234" s="14">
        <f t="shared" si="39"/>
        <v>41553.848032407412</v>
      </c>
    </row>
    <row r="1235" spans="1:20" ht="45.75" x14ac:dyDescent="0.25">
      <c r="A1235" s="3">
        <v>1233</v>
      </c>
      <c r="B1235" s="4" t="s">
        <v>1234</v>
      </c>
      <c r="C1235" s="4" t="s">
        <v>5343</v>
      </c>
      <c r="D1235" s="3">
        <v>1000</v>
      </c>
      <c r="E1235" s="3">
        <v>116</v>
      </c>
      <c r="F1235" s="7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8287</v>
      </c>
      <c r="O1235" s="7">
        <v>11.600000000000001</v>
      </c>
      <c r="P1235" s="3">
        <v>-147.33333333333334</v>
      </c>
      <c r="Q1235" s="3" t="s">
        <v>8287</v>
      </c>
      <c r="R1235" s="3" t="s">
        <v>8287</v>
      </c>
      <c r="S1235" s="15">
        <f t="shared" si="38"/>
        <v>40939.948773148149</v>
      </c>
      <c r="T1235" s="14">
        <f t="shared" si="39"/>
        <v>40960.948773148149</v>
      </c>
    </row>
    <row r="1236" spans="1:20" ht="30.75" x14ac:dyDescent="0.25">
      <c r="A1236" s="3">
        <v>1234</v>
      </c>
      <c r="B1236" s="4" t="s">
        <v>1235</v>
      </c>
      <c r="C1236" s="4" t="s">
        <v>5344</v>
      </c>
      <c r="D1236" s="3">
        <v>50000</v>
      </c>
      <c r="E1236" s="3">
        <v>0</v>
      </c>
      <c r="F1236" s="7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8287</v>
      </c>
      <c r="O1236" s="7">
        <v>0</v>
      </c>
      <c r="P1236" s="3">
        <v>0</v>
      </c>
      <c r="Q1236" s="3" t="s">
        <v>8287</v>
      </c>
      <c r="R1236" s="3" t="s">
        <v>8287</v>
      </c>
      <c r="S1236" s="15">
        <f t="shared" si="38"/>
        <v>42007.788680555561</v>
      </c>
      <c r="T1236" s="14">
        <f t="shared" si="39"/>
        <v>42037.788680555561</v>
      </c>
    </row>
    <row r="1237" spans="1:20" ht="30.75" x14ac:dyDescent="0.25">
      <c r="A1237" s="3">
        <v>1235</v>
      </c>
      <c r="B1237" s="4" t="s">
        <v>1236</v>
      </c>
      <c r="C1237" s="4" t="s">
        <v>5345</v>
      </c>
      <c r="D1237" s="3">
        <v>7534</v>
      </c>
      <c r="E1237" s="3">
        <v>210</v>
      </c>
      <c r="F1237" s="7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8287</v>
      </c>
      <c r="O1237" s="7">
        <v>2.7873639500929119</v>
      </c>
      <c r="P1237" s="3">
        <v>-1220.6666666666667</v>
      </c>
      <c r="Q1237" s="3" t="s">
        <v>8287</v>
      </c>
      <c r="R1237" s="3" t="s">
        <v>8287</v>
      </c>
      <c r="S1237" s="15">
        <f t="shared" si="38"/>
        <v>41583.135405092595</v>
      </c>
      <c r="T1237" s="14">
        <f t="shared" si="39"/>
        <v>41623.135405092595</v>
      </c>
    </row>
    <row r="1238" spans="1:20" ht="15.75" x14ac:dyDescent="0.25">
      <c r="A1238" s="3">
        <v>1236</v>
      </c>
      <c r="B1238" s="4" t="s">
        <v>1237</v>
      </c>
      <c r="C1238" s="4" t="s">
        <v>5346</v>
      </c>
      <c r="D1238" s="3">
        <v>2500</v>
      </c>
      <c r="E1238" s="3">
        <v>0</v>
      </c>
      <c r="F1238" s="7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8287</v>
      </c>
      <c r="O1238" s="7">
        <v>0</v>
      </c>
      <c r="P1238" s="3">
        <v>0</v>
      </c>
      <c r="Q1238" s="3" t="s">
        <v>8287</v>
      </c>
      <c r="R1238" s="3" t="s">
        <v>8287</v>
      </c>
      <c r="S1238" s="15">
        <f t="shared" si="38"/>
        <v>41110.680138888885</v>
      </c>
      <c r="T1238" s="14">
        <f t="shared" si="39"/>
        <v>41118.666666666664</v>
      </c>
    </row>
    <row r="1239" spans="1:20" ht="45.75" x14ac:dyDescent="0.25">
      <c r="A1239" s="3">
        <v>1237</v>
      </c>
      <c r="B1239" s="4" t="s">
        <v>1238</v>
      </c>
      <c r="C1239" s="4" t="s">
        <v>5347</v>
      </c>
      <c r="D1239" s="3">
        <v>25000</v>
      </c>
      <c r="E1239" s="3">
        <v>0</v>
      </c>
      <c r="F1239" s="7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8287</v>
      </c>
      <c r="O1239" s="7">
        <v>0</v>
      </c>
      <c r="P1239" s="3">
        <v>0</v>
      </c>
      <c r="Q1239" s="3" t="s">
        <v>8287</v>
      </c>
      <c r="R1239" s="3" t="s">
        <v>8287</v>
      </c>
      <c r="S1239" s="15">
        <f t="shared" si="38"/>
        <v>41125.283159722225</v>
      </c>
      <c r="T1239" s="14">
        <f t="shared" si="39"/>
        <v>41145.283159722225</v>
      </c>
    </row>
    <row r="1240" spans="1:20" ht="45.75" x14ac:dyDescent="0.25">
      <c r="A1240" s="3">
        <v>1238</v>
      </c>
      <c r="B1240" s="4" t="s">
        <v>1239</v>
      </c>
      <c r="C1240" s="4" t="s">
        <v>5348</v>
      </c>
      <c r="D1240" s="3">
        <v>1000</v>
      </c>
      <c r="E1240" s="3">
        <v>178</v>
      </c>
      <c r="F1240" s="7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8287</v>
      </c>
      <c r="O1240" s="7">
        <v>17.8</v>
      </c>
      <c r="P1240" s="3">
        <v>-274</v>
      </c>
      <c r="Q1240" s="3" t="s">
        <v>8287</v>
      </c>
      <c r="R1240" s="3" t="s">
        <v>8287</v>
      </c>
      <c r="S1240" s="15">
        <f t="shared" si="38"/>
        <v>40731.61037037037</v>
      </c>
      <c r="T1240" s="14">
        <f t="shared" si="39"/>
        <v>40761.61037037037</v>
      </c>
    </row>
    <row r="1241" spans="1:20" ht="15.75" x14ac:dyDescent="0.25">
      <c r="A1241" s="3">
        <v>1239</v>
      </c>
      <c r="B1241" s="4" t="s">
        <v>1240</v>
      </c>
      <c r="C1241" s="4" t="s">
        <v>5349</v>
      </c>
      <c r="D1241" s="3">
        <v>2500</v>
      </c>
      <c r="E1241" s="3">
        <v>0</v>
      </c>
      <c r="F1241" s="7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8287</v>
      </c>
      <c r="O1241" s="7">
        <v>0</v>
      </c>
      <c r="P1241" s="3">
        <v>0</v>
      </c>
      <c r="Q1241" s="3" t="s">
        <v>8287</v>
      </c>
      <c r="R1241" s="3" t="s">
        <v>8287</v>
      </c>
      <c r="S1241" s="15">
        <f t="shared" si="38"/>
        <v>40883.962581018517</v>
      </c>
      <c r="T1241" s="14">
        <f t="shared" si="39"/>
        <v>40913.962581018517</v>
      </c>
    </row>
    <row r="1242" spans="1:20" ht="30.75" x14ac:dyDescent="0.25">
      <c r="A1242" s="3">
        <v>1240</v>
      </c>
      <c r="B1242" s="4" t="s">
        <v>1241</v>
      </c>
      <c r="C1242" s="4" t="s">
        <v>5350</v>
      </c>
      <c r="D1242" s="3">
        <v>8000</v>
      </c>
      <c r="E1242" s="3">
        <v>241</v>
      </c>
      <c r="F1242" s="7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8287</v>
      </c>
      <c r="O1242" s="7">
        <v>3.0124999999999997</v>
      </c>
      <c r="P1242" s="3">
        <v>-969.875</v>
      </c>
      <c r="Q1242" s="3" t="s">
        <v>8287</v>
      </c>
      <c r="R1242" s="3" t="s">
        <v>8287</v>
      </c>
      <c r="S1242" s="15">
        <f t="shared" si="38"/>
        <v>41409.040011574078</v>
      </c>
      <c r="T1242" s="14">
        <f t="shared" si="39"/>
        <v>41467.910416666666</v>
      </c>
    </row>
    <row r="1243" spans="1:20" ht="30.75" x14ac:dyDescent="0.25">
      <c r="A1243" s="3">
        <v>1241</v>
      </c>
      <c r="B1243" s="4" t="s">
        <v>1242</v>
      </c>
      <c r="C1243" s="4" t="s">
        <v>5351</v>
      </c>
      <c r="D1243" s="3">
        <v>5000</v>
      </c>
      <c r="E1243" s="3">
        <v>2537</v>
      </c>
      <c r="F1243" s="7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8287</v>
      </c>
      <c r="O1243" s="7">
        <v>50.739999999999995</v>
      </c>
      <c r="P1243" s="3">
        <v>-72.441176470588232</v>
      </c>
      <c r="Q1243" s="3" t="s">
        <v>8287</v>
      </c>
      <c r="R1243" s="3" t="s">
        <v>8287</v>
      </c>
      <c r="S1243" s="15">
        <f t="shared" si="38"/>
        <v>41923.837731481479</v>
      </c>
      <c r="T1243" s="14">
        <f t="shared" si="39"/>
        <v>41946.249305555553</v>
      </c>
    </row>
    <row r="1244" spans="1:20" ht="30.75" x14ac:dyDescent="0.25">
      <c r="A1244" s="3">
        <v>1242</v>
      </c>
      <c r="B1244" s="4" t="s">
        <v>1243</v>
      </c>
      <c r="C1244" s="4" t="s">
        <v>5352</v>
      </c>
      <c r="D1244" s="3">
        <v>911</v>
      </c>
      <c r="E1244" s="3">
        <v>5</v>
      </c>
      <c r="F1244" s="7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8287</v>
      </c>
      <c r="O1244" s="7">
        <v>0.54884742041712409</v>
      </c>
      <c r="P1244" s="3">
        <v>-906</v>
      </c>
      <c r="Q1244" s="3" t="s">
        <v>8287</v>
      </c>
      <c r="R1244" s="3" t="s">
        <v>8287</v>
      </c>
      <c r="S1244" s="15">
        <f t="shared" si="38"/>
        <v>40782.165532407409</v>
      </c>
      <c r="T1244" s="14">
        <f t="shared" si="39"/>
        <v>40797.554166666669</v>
      </c>
    </row>
    <row r="1245" spans="1:20" ht="30.75" x14ac:dyDescent="0.25">
      <c r="A1245" s="3">
        <v>1243</v>
      </c>
      <c r="B1245" s="4" t="s">
        <v>1244</v>
      </c>
      <c r="C1245" s="4" t="s">
        <v>5353</v>
      </c>
      <c r="D1245" s="3">
        <v>12000</v>
      </c>
      <c r="E1245" s="3">
        <v>1691</v>
      </c>
      <c r="F1245" s="7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8287</v>
      </c>
      <c r="O1245" s="7">
        <v>14.091666666666667</v>
      </c>
      <c r="P1245" s="3">
        <v>-271.28947368421052</v>
      </c>
      <c r="Q1245" s="3" t="s">
        <v>8287</v>
      </c>
      <c r="R1245" s="3" t="s">
        <v>8287</v>
      </c>
      <c r="S1245" s="15">
        <f t="shared" si="38"/>
        <v>40671.879293981481</v>
      </c>
      <c r="T1245" s="14">
        <f t="shared" si="39"/>
        <v>40732.875</v>
      </c>
    </row>
    <row r="1246" spans="1:20" ht="30.75" x14ac:dyDescent="0.25">
      <c r="A1246" s="3">
        <v>1244</v>
      </c>
      <c r="B1246" s="4" t="s">
        <v>1245</v>
      </c>
      <c r="C1246" s="4" t="s">
        <v>5354</v>
      </c>
      <c r="D1246" s="3">
        <v>2000</v>
      </c>
      <c r="E1246" s="3">
        <v>2076</v>
      </c>
      <c r="F1246" s="8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8277</v>
      </c>
      <c r="O1246" s="8">
        <v>103.8</v>
      </c>
      <c r="P1246" s="3">
        <v>1.6888888888888889</v>
      </c>
      <c r="Q1246" s="3" t="s">
        <v>8277</v>
      </c>
      <c r="R1246" s="3" t="s">
        <v>8277</v>
      </c>
      <c r="S1246" s="15">
        <f t="shared" si="38"/>
        <v>41355.825497685182</v>
      </c>
      <c r="T1246" s="14">
        <f t="shared" si="39"/>
        <v>41386.875</v>
      </c>
    </row>
    <row r="1247" spans="1:20" ht="30.75" x14ac:dyDescent="0.25">
      <c r="A1247" s="3">
        <v>1245</v>
      </c>
      <c r="B1247" s="4" t="s">
        <v>1246</v>
      </c>
      <c r="C1247" s="4" t="s">
        <v>5355</v>
      </c>
      <c r="D1247" s="3">
        <v>2000</v>
      </c>
      <c r="E1247" s="3">
        <v>2405</v>
      </c>
      <c r="F1247" s="8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8277</v>
      </c>
      <c r="O1247" s="8">
        <v>120.24999999999999</v>
      </c>
      <c r="P1247" s="3">
        <v>23.823529411764707</v>
      </c>
      <c r="Q1247" s="3" t="s">
        <v>8277</v>
      </c>
      <c r="R1247" s="3" t="s">
        <v>8277</v>
      </c>
      <c r="S1247" s="15">
        <f t="shared" si="38"/>
        <v>41774.599930555552</v>
      </c>
      <c r="T1247" s="14">
        <f t="shared" si="39"/>
        <v>41804.599930555552</v>
      </c>
    </row>
    <row r="1248" spans="1:20" ht="30.75" x14ac:dyDescent="0.25">
      <c r="A1248" s="3">
        <v>1246</v>
      </c>
      <c r="B1248" s="4" t="s">
        <v>1247</v>
      </c>
      <c r="C1248" s="4" t="s">
        <v>5356</v>
      </c>
      <c r="D1248" s="3">
        <v>2000</v>
      </c>
      <c r="E1248" s="3">
        <v>2340</v>
      </c>
      <c r="F1248" s="8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8277</v>
      </c>
      <c r="O1248" s="8">
        <v>117</v>
      </c>
      <c r="P1248" s="3">
        <v>10.96774193548387</v>
      </c>
      <c r="Q1248" s="3" t="s">
        <v>8277</v>
      </c>
      <c r="R1248" s="3" t="s">
        <v>8277</v>
      </c>
      <c r="S1248" s="15">
        <f t="shared" si="38"/>
        <v>40838.043391203704</v>
      </c>
      <c r="T1248" s="14">
        <f t="shared" si="39"/>
        <v>40883.085057870368</v>
      </c>
    </row>
    <row r="1249" spans="1:20" ht="30.75" x14ac:dyDescent="0.25">
      <c r="A1249" s="3">
        <v>1247</v>
      </c>
      <c r="B1249" s="4" t="s">
        <v>1248</v>
      </c>
      <c r="C1249" s="4" t="s">
        <v>5357</v>
      </c>
      <c r="D1249" s="3">
        <v>3500</v>
      </c>
      <c r="E1249" s="3">
        <v>4275</v>
      </c>
      <c r="F1249" s="8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8277</v>
      </c>
      <c r="O1249" s="8">
        <v>122.14285714285715</v>
      </c>
      <c r="P1249" s="3">
        <v>15.5</v>
      </c>
      <c r="Q1249" s="3" t="s">
        <v>8277</v>
      </c>
      <c r="R1249" s="3" t="s">
        <v>8277</v>
      </c>
      <c r="S1249" s="15">
        <f t="shared" si="38"/>
        <v>41370.292303240742</v>
      </c>
      <c r="T1249" s="14">
        <f t="shared" si="39"/>
        <v>41400.292303240742</v>
      </c>
    </row>
    <row r="1250" spans="1:20" ht="30.75" x14ac:dyDescent="0.25">
      <c r="A1250" s="3">
        <v>1248</v>
      </c>
      <c r="B1250" s="4" t="s">
        <v>1249</v>
      </c>
      <c r="C1250" s="4" t="s">
        <v>5358</v>
      </c>
      <c r="D1250" s="3">
        <v>2500</v>
      </c>
      <c r="E1250" s="3">
        <v>3791</v>
      </c>
      <c r="F1250" s="8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8277</v>
      </c>
      <c r="O1250" s="8">
        <v>151.63999999999999</v>
      </c>
      <c r="P1250" s="3">
        <v>21.881355932203391</v>
      </c>
      <c r="Q1250" s="3" t="s">
        <v>8277</v>
      </c>
      <c r="R1250" s="3" t="s">
        <v>8277</v>
      </c>
      <c r="S1250" s="15">
        <f t="shared" si="38"/>
        <v>41767.656863425924</v>
      </c>
      <c r="T1250" s="14">
        <f t="shared" si="39"/>
        <v>41803.290972222225</v>
      </c>
    </row>
    <row r="1251" spans="1:20" ht="30.75" x14ac:dyDescent="0.25">
      <c r="A1251" s="3">
        <v>1249</v>
      </c>
      <c r="B1251" s="4" t="s">
        <v>1250</v>
      </c>
      <c r="C1251" s="4" t="s">
        <v>5359</v>
      </c>
      <c r="D1251" s="3">
        <v>5000</v>
      </c>
      <c r="E1251" s="3">
        <v>5222</v>
      </c>
      <c r="F1251" s="8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8277</v>
      </c>
      <c r="O1251" s="8">
        <v>104.44</v>
      </c>
      <c r="P1251" s="3">
        <v>2.7407407407407409</v>
      </c>
      <c r="Q1251" s="3" t="s">
        <v>8277</v>
      </c>
      <c r="R1251" s="3" t="s">
        <v>8277</v>
      </c>
      <c r="S1251" s="15">
        <f t="shared" si="38"/>
        <v>41067.74086805556</v>
      </c>
      <c r="T1251" s="14">
        <f t="shared" si="39"/>
        <v>41097.74086805556</v>
      </c>
    </row>
    <row r="1252" spans="1:20" ht="45.75" x14ac:dyDescent="0.25">
      <c r="A1252" s="3">
        <v>1250</v>
      </c>
      <c r="B1252" s="4" t="s">
        <v>1251</v>
      </c>
      <c r="C1252" s="4" t="s">
        <v>5360</v>
      </c>
      <c r="D1252" s="3">
        <v>30000</v>
      </c>
      <c r="E1252" s="3">
        <v>60046</v>
      </c>
      <c r="F1252" s="8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8277</v>
      </c>
      <c r="O1252" s="9">
        <v>200.15333333333331</v>
      </c>
      <c r="P1252" s="3">
        <v>59.145669291338585</v>
      </c>
      <c r="Q1252" s="3" t="s">
        <v>8277</v>
      </c>
      <c r="R1252" s="3" t="s">
        <v>8277</v>
      </c>
      <c r="S1252" s="15">
        <f t="shared" si="38"/>
        <v>41843.64271990741</v>
      </c>
      <c r="T1252" s="14">
        <f t="shared" si="39"/>
        <v>41888.64271990741</v>
      </c>
    </row>
    <row r="1253" spans="1:20" ht="30.75" x14ac:dyDescent="0.25">
      <c r="A1253" s="3">
        <v>1251</v>
      </c>
      <c r="B1253" s="4" t="s">
        <v>1252</v>
      </c>
      <c r="C1253" s="4" t="s">
        <v>5361</v>
      </c>
      <c r="D1253" s="3">
        <v>6000</v>
      </c>
      <c r="E1253" s="3">
        <v>6108</v>
      </c>
      <c r="F1253" s="8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8277</v>
      </c>
      <c r="O1253" s="8">
        <v>101.8</v>
      </c>
      <c r="P1253" s="3">
        <v>1.4594594594594594</v>
      </c>
      <c r="Q1253" s="3" t="s">
        <v>8277</v>
      </c>
      <c r="R1253" s="3" t="s">
        <v>8277</v>
      </c>
      <c r="S1253" s="15">
        <f t="shared" si="38"/>
        <v>40751.814432870371</v>
      </c>
      <c r="T1253" s="14">
        <f t="shared" si="39"/>
        <v>40811.814432870371</v>
      </c>
    </row>
    <row r="1254" spans="1:20" ht="30.75" x14ac:dyDescent="0.25">
      <c r="A1254" s="3">
        <v>1252</v>
      </c>
      <c r="B1254" s="4" t="s">
        <v>1253</v>
      </c>
      <c r="C1254" s="4" t="s">
        <v>5362</v>
      </c>
      <c r="D1254" s="3">
        <v>3500</v>
      </c>
      <c r="E1254" s="3">
        <v>4818</v>
      </c>
      <c r="F1254" s="8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8277</v>
      </c>
      <c r="O1254" s="8">
        <v>137.65714285714284</v>
      </c>
      <c r="P1254" s="3">
        <v>9.3475177304964543</v>
      </c>
      <c r="Q1254" s="3" t="s">
        <v>8277</v>
      </c>
      <c r="R1254" s="3" t="s">
        <v>8277</v>
      </c>
      <c r="S1254" s="15">
        <f t="shared" si="38"/>
        <v>41543.988067129627</v>
      </c>
      <c r="T1254" s="14">
        <f t="shared" si="39"/>
        <v>41571.988067129627</v>
      </c>
    </row>
    <row r="1255" spans="1:20" ht="45.75" x14ac:dyDescent="0.25">
      <c r="A1255" s="3">
        <v>1253</v>
      </c>
      <c r="B1255" s="4" t="s">
        <v>1254</v>
      </c>
      <c r="C1255" s="4" t="s">
        <v>5363</v>
      </c>
      <c r="D1255" s="3">
        <v>10</v>
      </c>
      <c r="E1255" s="3">
        <v>30383.32</v>
      </c>
      <c r="F1255" s="8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8277</v>
      </c>
      <c r="O1255" s="9">
        <v>303833.2</v>
      </c>
      <c r="P1255" s="3">
        <v>42.719156118143459</v>
      </c>
      <c r="Q1255" s="3" t="s">
        <v>8277</v>
      </c>
      <c r="R1255" s="3" t="s">
        <v>8277</v>
      </c>
      <c r="S1255" s="15">
        <f t="shared" si="38"/>
        <v>41855.783645833333</v>
      </c>
      <c r="T1255" s="14">
        <f t="shared" si="39"/>
        <v>41885.783645833333</v>
      </c>
    </row>
    <row r="1256" spans="1:20" ht="30.75" x14ac:dyDescent="0.25">
      <c r="A1256" s="3">
        <v>1254</v>
      </c>
      <c r="B1256" s="4" t="s">
        <v>1255</v>
      </c>
      <c r="C1256" s="4" t="s">
        <v>5364</v>
      </c>
      <c r="D1256" s="3">
        <v>6700</v>
      </c>
      <c r="E1256" s="3">
        <v>13323</v>
      </c>
      <c r="F1256" s="8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8277</v>
      </c>
      <c r="O1256" s="8">
        <v>198.85074626865671</v>
      </c>
      <c r="P1256" s="3">
        <v>46.971631205673759</v>
      </c>
      <c r="Q1256" s="3" t="s">
        <v>8277</v>
      </c>
      <c r="R1256" s="3" t="s">
        <v>8277</v>
      </c>
      <c r="S1256" s="15">
        <f t="shared" si="38"/>
        <v>40487.621365740742</v>
      </c>
      <c r="T1256" s="14">
        <f t="shared" si="39"/>
        <v>40544.207638888889</v>
      </c>
    </row>
    <row r="1257" spans="1:20" ht="30.75" x14ac:dyDescent="0.25">
      <c r="A1257" s="3">
        <v>1255</v>
      </c>
      <c r="B1257" s="4" t="s">
        <v>1256</v>
      </c>
      <c r="C1257" s="4" t="s">
        <v>5365</v>
      </c>
      <c r="D1257" s="3">
        <v>3000</v>
      </c>
      <c r="E1257" s="3">
        <v>6071</v>
      </c>
      <c r="F1257" s="8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8277</v>
      </c>
      <c r="O1257" s="9">
        <v>202.36666666666667</v>
      </c>
      <c r="P1257" s="3">
        <v>28.174311926605505</v>
      </c>
      <c r="Q1257" s="3" t="s">
        <v>8277</v>
      </c>
      <c r="R1257" s="3" t="s">
        <v>8277</v>
      </c>
      <c r="S1257" s="15">
        <f t="shared" si="38"/>
        <v>41579.845509259263</v>
      </c>
      <c r="T1257" s="14">
        <f t="shared" si="39"/>
        <v>41609.887175925927</v>
      </c>
    </row>
    <row r="1258" spans="1:20" ht="45.75" x14ac:dyDescent="0.25">
      <c r="A1258" s="3">
        <v>1256</v>
      </c>
      <c r="B1258" s="4" t="s">
        <v>1257</v>
      </c>
      <c r="C1258" s="4" t="s">
        <v>5366</v>
      </c>
      <c r="D1258" s="3">
        <v>30000</v>
      </c>
      <c r="E1258" s="3">
        <v>35389.129999999997</v>
      </c>
      <c r="F1258" s="8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8277</v>
      </c>
      <c r="O1258" s="8">
        <v>117.96376666666666</v>
      </c>
      <c r="P1258" s="3">
        <v>14.928337950138497</v>
      </c>
      <c r="Q1258" s="3" t="s">
        <v>8277</v>
      </c>
      <c r="R1258" s="3" t="s">
        <v>8277</v>
      </c>
      <c r="S1258" s="15">
        <f t="shared" si="38"/>
        <v>40921.919340277782</v>
      </c>
      <c r="T1258" s="14">
        <f t="shared" si="39"/>
        <v>40951.919340277782</v>
      </c>
    </row>
    <row r="1259" spans="1:20" ht="30.75" x14ac:dyDescent="0.25">
      <c r="A1259" s="3">
        <v>1257</v>
      </c>
      <c r="B1259" s="4" t="s">
        <v>1258</v>
      </c>
      <c r="C1259" s="4" t="s">
        <v>5367</v>
      </c>
      <c r="D1259" s="3">
        <v>5500</v>
      </c>
      <c r="E1259" s="3">
        <v>16210</v>
      </c>
      <c r="F1259" s="8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8277</v>
      </c>
      <c r="O1259" s="9">
        <v>294.72727272727275</v>
      </c>
      <c r="P1259" s="3">
        <v>60.852272727272727</v>
      </c>
      <c r="Q1259" s="3" t="s">
        <v>8277</v>
      </c>
      <c r="R1259" s="3" t="s">
        <v>8277</v>
      </c>
      <c r="S1259" s="15">
        <f t="shared" si="38"/>
        <v>40587.085532407407</v>
      </c>
      <c r="T1259" s="14">
        <f t="shared" si="39"/>
        <v>40636.043865740743</v>
      </c>
    </row>
    <row r="1260" spans="1:20" ht="30.75" x14ac:dyDescent="0.25">
      <c r="A1260" s="3">
        <v>1258</v>
      </c>
      <c r="B1260" s="4" t="s">
        <v>1259</v>
      </c>
      <c r="C1260" s="4" t="s">
        <v>5368</v>
      </c>
      <c r="D1260" s="3">
        <v>12000</v>
      </c>
      <c r="E1260" s="3">
        <v>25577.56</v>
      </c>
      <c r="F1260" s="8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8277</v>
      </c>
      <c r="O1260" s="9">
        <v>213.14633333333336</v>
      </c>
      <c r="P1260" s="3">
        <v>20.265014925373137</v>
      </c>
      <c r="Q1260" s="3" t="s">
        <v>8277</v>
      </c>
      <c r="R1260" s="3" t="s">
        <v>8277</v>
      </c>
      <c r="S1260" s="15">
        <f t="shared" si="38"/>
        <v>41487.611250000002</v>
      </c>
      <c r="T1260" s="14">
        <f t="shared" si="39"/>
        <v>41517.611250000002</v>
      </c>
    </row>
    <row r="1261" spans="1:20" ht="30.75" x14ac:dyDescent="0.25">
      <c r="A1261" s="3">
        <v>1259</v>
      </c>
      <c r="B1261" s="4" t="s">
        <v>1260</v>
      </c>
      <c r="C1261" s="4" t="s">
        <v>5369</v>
      </c>
      <c r="D1261" s="3">
        <v>2500</v>
      </c>
      <c r="E1261" s="3">
        <v>2606</v>
      </c>
      <c r="F1261" s="8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8277</v>
      </c>
      <c r="O1261" s="8">
        <v>104.24</v>
      </c>
      <c r="P1261" s="3">
        <v>1.1041666666666667</v>
      </c>
      <c r="Q1261" s="3" t="s">
        <v>8277</v>
      </c>
      <c r="R1261" s="3" t="s">
        <v>8277</v>
      </c>
      <c r="S1261" s="15">
        <f t="shared" si="38"/>
        <v>41766.970648148148</v>
      </c>
      <c r="T1261" s="14">
        <f t="shared" si="39"/>
        <v>41799.165972222225</v>
      </c>
    </row>
    <row r="1262" spans="1:20" ht="30.75" x14ac:dyDescent="0.25">
      <c r="A1262" s="3">
        <v>1260</v>
      </c>
      <c r="B1262" s="4" t="s">
        <v>1261</v>
      </c>
      <c r="C1262" s="4" t="s">
        <v>5370</v>
      </c>
      <c r="D1262" s="3">
        <v>3300</v>
      </c>
      <c r="E1262" s="3">
        <v>3751</v>
      </c>
      <c r="F1262" s="8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8277</v>
      </c>
      <c r="O1262" s="8">
        <v>113.66666666666667</v>
      </c>
      <c r="P1262" s="3">
        <v>6.0945945945945947</v>
      </c>
      <c r="Q1262" s="3" t="s">
        <v>8277</v>
      </c>
      <c r="R1262" s="3" t="s">
        <v>8277</v>
      </c>
      <c r="S1262" s="15">
        <f t="shared" si="38"/>
        <v>41666.842824074076</v>
      </c>
      <c r="T1262" s="14">
        <f t="shared" si="39"/>
        <v>41696.842824074076</v>
      </c>
    </row>
    <row r="1263" spans="1:20" ht="30.75" x14ac:dyDescent="0.25">
      <c r="A1263" s="3">
        <v>1261</v>
      </c>
      <c r="B1263" s="4" t="s">
        <v>1262</v>
      </c>
      <c r="C1263" s="4" t="s">
        <v>5371</v>
      </c>
      <c r="D1263" s="3">
        <v>2000</v>
      </c>
      <c r="E1263" s="3">
        <v>2025</v>
      </c>
      <c r="F1263" s="8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8277</v>
      </c>
      <c r="O1263" s="8">
        <v>101.25</v>
      </c>
      <c r="P1263" s="3">
        <v>0.48076923076923078</v>
      </c>
      <c r="Q1263" s="3" t="s">
        <v>8277</v>
      </c>
      <c r="R1263" s="3" t="s">
        <v>8277</v>
      </c>
      <c r="S1263" s="15">
        <f t="shared" si="38"/>
        <v>41638.342905092592</v>
      </c>
      <c r="T1263" s="14">
        <f t="shared" si="39"/>
        <v>41668.342905092592</v>
      </c>
    </row>
    <row r="1264" spans="1:20" ht="30.75" x14ac:dyDescent="0.25">
      <c r="A1264" s="3">
        <v>1262</v>
      </c>
      <c r="B1264" s="4" t="s">
        <v>1263</v>
      </c>
      <c r="C1264" s="4" t="s">
        <v>5372</v>
      </c>
      <c r="D1264" s="3">
        <v>6500</v>
      </c>
      <c r="E1264" s="3">
        <v>8152</v>
      </c>
      <c r="F1264" s="8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8277</v>
      </c>
      <c r="O1264" s="8">
        <v>125.41538461538462</v>
      </c>
      <c r="P1264" s="3">
        <v>15.733333333333333</v>
      </c>
      <c r="Q1264" s="3" t="s">
        <v>8277</v>
      </c>
      <c r="R1264" s="3" t="s">
        <v>8277</v>
      </c>
      <c r="S1264" s="15">
        <f t="shared" si="38"/>
        <v>41656.762638888889</v>
      </c>
      <c r="T1264" s="14">
        <f t="shared" si="39"/>
        <v>41686.762638888889</v>
      </c>
    </row>
    <row r="1265" spans="1:20" ht="30.75" x14ac:dyDescent="0.25">
      <c r="A1265" s="3">
        <v>1263</v>
      </c>
      <c r="B1265" s="4" t="s">
        <v>1264</v>
      </c>
      <c r="C1265" s="4" t="s">
        <v>5373</v>
      </c>
      <c r="D1265" s="3">
        <v>1500</v>
      </c>
      <c r="E1265" s="3">
        <v>1785</v>
      </c>
      <c r="F1265" s="8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8277</v>
      </c>
      <c r="O1265" s="8">
        <v>119</v>
      </c>
      <c r="P1265" s="3">
        <v>6.9512195121951219</v>
      </c>
      <c r="Q1265" s="3" t="s">
        <v>8277</v>
      </c>
      <c r="R1265" s="3" t="s">
        <v>8277</v>
      </c>
      <c r="S1265" s="15">
        <f t="shared" si="38"/>
        <v>41692.084143518521</v>
      </c>
      <c r="T1265" s="14">
        <f t="shared" si="39"/>
        <v>41727.041666666664</v>
      </c>
    </row>
    <row r="1266" spans="1:20" ht="45.75" x14ac:dyDescent="0.25">
      <c r="A1266" s="3">
        <v>1264</v>
      </c>
      <c r="B1266" s="4" t="s">
        <v>1265</v>
      </c>
      <c r="C1266" s="4" t="s">
        <v>5374</v>
      </c>
      <c r="D1266" s="3">
        <v>650</v>
      </c>
      <c r="E1266" s="3">
        <v>1082</v>
      </c>
      <c r="F1266" s="8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8277</v>
      </c>
      <c r="O1266" s="8">
        <v>166.46153846153845</v>
      </c>
      <c r="P1266" s="3">
        <v>12.705882352941176</v>
      </c>
      <c r="Q1266" s="3" t="s">
        <v>8277</v>
      </c>
      <c r="R1266" s="3" t="s">
        <v>8277</v>
      </c>
      <c r="S1266" s="15">
        <f t="shared" si="38"/>
        <v>41547.662997685184</v>
      </c>
      <c r="T1266" s="14">
        <f t="shared" si="39"/>
        <v>41576.662997685184</v>
      </c>
    </row>
    <row r="1267" spans="1:20" ht="45.75" x14ac:dyDescent="0.25">
      <c r="A1267" s="3">
        <v>1265</v>
      </c>
      <c r="B1267" s="4" t="s">
        <v>1266</v>
      </c>
      <c r="C1267" s="4" t="s">
        <v>5375</v>
      </c>
      <c r="D1267" s="3">
        <v>3500</v>
      </c>
      <c r="E1267" s="3">
        <v>4170.17</v>
      </c>
      <c r="F1267" s="8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8277</v>
      </c>
      <c r="O1267" s="8">
        <v>119.14771428571429</v>
      </c>
      <c r="P1267" s="3">
        <v>10.154090909090911</v>
      </c>
      <c r="Q1267" s="3" t="s">
        <v>8277</v>
      </c>
      <c r="R1267" s="3" t="s">
        <v>8277</v>
      </c>
      <c r="S1267" s="15">
        <f t="shared" si="38"/>
        <v>40465.655266203699</v>
      </c>
      <c r="T1267" s="14">
        <f t="shared" si="39"/>
        <v>40512.655266203699</v>
      </c>
    </row>
    <row r="1268" spans="1:20" ht="30.75" x14ac:dyDescent="0.25">
      <c r="A1268" s="3">
        <v>1266</v>
      </c>
      <c r="B1268" s="4" t="s">
        <v>1267</v>
      </c>
      <c r="C1268" s="4" t="s">
        <v>5376</v>
      </c>
      <c r="D1268" s="3">
        <v>9500</v>
      </c>
      <c r="E1268" s="3">
        <v>9545</v>
      </c>
      <c r="F1268" s="8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8277</v>
      </c>
      <c r="O1268" s="8">
        <v>100.47368421052632</v>
      </c>
      <c r="P1268" s="3">
        <v>0.9</v>
      </c>
      <c r="Q1268" s="3" t="s">
        <v>8277</v>
      </c>
      <c r="R1268" s="3" t="s">
        <v>8277</v>
      </c>
      <c r="S1268" s="15">
        <f t="shared" si="38"/>
        <v>41620.87667824074</v>
      </c>
      <c r="T1268" s="14">
        <f t="shared" si="39"/>
        <v>41650.87667824074</v>
      </c>
    </row>
    <row r="1269" spans="1:20" ht="30.75" x14ac:dyDescent="0.25">
      <c r="A1269" s="3">
        <v>1267</v>
      </c>
      <c r="B1269" s="4" t="s">
        <v>1268</v>
      </c>
      <c r="C1269" s="4" t="s">
        <v>5377</v>
      </c>
      <c r="D1269" s="3">
        <v>22000</v>
      </c>
      <c r="E1269" s="3">
        <v>22396</v>
      </c>
      <c r="F1269" s="8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8277</v>
      </c>
      <c r="O1269" s="8">
        <v>101.8</v>
      </c>
      <c r="P1269" s="3">
        <v>2.4905660377358489</v>
      </c>
      <c r="Q1269" s="3" t="s">
        <v>8277</v>
      </c>
      <c r="R1269" s="3" t="s">
        <v>8277</v>
      </c>
      <c r="S1269" s="15">
        <f t="shared" si="38"/>
        <v>41449.585162037038</v>
      </c>
      <c r="T1269" s="14">
        <f t="shared" si="39"/>
        <v>41479.585162037038</v>
      </c>
    </row>
    <row r="1270" spans="1:20" ht="30.75" x14ac:dyDescent="0.25">
      <c r="A1270" s="3">
        <v>1268</v>
      </c>
      <c r="B1270" s="4" t="s">
        <v>1269</v>
      </c>
      <c r="C1270" s="4" t="s">
        <v>5378</v>
      </c>
      <c r="D1270" s="3">
        <v>12000</v>
      </c>
      <c r="E1270" s="3">
        <v>14000</v>
      </c>
      <c r="F1270" s="8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8277</v>
      </c>
      <c r="O1270" s="8">
        <v>116.66666666666667</v>
      </c>
      <c r="P1270" s="3">
        <v>10.989010989010989</v>
      </c>
      <c r="Q1270" s="3" t="s">
        <v>8277</v>
      </c>
      <c r="R1270" s="3" t="s">
        <v>8277</v>
      </c>
      <c r="S1270" s="15">
        <f t="shared" si="38"/>
        <v>41507.845451388886</v>
      </c>
      <c r="T1270" s="14">
        <f t="shared" si="39"/>
        <v>41537.845451388886</v>
      </c>
    </row>
    <row r="1271" spans="1:20" ht="45.75" x14ac:dyDescent="0.25">
      <c r="A1271" s="3">
        <v>1269</v>
      </c>
      <c r="B1271" s="4" t="s">
        <v>1270</v>
      </c>
      <c r="C1271" s="4" t="s">
        <v>5379</v>
      </c>
      <c r="D1271" s="3">
        <v>18800</v>
      </c>
      <c r="E1271" s="3">
        <v>20426</v>
      </c>
      <c r="F1271" s="8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8277</v>
      </c>
      <c r="O1271" s="8">
        <v>108.64893617021276</v>
      </c>
      <c r="P1271" s="3">
        <v>7.8932038834951452</v>
      </c>
      <c r="Q1271" s="3" t="s">
        <v>8277</v>
      </c>
      <c r="R1271" s="3" t="s">
        <v>8277</v>
      </c>
      <c r="S1271" s="15">
        <f t="shared" si="38"/>
        <v>42445.823055555549</v>
      </c>
      <c r="T1271" s="14">
        <f t="shared" si="39"/>
        <v>42476</v>
      </c>
    </row>
    <row r="1272" spans="1:20" ht="30.75" x14ac:dyDescent="0.25">
      <c r="A1272" s="3">
        <v>1270</v>
      </c>
      <c r="B1272" s="4" t="s">
        <v>1271</v>
      </c>
      <c r="C1272" s="4" t="s">
        <v>5380</v>
      </c>
      <c r="D1272" s="3">
        <v>10000</v>
      </c>
      <c r="E1272" s="3">
        <v>11472</v>
      </c>
      <c r="F1272" s="8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8277</v>
      </c>
      <c r="O1272" s="8">
        <v>114.72</v>
      </c>
      <c r="P1272" s="3">
        <v>8.7100591715976332</v>
      </c>
      <c r="Q1272" s="3" t="s">
        <v>8277</v>
      </c>
      <c r="R1272" s="3" t="s">
        <v>8277</v>
      </c>
      <c r="S1272" s="15">
        <f t="shared" si="38"/>
        <v>40933.856967592597</v>
      </c>
      <c r="T1272" s="14">
        <f t="shared" si="39"/>
        <v>40993.815300925926</v>
      </c>
    </row>
    <row r="1273" spans="1:20" ht="30.75" x14ac:dyDescent="0.25">
      <c r="A1273" s="3">
        <v>1271</v>
      </c>
      <c r="B1273" s="4" t="s">
        <v>1272</v>
      </c>
      <c r="C1273" s="4" t="s">
        <v>5381</v>
      </c>
      <c r="D1273" s="3">
        <v>7500</v>
      </c>
      <c r="E1273" s="3">
        <v>7635</v>
      </c>
      <c r="F1273" s="8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8277</v>
      </c>
      <c r="O1273" s="8">
        <v>101.8</v>
      </c>
      <c r="P1273" s="3">
        <v>4.354838709677419</v>
      </c>
      <c r="Q1273" s="3" t="s">
        <v>8277</v>
      </c>
      <c r="R1273" s="3" t="s">
        <v>8277</v>
      </c>
      <c r="S1273" s="15">
        <f t="shared" si="38"/>
        <v>41561.683553240742</v>
      </c>
      <c r="T1273" s="14">
        <f t="shared" si="39"/>
        <v>41591.725219907406</v>
      </c>
    </row>
    <row r="1274" spans="1:20" ht="45.75" x14ac:dyDescent="0.25">
      <c r="A1274" s="3">
        <v>1272</v>
      </c>
      <c r="B1274" s="4" t="s">
        <v>1273</v>
      </c>
      <c r="C1274" s="4" t="s">
        <v>5382</v>
      </c>
      <c r="D1274" s="3">
        <v>5000</v>
      </c>
      <c r="E1274" s="3">
        <v>5300</v>
      </c>
      <c r="F1274" s="8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8277</v>
      </c>
      <c r="O1274" s="8">
        <v>106</v>
      </c>
      <c r="P1274" s="3">
        <v>10.714285714285714</v>
      </c>
      <c r="Q1274" s="3" t="s">
        <v>8277</v>
      </c>
      <c r="R1274" s="3" t="s">
        <v>8277</v>
      </c>
      <c r="S1274" s="15">
        <f t="shared" si="38"/>
        <v>40274.745127314818</v>
      </c>
      <c r="T1274" s="14">
        <f t="shared" si="39"/>
        <v>40344.166666666664</v>
      </c>
    </row>
    <row r="1275" spans="1:20" ht="30.75" x14ac:dyDescent="0.25">
      <c r="A1275" s="3">
        <v>1273</v>
      </c>
      <c r="B1275" s="4" t="s">
        <v>1274</v>
      </c>
      <c r="C1275" s="4" t="s">
        <v>5383</v>
      </c>
      <c r="D1275" s="3">
        <v>4000</v>
      </c>
      <c r="E1275" s="3">
        <v>4140</v>
      </c>
      <c r="F1275" s="8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8277</v>
      </c>
      <c r="O1275" s="8">
        <v>103.49999999999999</v>
      </c>
      <c r="P1275" s="3">
        <v>2.5925925925925926</v>
      </c>
      <c r="Q1275" s="3" t="s">
        <v>8277</v>
      </c>
      <c r="R1275" s="3" t="s">
        <v>8277</v>
      </c>
      <c r="S1275" s="15">
        <f t="shared" si="38"/>
        <v>41852.730219907404</v>
      </c>
      <c r="T1275" s="14">
        <f t="shared" si="39"/>
        <v>41882.730219907404</v>
      </c>
    </row>
    <row r="1276" spans="1:20" ht="30.75" x14ac:dyDescent="0.25">
      <c r="A1276" s="3">
        <v>1274</v>
      </c>
      <c r="B1276" s="4" t="s">
        <v>1275</v>
      </c>
      <c r="C1276" s="4" t="s">
        <v>5384</v>
      </c>
      <c r="D1276" s="3">
        <v>25000</v>
      </c>
      <c r="E1276" s="3">
        <v>38743.839999999997</v>
      </c>
      <c r="F1276" s="8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8277</v>
      </c>
      <c r="O1276" s="8">
        <v>154.97535999999999</v>
      </c>
      <c r="P1276" s="3">
        <v>29.430064239828685</v>
      </c>
      <c r="Q1276" s="3" t="s">
        <v>8277</v>
      </c>
      <c r="R1276" s="3" t="s">
        <v>8277</v>
      </c>
      <c r="S1276" s="15">
        <f t="shared" si="38"/>
        <v>41116.690104166664</v>
      </c>
      <c r="T1276" s="14">
        <f t="shared" si="39"/>
        <v>41151.690104166664</v>
      </c>
    </row>
    <row r="1277" spans="1:20" ht="45.75" x14ac:dyDescent="0.25">
      <c r="A1277" s="3">
        <v>1275</v>
      </c>
      <c r="B1277" s="4" t="s">
        <v>1276</v>
      </c>
      <c r="C1277" s="4" t="s">
        <v>5385</v>
      </c>
      <c r="D1277" s="3">
        <v>15000</v>
      </c>
      <c r="E1277" s="3">
        <v>24321.1</v>
      </c>
      <c r="F1277" s="8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8277</v>
      </c>
      <c r="O1277" s="8">
        <v>162.14066666666668</v>
      </c>
      <c r="P1277" s="3">
        <v>23.961696658097683</v>
      </c>
      <c r="Q1277" s="3" t="s">
        <v>8277</v>
      </c>
      <c r="R1277" s="3" t="s">
        <v>8277</v>
      </c>
      <c r="S1277" s="15">
        <f t="shared" si="38"/>
        <v>41458.867905092593</v>
      </c>
      <c r="T1277" s="14">
        <f t="shared" si="39"/>
        <v>41493.867905092593</v>
      </c>
    </row>
    <row r="1278" spans="1:20" ht="30.75" x14ac:dyDescent="0.25">
      <c r="A1278" s="3">
        <v>1276</v>
      </c>
      <c r="B1278" s="4" t="s">
        <v>1277</v>
      </c>
      <c r="C1278" s="4" t="s">
        <v>5386</v>
      </c>
      <c r="D1278" s="3">
        <v>3000</v>
      </c>
      <c r="E1278" s="3">
        <v>3132.63</v>
      </c>
      <c r="F1278" s="8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8277</v>
      </c>
      <c r="O1278" s="8">
        <v>104.42100000000001</v>
      </c>
      <c r="P1278" s="3">
        <v>1.9504411764705898</v>
      </c>
      <c r="Q1278" s="3" t="s">
        <v>8277</v>
      </c>
      <c r="R1278" s="3" t="s">
        <v>8277</v>
      </c>
      <c r="S1278" s="15">
        <f t="shared" si="38"/>
        <v>40007.704247685186</v>
      </c>
      <c r="T1278" s="14">
        <f t="shared" si="39"/>
        <v>40057.166666666664</v>
      </c>
    </row>
    <row r="1279" spans="1:20" ht="45.75" x14ac:dyDescent="0.25">
      <c r="A1279" s="3">
        <v>1277</v>
      </c>
      <c r="B1279" s="4" t="s">
        <v>1278</v>
      </c>
      <c r="C1279" s="4" t="s">
        <v>5387</v>
      </c>
      <c r="D1279" s="3">
        <v>15000</v>
      </c>
      <c r="E1279" s="3">
        <v>15918.65</v>
      </c>
      <c r="F1279" s="8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8277</v>
      </c>
      <c r="O1279" s="8">
        <v>106.12433333333333</v>
      </c>
      <c r="P1279" s="3">
        <v>2.2243341404358343</v>
      </c>
      <c r="Q1279" s="3" t="s">
        <v>8277</v>
      </c>
      <c r="R1279" s="3" t="s">
        <v>8277</v>
      </c>
      <c r="S1279" s="15">
        <f t="shared" si="38"/>
        <v>41121.561886574076</v>
      </c>
      <c r="T1279" s="14">
        <f t="shared" si="39"/>
        <v>41156.561886574076</v>
      </c>
    </row>
    <row r="1280" spans="1:20" ht="30.75" x14ac:dyDescent="0.25">
      <c r="A1280" s="3">
        <v>1278</v>
      </c>
      <c r="B1280" s="4" t="s">
        <v>1279</v>
      </c>
      <c r="C1280" s="4" t="s">
        <v>5388</v>
      </c>
      <c r="D1280" s="3">
        <v>6500</v>
      </c>
      <c r="E1280" s="3">
        <v>10071</v>
      </c>
      <c r="F1280" s="8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8277</v>
      </c>
      <c r="O1280" s="8">
        <v>154.93846153846152</v>
      </c>
      <c r="P1280" s="3">
        <v>18.794736842105262</v>
      </c>
      <c r="Q1280" s="3" t="s">
        <v>8277</v>
      </c>
      <c r="R1280" s="3" t="s">
        <v>8277</v>
      </c>
      <c r="S1280" s="15">
        <f t="shared" si="38"/>
        <v>41786.555162037039</v>
      </c>
      <c r="T1280" s="14">
        <f t="shared" si="39"/>
        <v>41815.083333333336</v>
      </c>
    </row>
    <row r="1281" spans="1:20" ht="30.75" x14ac:dyDescent="0.25">
      <c r="A1281" s="3">
        <v>1279</v>
      </c>
      <c r="B1281" s="4" t="s">
        <v>1280</v>
      </c>
      <c r="C1281" s="4" t="s">
        <v>5389</v>
      </c>
      <c r="D1281" s="3">
        <v>12516</v>
      </c>
      <c r="E1281" s="3">
        <v>13864.17</v>
      </c>
      <c r="F1281" s="8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8277</v>
      </c>
      <c r="O1281" s="8">
        <v>110.77157238734421</v>
      </c>
      <c r="P1281" s="3">
        <v>7.1331746031746039</v>
      </c>
      <c r="Q1281" s="3" t="s">
        <v>8277</v>
      </c>
      <c r="R1281" s="3" t="s">
        <v>8277</v>
      </c>
      <c r="S1281" s="15">
        <f t="shared" si="38"/>
        <v>41682.099189814813</v>
      </c>
      <c r="T1281" s="14">
        <f t="shared" si="39"/>
        <v>41722.057523148149</v>
      </c>
    </row>
    <row r="1282" spans="1:20" ht="30.75" x14ac:dyDescent="0.25">
      <c r="A1282" s="3">
        <v>1280</v>
      </c>
      <c r="B1282" s="4" t="s">
        <v>1281</v>
      </c>
      <c r="C1282" s="4" t="s">
        <v>5390</v>
      </c>
      <c r="D1282" s="3">
        <v>15000</v>
      </c>
      <c r="E1282" s="3">
        <v>16636.78</v>
      </c>
      <c r="F1282" s="8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8277</v>
      </c>
      <c r="O1282" s="8">
        <v>110.91186666666665</v>
      </c>
      <c r="P1282" s="3">
        <v>12.590615384615376</v>
      </c>
      <c r="Q1282" s="3" t="s">
        <v>8277</v>
      </c>
      <c r="R1282" s="3" t="s">
        <v>8277</v>
      </c>
      <c r="S1282" s="15">
        <f t="shared" si="38"/>
        <v>40513.757569444446</v>
      </c>
      <c r="T1282" s="14">
        <f t="shared" si="39"/>
        <v>40603.757569444446</v>
      </c>
    </row>
    <row r="1283" spans="1:20" ht="30.75" x14ac:dyDescent="0.25">
      <c r="A1283" s="3">
        <v>1281</v>
      </c>
      <c r="B1283" s="4" t="s">
        <v>1282</v>
      </c>
      <c r="C1283" s="4" t="s">
        <v>5391</v>
      </c>
      <c r="D1283" s="3">
        <v>7000</v>
      </c>
      <c r="E1283" s="3">
        <v>7750</v>
      </c>
      <c r="F1283" s="8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8277</v>
      </c>
      <c r="O1283" s="8">
        <v>110.71428571428572</v>
      </c>
      <c r="P1283" s="3">
        <v>10.135135135135135</v>
      </c>
      <c r="Q1283" s="3" t="s">
        <v>8277</v>
      </c>
      <c r="R1283" s="3" t="s">
        <v>8277</v>
      </c>
      <c r="S1283" s="15">
        <f t="shared" ref="S1283:S1346" si="40">(((J1283/60)/60)/24)+DATE(1970,1,1)</f>
        <v>41463.743472222224</v>
      </c>
      <c r="T1283" s="14">
        <f t="shared" ref="T1283:T1346" si="41">(((I1283/60)/60)/24)+DATE(1970,1,1)</f>
        <v>41483.743472222224</v>
      </c>
    </row>
    <row r="1284" spans="1:20" ht="30.75" x14ac:dyDescent="0.25">
      <c r="A1284" s="3">
        <v>1282</v>
      </c>
      <c r="B1284" s="4" t="s">
        <v>1283</v>
      </c>
      <c r="C1284" s="4" t="s">
        <v>5392</v>
      </c>
      <c r="D1284" s="3">
        <v>15000</v>
      </c>
      <c r="E1284" s="3">
        <v>18542</v>
      </c>
      <c r="F1284" s="8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8277</v>
      </c>
      <c r="O1284" s="8">
        <v>123.61333333333333</v>
      </c>
      <c r="P1284" s="3">
        <v>12.927007299270073</v>
      </c>
      <c r="Q1284" s="3" t="s">
        <v>8277</v>
      </c>
      <c r="R1284" s="3" t="s">
        <v>8277</v>
      </c>
      <c r="S1284" s="15">
        <f t="shared" si="40"/>
        <v>41586.475173611114</v>
      </c>
      <c r="T1284" s="14">
        <f t="shared" si="41"/>
        <v>41617.207638888889</v>
      </c>
    </row>
    <row r="1285" spans="1:20" ht="30.75" x14ac:dyDescent="0.25">
      <c r="A1285" s="3">
        <v>1283</v>
      </c>
      <c r="B1285" s="4" t="s">
        <v>1284</v>
      </c>
      <c r="C1285" s="4" t="s">
        <v>5393</v>
      </c>
      <c r="D1285" s="3">
        <v>1000</v>
      </c>
      <c r="E1285" s="3">
        <v>2110.5</v>
      </c>
      <c r="F1285" s="8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8277</v>
      </c>
      <c r="O1285" s="9">
        <v>211.05</v>
      </c>
      <c r="P1285" s="3">
        <v>50.477272727272727</v>
      </c>
      <c r="Q1285" s="3" t="s">
        <v>8277</v>
      </c>
      <c r="R1285" s="3" t="s">
        <v>8277</v>
      </c>
      <c r="S1285" s="15">
        <f t="shared" si="40"/>
        <v>41320.717465277776</v>
      </c>
      <c r="T1285" s="14">
        <f t="shared" si="41"/>
        <v>41344.166666666664</v>
      </c>
    </row>
    <row r="1286" spans="1:20" ht="30.75" x14ac:dyDescent="0.25">
      <c r="A1286" s="3">
        <v>1284</v>
      </c>
      <c r="B1286" s="4" t="s">
        <v>1285</v>
      </c>
      <c r="C1286" s="4" t="s">
        <v>5394</v>
      </c>
      <c r="D1286" s="3">
        <v>2000</v>
      </c>
      <c r="E1286" s="3">
        <v>2020</v>
      </c>
      <c r="F1286" s="8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8272</v>
      </c>
      <c r="O1286" s="8">
        <v>101</v>
      </c>
      <c r="P1286" s="3">
        <v>0.64516129032258063</v>
      </c>
      <c r="Q1286" s="3" t="s">
        <v>8272</v>
      </c>
      <c r="R1286" s="3" t="s">
        <v>8272</v>
      </c>
      <c r="S1286" s="15">
        <f t="shared" si="40"/>
        <v>42712.23474537037</v>
      </c>
      <c r="T1286" s="14">
        <f t="shared" si="41"/>
        <v>42735.707638888889</v>
      </c>
    </row>
    <row r="1287" spans="1:20" ht="30.75" x14ac:dyDescent="0.25">
      <c r="A1287" s="3">
        <v>1285</v>
      </c>
      <c r="B1287" s="4" t="s">
        <v>1286</v>
      </c>
      <c r="C1287" s="4" t="s">
        <v>5395</v>
      </c>
      <c r="D1287" s="3">
        <v>2000</v>
      </c>
      <c r="E1287" s="3">
        <v>2033</v>
      </c>
      <c r="F1287" s="8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8272</v>
      </c>
      <c r="O1287" s="8">
        <v>101.64999999999999</v>
      </c>
      <c r="P1287" s="3">
        <v>0.52380952380952384</v>
      </c>
      <c r="Q1287" s="3" t="s">
        <v>8272</v>
      </c>
      <c r="R1287" s="3" t="s">
        <v>8272</v>
      </c>
      <c r="S1287" s="15">
        <f t="shared" si="40"/>
        <v>42160.583043981482</v>
      </c>
      <c r="T1287" s="14">
        <f t="shared" si="41"/>
        <v>42175.583043981482</v>
      </c>
    </row>
    <row r="1288" spans="1:20" ht="30.75" x14ac:dyDescent="0.25">
      <c r="A1288" s="3">
        <v>1286</v>
      </c>
      <c r="B1288" s="4" t="s">
        <v>1287</v>
      </c>
      <c r="C1288" s="4" t="s">
        <v>5396</v>
      </c>
      <c r="D1288" s="3">
        <v>1500</v>
      </c>
      <c r="E1288" s="3">
        <v>1625</v>
      </c>
      <c r="F1288" s="8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8272</v>
      </c>
      <c r="O1288" s="8">
        <v>108.33333333333333</v>
      </c>
      <c r="P1288" s="3">
        <v>6.25</v>
      </c>
      <c r="Q1288" s="3" t="s">
        <v>8272</v>
      </c>
      <c r="R1288" s="3" t="s">
        <v>8272</v>
      </c>
      <c r="S1288" s="15">
        <f t="shared" si="40"/>
        <v>42039.384571759263</v>
      </c>
      <c r="T1288" s="14">
        <f t="shared" si="41"/>
        <v>42052.583333333328</v>
      </c>
    </row>
    <row r="1289" spans="1:20" ht="60.75" x14ac:dyDescent="0.25">
      <c r="A1289" s="3">
        <v>1287</v>
      </c>
      <c r="B1289" s="4" t="s">
        <v>1288</v>
      </c>
      <c r="C1289" s="4" t="s">
        <v>5397</v>
      </c>
      <c r="D1289" s="3">
        <v>250</v>
      </c>
      <c r="E1289" s="3">
        <v>605</v>
      </c>
      <c r="F1289" s="8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8272</v>
      </c>
      <c r="O1289" s="9">
        <v>242</v>
      </c>
      <c r="P1289" s="3">
        <v>14.2</v>
      </c>
      <c r="Q1289" s="3" t="s">
        <v>8272</v>
      </c>
      <c r="R1289" s="3" t="s">
        <v>8272</v>
      </c>
      <c r="S1289" s="15">
        <f t="shared" si="40"/>
        <v>42107.621018518519</v>
      </c>
      <c r="T1289" s="14">
        <f t="shared" si="41"/>
        <v>42167.621018518519</v>
      </c>
    </row>
    <row r="1290" spans="1:20" ht="45.75" x14ac:dyDescent="0.25">
      <c r="A1290" s="3">
        <v>1288</v>
      </c>
      <c r="B1290" s="4" t="s">
        <v>1289</v>
      </c>
      <c r="C1290" s="4" t="s">
        <v>5398</v>
      </c>
      <c r="D1290" s="3">
        <v>4000</v>
      </c>
      <c r="E1290" s="3">
        <v>4018</v>
      </c>
      <c r="F1290" s="8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8272</v>
      </c>
      <c r="O1290" s="8">
        <v>100.44999999999999</v>
      </c>
      <c r="P1290" s="3">
        <v>0.29508196721311475</v>
      </c>
      <c r="Q1290" s="3" t="s">
        <v>8272</v>
      </c>
      <c r="R1290" s="3" t="s">
        <v>8272</v>
      </c>
      <c r="S1290" s="15">
        <f t="shared" si="40"/>
        <v>42561.154664351852</v>
      </c>
      <c r="T1290" s="14">
        <f t="shared" si="41"/>
        <v>42592.166666666672</v>
      </c>
    </row>
    <row r="1291" spans="1:20" ht="30.75" x14ac:dyDescent="0.25">
      <c r="A1291" s="3">
        <v>1289</v>
      </c>
      <c r="B1291" s="4" t="s">
        <v>1290</v>
      </c>
      <c r="C1291" s="4" t="s">
        <v>5399</v>
      </c>
      <c r="D1291" s="3">
        <v>1500</v>
      </c>
      <c r="E1291" s="3">
        <v>1876</v>
      </c>
      <c r="F1291" s="8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8272</v>
      </c>
      <c r="O1291" s="8">
        <v>125.06666666666666</v>
      </c>
      <c r="P1291" s="3">
        <v>7.2307692307692308</v>
      </c>
      <c r="Q1291" s="3" t="s">
        <v>8272</v>
      </c>
      <c r="R1291" s="3" t="s">
        <v>8272</v>
      </c>
      <c r="S1291" s="15">
        <f t="shared" si="40"/>
        <v>42709.134780092587</v>
      </c>
      <c r="T1291" s="14">
        <f t="shared" si="41"/>
        <v>42739.134780092587</v>
      </c>
    </row>
    <row r="1292" spans="1:20" ht="15.75" x14ac:dyDescent="0.25">
      <c r="A1292" s="3">
        <v>1290</v>
      </c>
      <c r="B1292" s="4" t="s">
        <v>1291</v>
      </c>
      <c r="C1292" s="4" t="s">
        <v>5400</v>
      </c>
      <c r="D1292" s="3">
        <v>3500</v>
      </c>
      <c r="E1292" s="3">
        <v>3800</v>
      </c>
      <c r="F1292" s="8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8272</v>
      </c>
      <c r="O1292" s="8">
        <v>108.57142857142857</v>
      </c>
      <c r="P1292" s="3">
        <v>3.4883720930232558</v>
      </c>
      <c r="Q1292" s="3" t="s">
        <v>8272</v>
      </c>
      <c r="R1292" s="3" t="s">
        <v>8272</v>
      </c>
      <c r="S1292" s="15">
        <f t="shared" si="40"/>
        <v>42086.614942129629</v>
      </c>
      <c r="T1292" s="14">
        <f t="shared" si="41"/>
        <v>42117.290972222225</v>
      </c>
    </row>
    <row r="1293" spans="1:20" ht="30.75" x14ac:dyDescent="0.25">
      <c r="A1293" s="3">
        <v>1291</v>
      </c>
      <c r="B1293" s="4" t="s">
        <v>1292</v>
      </c>
      <c r="C1293" s="4" t="s">
        <v>5401</v>
      </c>
      <c r="D1293" s="3">
        <v>3000</v>
      </c>
      <c r="E1293" s="3">
        <v>4371</v>
      </c>
      <c r="F1293" s="8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8272</v>
      </c>
      <c r="O1293" s="8">
        <v>145.70000000000002</v>
      </c>
      <c r="P1293" s="3">
        <v>32.642857142857146</v>
      </c>
      <c r="Q1293" s="3" t="s">
        <v>8272</v>
      </c>
      <c r="R1293" s="3" t="s">
        <v>8272</v>
      </c>
      <c r="S1293" s="15">
        <f t="shared" si="40"/>
        <v>42064.652673611112</v>
      </c>
      <c r="T1293" s="14">
        <f t="shared" si="41"/>
        <v>42101.291666666672</v>
      </c>
    </row>
    <row r="1294" spans="1:20" ht="45.75" x14ac:dyDescent="0.25">
      <c r="A1294" s="3">
        <v>1292</v>
      </c>
      <c r="B1294" s="4" t="s">
        <v>1293</v>
      </c>
      <c r="C1294" s="4" t="s">
        <v>5402</v>
      </c>
      <c r="D1294" s="3">
        <v>1700</v>
      </c>
      <c r="E1294" s="3">
        <v>1870</v>
      </c>
      <c r="F1294" s="8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8272</v>
      </c>
      <c r="O1294" s="8">
        <v>110.00000000000001</v>
      </c>
      <c r="P1294" s="3">
        <v>3.2692307692307692</v>
      </c>
      <c r="Q1294" s="3" t="s">
        <v>8272</v>
      </c>
      <c r="R1294" s="3" t="s">
        <v>8272</v>
      </c>
      <c r="S1294" s="15">
        <f t="shared" si="40"/>
        <v>42256.764212962968</v>
      </c>
      <c r="T1294" s="14">
        <f t="shared" si="41"/>
        <v>42283.957638888889</v>
      </c>
    </row>
    <row r="1295" spans="1:20" ht="45.75" x14ac:dyDescent="0.25">
      <c r="A1295" s="3">
        <v>1293</v>
      </c>
      <c r="B1295" s="4" t="s">
        <v>1294</v>
      </c>
      <c r="C1295" s="4" t="s">
        <v>5403</v>
      </c>
      <c r="D1295" s="3">
        <v>15000</v>
      </c>
      <c r="E1295" s="3">
        <v>15335</v>
      </c>
      <c r="F1295" s="8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8272</v>
      </c>
      <c r="O1295" s="8">
        <v>102.23333333333333</v>
      </c>
      <c r="P1295" s="3">
        <v>2.7916666666666665</v>
      </c>
      <c r="Q1295" s="3" t="s">
        <v>8272</v>
      </c>
      <c r="R1295" s="3" t="s">
        <v>8272</v>
      </c>
      <c r="S1295" s="15">
        <f t="shared" si="40"/>
        <v>42292.701053240744</v>
      </c>
      <c r="T1295" s="14">
        <f t="shared" si="41"/>
        <v>42322.742719907401</v>
      </c>
    </row>
    <row r="1296" spans="1:20" ht="30.75" x14ac:dyDescent="0.25">
      <c r="A1296" s="3">
        <v>1294</v>
      </c>
      <c r="B1296" s="4" t="s">
        <v>1295</v>
      </c>
      <c r="C1296" s="4" t="s">
        <v>5404</v>
      </c>
      <c r="D1296" s="3">
        <v>500</v>
      </c>
      <c r="E1296" s="3">
        <v>610</v>
      </c>
      <c r="F1296" s="8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8272</v>
      </c>
      <c r="O1296" s="8">
        <v>122</v>
      </c>
      <c r="P1296" s="3">
        <v>5</v>
      </c>
      <c r="Q1296" s="3" t="s">
        <v>8272</v>
      </c>
      <c r="R1296" s="3" t="s">
        <v>8272</v>
      </c>
      <c r="S1296" s="15">
        <f t="shared" si="40"/>
        <v>42278.453668981485</v>
      </c>
      <c r="T1296" s="14">
        <f t="shared" si="41"/>
        <v>42296.458333333328</v>
      </c>
    </row>
    <row r="1297" spans="1:20" ht="45.75" x14ac:dyDescent="0.25">
      <c r="A1297" s="3">
        <v>1295</v>
      </c>
      <c r="B1297" s="4" t="s">
        <v>1296</v>
      </c>
      <c r="C1297" s="4" t="s">
        <v>5405</v>
      </c>
      <c r="D1297" s="3">
        <v>2500</v>
      </c>
      <c r="E1297" s="3">
        <v>2549</v>
      </c>
      <c r="F1297" s="8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8272</v>
      </c>
      <c r="O1297" s="8">
        <v>101.96000000000001</v>
      </c>
      <c r="P1297" s="3">
        <v>0.765625</v>
      </c>
      <c r="Q1297" s="3" t="s">
        <v>8272</v>
      </c>
      <c r="R1297" s="3" t="s">
        <v>8272</v>
      </c>
      <c r="S1297" s="15">
        <f t="shared" si="40"/>
        <v>42184.572881944448</v>
      </c>
      <c r="T1297" s="14">
        <f t="shared" si="41"/>
        <v>42214.708333333328</v>
      </c>
    </row>
    <row r="1298" spans="1:20" ht="45.75" x14ac:dyDescent="0.25">
      <c r="A1298" s="3">
        <v>1296</v>
      </c>
      <c r="B1298" s="4" t="s">
        <v>1297</v>
      </c>
      <c r="C1298" s="4" t="s">
        <v>5406</v>
      </c>
      <c r="D1298" s="3">
        <v>850</v>
      </c>
      <c r="E1298" s="3">
        <v>1200</v>
      </c>
      <c r="F1298" s="8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8272</v>
      </c>
      <c r="O1298" s="8">
        <v>141.1764705882353</v>
      </c>
      <c r="P1298" s="3">
        <v>15.217391304347826</v>
      </c>
      <c r="Q1298" s="3" t="s">
        <v>8272</v>
      </c>
      <c r="R1298" s="3" t="s">
        <v>8272</v>
      </c>
      <c r="S1298" s="15">
        <f t="shared" si="40"/>
        <v>42423.050613425927</v>
      </c>
      <c r="T1298" s="14">
        <f t="shared" si="41"/>
        <v>42443.008946759262</v>
      </c>
    </row>
    <row r="1299" spans="1:20" ht="30.75" x14ac:dyDescent="0.25">
      <c r="A1299" s="3">
        <v>1297</v>
      </c>
      <c r="B1299" s="4" t="s">
        <v>1298</v>
      </c>
      <c r="C1299" s="4" t="s">
        <v>5407</v>
      </c>
      <c r="D1299" s="3">
        <v>20000</v>
      </c>
      <c r="E1299" s="3">
        <v>21905</v>
      </c>
      <c r="F1299" s="8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8272</v>
      </c>
      <c r="O1299" s="8">
        <v>109.52500000000001</v>
      </c>
      <c r="P1299" s="3">
        <v>8.0042016806722689</v>
      </c>
      <c r="Q1299" s="3" t="s">
        <v>8272</v>
      </c>
      <c r="R1299" s="3" t="s">
        <v>8272</v>
      </c>
      <c r="S1299" s="15">
        <f t="shared" si="40"/>
        <v>42461.747199074074</v>
      </c>
      <c r="T1299" s="14">
        <f t="shared" si="41"/>
        <v>42491.747199074074</v>
      </c>
    </row>
    <row r="1300" spans="1:20" ht="30.75" x14ac:dyDescent="0.25">
      <c r="A1300" s="3">
        <v>1298</v>
      </c>
      <c r="B1300" s="4" t="s">
        <v>1299</v>
      </c>
      <c r="C1300" s="4" t="s">
        <v>5408</v>
      </c>
      <c r="D1300" s="3">
        <v>2000</v>
      </c>
      <c r="E1300" s="3">
        <v>2093</v>
      </c>
      <c r="F1300" s="8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8272</v>
      </c>
      <c r="O1300" s="8">
        <v>104.65</v>
      </c>
      <c r="P1300" s="3">
        <v>2.8181818181818183</v>
      </c>
      <c r="Q1300" s="3" t="s">
        <v>8272</v>
      </c>
      <c r="R1300" s="3" t="s">
        <v>8272</v>
      </c>
      <c r="S1300" s="15">
        <f t="shared" si="40"/>
        <v>42458.680925925932</v>
      </c>
      <c r="T1300" s="14">
        <f t="shared" si="41"/>
        <v>42488.680925925932</v>
      </c>
    </row>
    <row r="1301" spans="1:20" ht="30.75" x14ac:dyDescent="0.25">
      <c r="A1301" s="3">
        <v>1299</v>
      </c>
      <c r="B1301" s="4" t="s">
        <v>1300</v>
      </c>
      <c r="C1301" s="4" t="s">
        <v>5409</v>
      </c>
      <c r="D1301" s="3">
        <v>3500</v>
      </c>
      <c r="E1301" s="3">
        <v>4340</v>
      </c>
      <c r="F1301" s="8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8272</v>
      </c>
      <c r="O1301" s="8">
        <v>124</v>
      </c>
      <c r="P1301" s="3">
        <v>26.25</v>
      </c>
      <c r="Q1301" s="3" t="s">
        <v>8272</v>
      </c>
      <c r="R1301" s="3" t="s">
        <v>8272</v>
      </c>
      <c r="S1301" s="15">
        <f t="shared" si="40"/>
        <v>42169.814340277779</v>
      </c>
      <c r="T1301" s="14">
        <f t="shared" si="41"/>
        <v>42199.814340277779</v>
      </c>
    </row>
    <row r="1302" spans="1:20" ht="30.75" x14ac:dyDescent="0.25">
      <c r="A1302" s="3">
        <v>1300</v>
      </c>
      <c r="B1302" s="4" t="s">
        <v>1301</v>
      </c>
      <c r="C1302" s="4" t="s">
        <v>5410</v>
      </c>
      <c r="D1302" s="3">
        <v>3000</v>
      </c>
      <c r="E1302" s="3">
        <v>4050</v>
      </c>
      <c r="F1302" s="8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8272</v>
      </c>
      <c r="O1302" s="8">
        <v>135</v>
      </c>
      <c r="P1302" s="3">
        <v>43.75</v>
      </c>
      <c r="Q1302" s="3" t="s">
        <v>8272</v>
      </c>
      <c r="R1302" s="3" t="s">
        <v>8272</v>
      </c>
      <c r="S1302" s="15">
        <f t="shared" si="40"/>
        <v>42483.675208333334</v>
      </c>
      <c r="T1302" s="14">
        <f t="shared" si="41"/>
        <v>42522.789583333331</v>
      </c>
    </row>
    <row r="1303" spans="1:20" ht="45.75" x14ac:dyDescent="0.25">
      <c r="A1303" s="3">
        <v>1301</v>
      </c>
      <c r="B1303" s="4" t="s">
        <v>1302</v>
      </c>
      <c r="C1303" s="4" t="s">
        <v>5411</v>
      </c>
      <c r="D1303" s="3">
        <v>2000</v>
      </c>
      <c r="E1303" s="3">
        <v>2055</v>
      </c>
      <c r="F1303" s="8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8272</v>
      </c>
      <c r="O1303" s="8">
        <v>102.75000000000001</v>
      </c>
      <c r="P1303" s="3">
        <v>1.896551724137931</v>
      </c>
      <c r="Q1303" s="3" t="s">
        <v>8272</v>
      </c>
      <c r="R1303" s="3" t="s">
        <v>8272</v>
      </c>
      <c r="S1303" s="15">
        <f t="shared" si="40"/>
        <v>42195.749745370369</v>
      </c>
      <c r="T1303" s="14">
        <f t="shared" si="41"/>
        <v>42206.125</v>
      </c>
    </row>
    <row r="1304" spans="1:20" ht="30.75" x14ac:dyDescent="0.25">
      <c r="A1304" s="3">
        <v>1302</v>
      </c>
      <c r="B1304" s="4" t="s">
        <v>1303</v>
      </c>
      <c r="C1304" s="4" t="s">
        <v>5412</v>
      </c>
      <c r="D1304" s="3">
        <v>2500</v>
      </c>
      <c r="E1304" s="3">
        <v>2500</v>
      </c>
      <c r="F1304" s="8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8272</v>
      </c>
      <c r="O1304" s="8">
        <v>100</v>
      </c>
      <c r="P1304" s="3">
        <v>0</v>
      </c>
      <c r="Q1304" s="3" t="s">
        <v>8272</v>
      </c>
      <c r="R1304" s="3" t="s">
        <v>8272</v>
      </c>
      <c r="S1304" s="15">
        <f t="shared" si="40"/>
        <v>42675.057997685188</v>
      </c>
      <c r="T1304" s="14">
        <f t="shared" si="41"/>
        <v>42705.099664351852</v>
      </c>
    </row>
    <row r="1305" spans="1:20" ht="15.75" x14ac:dyDescent="0.25">
      <c r="A1305" s="3">
        <v>1303</v>
      </c>
      <c r="B1305" s="4" t="s">
        <v>1304</v>
      </c>
      <c r="C1305" s="4" t="s">
        <v>5413</v>
      </c>
      <c r="D1305" s="3">
        <v>3500</v>
      </c>
      <c r="E1305" s="3">
        <v>4559.13</v>
      </c>
      <c r="F1305" s="8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8272</v>
      </c>
      <c r="O1305" s="8">
        <v>130.26085714285716</v>
      </c>
      <c r="P1305" s="3">
        <v>9.8067592592592607</v>
      </c>
      <c r="Q1305" s="3" t="s">
        <v>8272</v>
      </c>
      <c r="R1305" s="3" t="s">
        <v>8272</v>
      </c>
      <c r="S1305" s="15">
        <f t="shared" si="40"/>
        <v>42566.441203703704</v>
      </c>
      <c r="T1305" s="14">
        <f t="shared" si="41"/>
        <v>42582.458333333328</v>
      </c>
    </row>
    <row r="1306" spans="1:20" ht="30.75" x14ac:dyDescent="0.25">
      <c r="A1306" s="3">
        <v>1304</v>
      </c>
      <c r="B1306" s="4" t="s">
        <v>1305</v>
      </c>
      <c r="C1306" s="4" t="s">
        <v>5414</v>
      </c>
      <c r="D1306" s="3">
        <v>40000</v>
      </c>
      <c r="E1306" s="3">
        <v>15851</v>
      </c>
      <c r="F1306" s="7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8274</v>
      </c>
      <c r="O1306" s="7">
        <v>39.627499999999998</v>
      </c>
      <c r="P1306" s="3">
        <v>-232.20192307692307</v>
      </c>
      <c r="Q1306" s="3" t="s">
        <v>8274</v>
      </c>
      <c r="R1306" s="3" t="s">
        <v>8274</v>
      </c>
      <c r="S1306" s="15">
        <f t="shared" si="40"/>
        <v>42747.194502314815</v>
      </c>
      <c r="T1306" s="14">
        <f t="shared" si="41"/>
        <v>42807.152835648143</v>
      </c>
    </row>
    <row r="1307" spans="1:20" ht="30.75" x14ac:dyDescent="0.25">
      <c r="A1307" s="3">
        <v>1305</v>
      </c>
      <c r="B1307" s="4" t="s">
        <v>1306</v>
      </c>
      <c r="C1307" s="4" t="s">
        <v>5415</v>
      </c>
      <c r="D1307" s="3">
        <v>30000</v>
      </c>
      <c r="E1307" s="3">
        <v>7793</v>
      </c>
      <c r="F1307" s="7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8274</v>
      </c>
      <c r="O1307" s="7">
        <v>25.976666666666663</v>
      </c>
      <c r="P1307" s="3">
        <v>-258.22093023255815</v>
      </c>
      <c r="Q1307" s="3" t="s">
        <v>8274</v>
      </c>
      <c r="R1307" s="3" t="s">
        <v>8274</v>
      </c>
      <c r="S1307" s="15">
        <f t="shared" si="40"/>
        <v>42543.665601851855</v>
      </c>
      <c r="T1307" s="14">
        <f t="shared" si="41"/>
        <v>42572.729166666672</v>
      </c>
    </row>
    <row r="1308" spans="1:20" ht="45.75" x14ac:dyDescent="0.25">
      <c r="A1308" s="3">
        <v>1306</v>
      </c>
      <c r="B1308" s="4" t="s">
        <v>1307</v>
      </c>
      <c r="C1308" s="4" t="s">
        <v>5416</v>
      </c>
      <c r="D1308" s="3">
        <v>110000</v>
      </c>
      <c r="E1308" s="3">
        <v>71771</v>
      </c>
      <c r="F1308" s="7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8274</v>
      </c>
      <c r="O1308" s="7">
        <v>65.24636363636364</v>
      </c>
      <c r="P1308" s="3">
        <v>-107.38483146067416</v>
      </c>
      <c r="Q1308" s="3" t="s">
        <v>8274</v>
      </c>
      <c r="R1308" s="3" t="s">
        <v>8274</v>
      </c>
      <c r="S1308" s="15">
        <f t="shared" si="40"/>
        <v>41947.457569444443</v>
      </c>
      <c r="T1308" s="14">
        <f t="shared" si="41"/>
        <v>41977.457569444443</v>
      </c>
    </row>
    <row r="1309" spans="1:20" ht="15.75" x14ac:dyDescent="0.25">
      <c r="A1309" s="3">
        <v>1307</v>
      </c>
      <c r="B1309" s="4" t="s">
        <v>1308</v>
      </c>
      <c r="C1309" s="4" t="s">
        <v>5417</v>
      </c>
      <c r="D1309" s="3">
        <v>50000</v>
      </c>
      <c r="E1309" s="3">
        <v>5757</v>
      </c>
      <c r="F1309" s="7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8274</v>
      </c>
      <c r="O1309" s="7">
        <v>11.514000000000001</v>
      </c>
      <c r="P1309" s="3">
        <v>-983.17777777777781</v>
      </c>
      <c r="Q1309" s="3" t="s">
        <v>8274</v>
      </c>
      <c r="R1309" s="3" t="s">
        <v>8274</v>
      </c>
      <c r="S1309" s="15">
        <f t="shared" si="40"/>
        <v>42387.503229166665</v>
      </c>
      <c r="T1309" s="14">
        <f t="shared" si="41"/>
        <v>42417.503229166665</v>
      </c>
    </row>
    <row r="1310" spans="1:20" ht="15.75" x14ac:dyDescent="0.25">
      <c r="A1310" s="3">
        <v>1308</v>
      </c>
      <c r="B1310" s="4" t="s">
        <v>1309</v>
      </c>
      <c r="C1310" s="4" t="s">
        <v>5418</v>
      </c>
      <c r="D1310" s="3">
        <v>10000</v>
      </c>
      <c r="E1310" s="3">
        <v>1136</v>
      </c>
      <c r="F1310" s="7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8274</v>
      </c>
      <c r="O1310" s="7">
        <v>11.360000000000001</v>
      </c>
      <c r="P1310" s="3">
        <v>-233.26315789473685</v>
      </c>
      <c r="Q1310" s="3" t="s">
        <v>8274</v>
      </c>
      <c r="R1310" s="3" t="s">
        <v>8274</v>
      </c>
      <c r="S1310" s="15">
        <f t="shared" si="40"/>
        <v>42611.613564814819</v>
      </c>
      <c r="T1310" s="14">
        <f t="shared" si="41"/>
        <v>42651.613564814819</v>
      </c>
    </row>
    <row r="1311" spans="1:20" ht="30.75" x14ac:dyDescent="0.25">
      <c r="A1311" s="3">
        <v>1309</v>
      </c>
      <c r="B1311" s="4" t="s">
        <v>1310</v>
      </c>
      <c r="C1311" s="4" t="s">
        <v>5419</v>
      </c>
      <c r="D1311" s="3">
        <v>11500</v>
      </c>
      <c r="E1311" s="3">
        <v>12879</v>
      </c>
      <c r="F1311" s="7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8274</v>
      </c>
      <c r="O1311" s="8">
        <v>111.99130434782609</v>
      </c>
      <c r="P1311" s="3">
        <v>39.4</v>
      </c>
      <c r="Q1311" s="3" t="s">
        <v>8274</v>
      </c>
      <c r="R1311" s="3" t="s">
        <v>8274</v>
      </c>
      <c r="S1311" s="15">
        <f t="shared" si="40"/>
        <v>42257.882731481484</v>
      </c>
      <c r="T1311" s="14">
        <f t="shared" si="41"/>
        <v>42292.882731481484</v>
      </c>
    </row>
    <row r="1312" spans="1:20" ht="30.75" x14ac:dyDescent="0.25">
      <c r="A1312" s="3">
        <v>1310</v>
      </c>
      <c r="B1312" s="4" t="s">
        <v>1311</v>
      </c>
      <c r="C1312" s="4" t="s">
        <v>5420</v>
      </c>
      <c r="D1312" s="3">
        <v>20000</v>
      </c>
      <c r="E1312" s="3">
        <v>3100</v>
      </c>
      <c r="F1312" s="7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8274</v>
      </c>
      <c r="O1312" s="7">
        <v>15.5</v>
      </c>
      <c r="P1312" s="3">
        <v>-704.16666666666663</v>
      </c>
      <c r="Q1312" s="3" t="s">
        <v>8274</v>
      </c>
      <c r="R1312" s="3" t="s">
        <v>8274</v>
      </c>
      <c r="S1312" s="15">
        <f t="shared" si="40"/>
        <v>42556.667245370365</v>
      </c>
      <c r="T1312" s="14">
        <f t="shared" si="41"/>
        <v>42601.667245370365</v>
      </c>
    </row>
    <row r="1313" spans="1:20" ht="45.75" x14ac:dyDescent="0.25">
      <c r="A1313" s="3">
        <v>1311</v>
      </c>
      <c r="B1313" s="4" t="s">
        <v>1312</v>
      </c>
      <c r="C1313" s="4" t="s">
        <v>5421</v>
      </c>
      <c r="D1313" s="3">
        <v>250000</v>
      </c>
      <c r="E1313" s="3">
        <v>80070</v>
      </c>
      <c r="F1313" s="7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8274</v>
      </c>
      <c r="O1313" s="7">
        <v>32.027999999999999</v>
      </c>
      <c r="P1313" s="3">
        <v>-1699.3</v>
      </c>
      <c r="Q1313" s="3" t="s">
        <v>8274</v>
      </c>
      <c r="R1313" s="3" t="s">
        <v>8274</v>
      </c>
      <c r="S1313" s="15">
        <f t="shared" si="40"/>
        <v>42669.802303240736</v>
      </c>
      <c r="T1313" s="14">
        <f t="shared" si="41"/>
        <v>42704.843969907408</v>
      </c>
    </row>
    <row r="1314" spans="1:20" ht="30.75" x14ac:dyDescent="0.25">
      <c r="A1314" s="3">
        <v>1312</v>
      </c>
      <c r="B1314" s="4" t="s">
        <v>1313</v>
      </c>
      <c r="C1314" s="4" t="s">
        <v>5422</v>
      </c>
      <c r="D1314" s="3">
        <v>4600</v>
      </c>
      <c r="E1314" s="3">
        <v>28</v>
      </c>
      <c r="F1314" s="7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8274</v>
      </c>
      <c r="O1314" s="7">
        <v>0.60869565217391308</v>
      </c>
      <c r="P1314" s="3">
        <v>-4572</v>
      </c>
      <c r="Q1314" s="3" t="s">
        <v>8274</v>
      </c>
      <c r="R1314" s="3" t="s">
        <v>8274</v>
      </c>
      <c r="S1314" s="15">
        <f t="shared" si="40"/>
        <v>42082.702800925923</v>
      </c>
      <c r="T1314" s="14">
        <f t="shared" si="41"/>
        <v>42112.702800925923</v>
      </c>
    </row>
    <row r="1315" spans="1:20" ht="30.75" x14ac:dyDescent="0.25">
      <c r="A1315" s="3">
        <v>1313</v>
      </c>
      <c r="B1315" s="4" t="s">
        <v>1314</v>
      </c>
      <c r="C1315" s="4" t="s">
        <v>5423</v>
      </c>
      <c r="D1315" s="3">
        <v>40000</v>
      </c>
      <c r="E1315" s="3">
        <v>12446</v>
      </c>
      <c r="F1315" s="7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8274</v>
      </c>
      <c r="O1315" s="7">
        <v>31.114999999999998</v>
      </c>
      <c r="P1315" s="3">
        <v>-225.85245901639345</v>
      </c>
      <c r="Q1315" s="3" t="s">
        <v>8274</v>
      </c>
      <c r="R1315" s="3" t="s">
        <v>8274</v>
      </c>
      <c r="S1315" s="15">
        <f t="shared" si="40"/>
        <v>42402.709652777776</v>
      </c>
      <c r="T1315" s="14">
        <f t="shared" si="41"/>
        <v>42432.709652777776</v>
      </c>
    </row>
    <row r="1316" spans="1:20" ht="45.75" x14ac:dyDescent="0.25">
      <c r="A1316" s="3">
        <v>1314</v>
      </c>
      <c r="B1316" s="4" t="s">
        <v>1315</v>
      </c>
      <c r="C1316" s="4" t="s">
        <v>5424</v>
      </c>
      <c r="D1316" s="3">
        <v>180000</v>
      </c>
      <c r="E1316" s="3">
        <v>2028</v>
      </c>
      <c r="F1316" s="7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8274</v>
      </c>
      <c r="O1316" s="7">
        <v>1.1266666666666667</v>
      </c>
      <c r="P1316" s="3">
        <v>-16179.272727272728</v>
      </c>
      <c r="Q1316" s="3" t="s">
        <v>8274</v>
      </c>
      <c r="R1316" s="3" t="s">
        <v>8274</v>
      </c>
      <c r="S1316" s="15">
        <f t="shared" si="40"/>
        <v>42604.669675925921</v>
      </c>
      <c r="T1316" s="14">
        <f t="shared" si="41"/>
        <v>42664.669675925921</v>
      </c>
    </row>
    <row r="1317" spans="1:20" ht="30.75" x14ac:dyDescent="0.25">
      <c r="A1317" s="3">
        <v>1315</v>
      </c>
      <c r="B1317" s="4" t="s">
        <v>1316</v>
      </c>
      <c r="C1317" s="4" t="s">
        <v>5425</v>
      </c>
      <c r="D1317" s="3">
        <v>100000</v>
      </c>
      <c r="E1317" s="3">
        <v>40404</v>
      </c>
      <c r="F1317" s="7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8274</v>
      </c>
      <c r="O1317" s="7">
        <v>40.404000000000003</v>
      </c>
      <c r="P1317" s="3">
        <v>-240.30645161290323</v>
      </c>
      <c r="Q1317" s="3" t="s">
        <v>8274</v>
      </c>
      <c r="R1317" s="3" t="s">
        <v>8274</v>
      </c>
      <c r="S1317" s="15">
        <f t="shared" si="40"/>
        <v>42278.498240740737</v>
      </c>
      <c r="T1317" s="14">
        <f t="shared" si="41"/>
        <v>42314.041666666672</v>
      </c>
    </row>
    <row r="1318" spans="1:20" ht="30.75" x14ac:dyDescent="0.25">
      <c r="A1318" s="3">
        <v>1316</v>
      </c>
      <c r="B1318" s="4" t="s">
        <v>1317</v>
      </c>
      <c r="C1318" s="4" t="s">
        <v>5426</v>
      </c>
      <c r="D1318" s="3">
        <v>75000</v>
      </c>
      <c r="E1318" s="3">
        <v>1</v>
      </c>
      <c r="F1318" s="7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8274</v>
      </c>
      <c r="O1318" s="7">
        <v>1.3333333333333333E-3</v>
      </c>
      <c r="P1318" s="3">
        <v>-74999</v>
      </c>
      <c r="Q1318" s="3" t="s">
        <v>8274</v>
      </c>
      <c r="R1318" s="3" t="s">
        <v>8274</v>
      </c>
      <c r="S1318" s="15">
        <f t="shared" si="40"/>
        <v>42393.961909722217</v>
      </c>
      <c r="T1318" s="14">
        <f t="shared" si="41"/>
        <v>42428.961909722217</v>
      </c>
    </row>
    <row r="1319" spans="1:20" ht="45.75" x14ac:dyDescent="0.25">
      <c r="A1319" s="3">
        <v>1317</v>
      </c>
      <c r="B1319" s="4" t="s">
        <v>1318</v>
      </c>
      <c r="C1319" s="4" t="s">
        <v>5427</v>
      </c>
      <c r="D1319" s="3">
        <v>200000</v>
      </c>
      <c r="E1319" s="3">
        <v>11467</v>
      </c>
      <c r="F1319" s="7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8274</v>
      </c>
      <c r="O1319" s="7">
        <v>5.7334999999999994</v>
      </c>
      <c r="P1319" s="3">
        <v>-9922.78947368421</v>
      </c>
      <c r="Q1319" s="3" t="s">
        <v>8274</v>
      </c>
      <c r="R1319" s="3" t="s">
        <v>8274</v>
      </c>
      <c r="S1319" s="15">
        <f t="shared" si="40"/>
        <v>42520.235486111109</v>
      </c>
      <c r="T1319" s="14">
        <f t="shared" si="41"/>
        <v>42572.583333333328</v>
      </c>
    </row>
    <row r="1320" spans="1:20" ht="45.75" x14ac:dyDescent="0.25">
      <c r="A1320" s="3">
        <v>1318</v>
      </c>
      <c r="B1320" s="4" t="s">
        <v>1319</v>
      </c>
      <c r="C1320" s="4" t="s">
        <v>5428</v>
      </c>
      <c r="D1320" s="3">
        <v>40000</v>
      </c>
      <c r="E1320" s="3">
        <v>6130</v>
      </c>
      <c r="F1320" s="7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8274</v>
      </c>
      <c r="O1320" s="7">
        <v>15.324999999999999</v>
      </c>
      <c r="P1320" s="3">
        <v>-250.88888888888889</v>
      </c>
      <c r="Q1320" s="3" t="s">
        <v>8274</v>
      </c>
      <c r="R1320" s="3" t="s">
        <v>8274</v>
      </c>
      <c r="S1320" s="15">
        <f t="shared" si="40"/>
        <v>41985.043657407412</v>
      </c>
      <c r="T1320" s="14">
        <f t="shared" si="41"/>
        <v>42015.043657407412</v>
      </c>
    </row>
    <row r="1321" spans="1:20" ht="30.75" x14ac:dyDescent="0.25">
      <c r="A1321" s="3">
        <v>1319</v>
      </c>
      <c r="B1321" s="4" t="s">
        <v>1320</v>
      </c>
      <c r="C1321" s="4" t="s">
        <v>5429</v>
      </c>
      <c r="D1321" s="3">
        <v>5800</v>
      </c>
      <c r="E1321" s="3">
        <v>876</v>
      </c>
      <c r="F1321" s="7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8274</v>
      </c>
      <c r="O1321" s="7">
        <v>15.103448275862069</v>
      </c>
      <c r="P1321" s="3">
        <v>-547.11111111111109</v>
      </c>
      <c r="Q1321" s="3" t="s">
        <v>8274</v>
      </c>
      <c r="R1321" s="3" t="s">
        <v>8274</v>
      </c>
      <c r="S1321" s="15">
        <f t="shared" si="40"/>
        <v>41816.812094907407</v>
      </c>
      <c r="T1321" s="14">
        <f t="shared" si="41"/>
        <v>41831.666666666664</v>
      </c>
    </row>
    <row r="1322" spans="1:20" ht="30.75" x14ac:dyDescent="0.25">
      <c r="A1322" s="3">
        <v>1320</v>
      </c>
      <c r="B1322" s="4" t="s">
        <v>1321</v>
      </c>
      <c r="C1322" s="4" t="s">
        <v>5430</v>
      </c>
      <c r="D1322" s="3">
        <v>100000</v>
      </c>
      <c r="E1322" s="3">
        <v>503</v>
      </c>
      <c r="F1322" s="7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8274</v>
      </c>
      <c r="O1322" s="7">
        <v>0.503</v>
      </c>
      <c r="P1322" s="3">
        <v>-33165.666666666664</v>
      </c>
      <c r="Q1322" s="3" t="s">
        <v>8274</v>
      </c>
      <c r="R1322" s="3" t="s">
        <v>8274</v>
      </c>
      <c r="S1322" s="15">
        <f t="shared" si="40"/>
        <v>42705.690347222218</v>
      </c>
      <c r="T1322" s="14">
        <f t="shared" si="41"/>
        <v>42734.958333333328</v>
      </c>
    </row>
    <row r="1323" spans="1:20" ht="30.75" x14ac:dyDescent="0.25">
      <c r="A1323" s="3">
        <v>1321</v>
      </c>
      <c r="B1323" s="4" t="s">
        <v>1322</v>
      </c>
      <c r="C1323" s="4" t="s">
        <v>5431</v>
      </c>
      <c r="D1323" s="3">
        <v>462000</v>
      </c>
      <c r="E1323" s="3">
        <v>6019</v>
      </c>
      <c r="F1323" s="7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8274</v>
      </c>
      <c r="O1323" s="7">
        <v>1.3028138528138529</v>
      </c>
      <c r="P1323" s="3">
        <v>-65140.142857142855</v>
      </c>
      <c r="Q1323" s="3" t="s">
        <v>8274</v>
      </c>
      <c r="R1323" s="3" t="s">
        <v>8274</v>
      </c>
      <c r="S1323" s="15">
        <f t="shared" si="40"/>
        <v>42697.74927083333</v>
      </c>
      <c r="T1323" s="14">
        <f t="shared" si="41"/>
        <v>42727.74927083333</v>
      </c>
    </row>
    <row r="1324" spans="1:20" ht="30.75" x14ac:dyDescent="0.25">
      <c r="A1324" s="3">
        <v>1322</v>
      </c>
      <c r="B1324" s="4" t="s">
        <v>1323</v>
      </c>
      <c r="C1324" s="4" t="s">
        <v>5432</v>
      </c>
      <c r="D1324" s="3">
        <v>35000</v>
      </c>
      <c r="E1324" s="3">
        <v>106</v>
      </c>
      <c r="F1324" s="7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8274</v>
      </c>
      <c r="O1324" s="7">
        <v>0.30285714285714288</v>
      </c>
      <c r="P1324" s="3">
        <v>-8723.5</v>
      </c>
      <c r="Q1324" s="3" t="s">
        <v>8274</v>
      </c>
      <c r="R1324" s="3" t="s">
        <v>8274</v>
      </c>
      <c r="S1324" s="15">
        <f t="shared" si="40"/>
        <v>42115.656539351854</v>
      </c>
      <c r="T1324" s="14">
        <f t="shared" si="41"/>
        <v>42145.656539351854</v>
      </c>
    </row>
    <row r="1325" spans="1:20" ht="30.75" x14ac:dyDescent="0.25">
      <c r="A1325" s="3">
        <v>1323</v>
      </c>
      <c r="B1325" s="4" t="s">
        <v>1324</v>
      </c>
      <c r="C1325" s="4" t="s">
        <v>5433</v>
      </c>
      <c r="D1325" s="3">
        <v>15000</v>
      </c>
      <c r="E1325" s="3">
        <v>1332</v>
      </c>
      <c r="F1325" s="7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8274</v>
      </c>
      <c r="O1325" s="7">
        <v>8.8800000000000008</v>
      </c>
      <c r="P1325" s="3">
        <v>-310.63636363636363</v>
      </c>
      <c r="Q1325" s="3" t="s">
        <v>8274</v>
      </c>
      <c r="R1325" s="3" t="s">
        <v>8274</v>
      </c>
      <c r="S1325" s="15">
        <f t="shared" si="40"/>
        <v>42451.698449074072</v>
      </c>
      <c r="T1325" s="14">
        <f t="shared" si="41"/>
        <v>42486.288194444445</v>
      </c>
    </row>
    <row r="1326" spans="1:20" ht="30.75" x14ac:dyDescent="0.25">
      <c r="A1326" s="3">
        <v>1324</v>
      </c>
      <c r="B1326" s="4" t="s">
        <v>1325</v>
      </c>
      <c r="C1326" s="4" t="s">
        <v>5434</v>
      </c>
      <c r="D1326" s="3">
        <v>50000</v>
      </c>
      <c r="E1326" s="3">
        <v>4920</v>
      </c>
      <c r="F1326" s="7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8274</v>
      </c>
      <c r="O1326" s="7">
        <v>9.84</v>
      </c>
      <c r="P1326" s="3">
        <v>-500.88888888888891</v>
      </c>
      <c r="Q1326" s="3" t="s">
        <v>8274</v>
      </c>
      <c r="R1326" s="3" t="s">
        <v>8274</v>
      </c>
      <c r="S1326" s="15">
        <f t="shared" si="40"/>
        <v>42626.633703703701</v>
      </c>
      <c r="T1326" s="14">
        <f t="shared" si="41"/>
        <v>42656.633703703701</v>
      </c>
    </row>
    <row r="1327" spans="1:20" ht="30.75" x14ac:dyDescent="0.25">
      <c r="A1327" s="3">
        <v>1325</v>
      </c>
      <c r="B1327" s="4" t="s">
        <v>1326</v>
      </c>
      <c r="C1327" s="4" t="s">
        <v>5435</v>
      </c>
      <c r="D1327" s="3">
        <v>20000</v>
      </c>
      <c r="E1327" s="3">
        <v>486</v>
      </c>
      <c r="F1327" s="7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8274</v>
      </c>
      <c r="O1327" s="7">
        <v>2.4299999999999997</v>
      </c>
      <c r="P1327" s="3">
        <v>-2439.25</v>
      </c>
      <c r="Q1327" s="3" t="s">
        <v>8274</v>
      </c>
      <c r="R1327" s="3" t="s">
        <v>8274</v>
      </c>
      <c r="S1327" s="15">
        <f t="shared" si="40"/>
        <v>42704.086053240739</v>
      </c>
      <c r="T1327" s="14">
        <f t="shared" si="41"/>
        <v>42734.086053240739</v>
      </c>
    </row>
    <row r="1328" spans="1:20" ht="45.75" x14ac:dyDescent="0.25">
      <c r="A1328" s="3">
        <v>1326</v>
      </c>
      <c r="B1328" s="4" t="s">
        <v>1327</v>
      </c>
      <c r="C1328" s="4" t="s">
        <v>5436</v>
      </c>
      <c r="D1328" s="3">
        <v>100000</v>
      </c>
      <c r="E1328" s="3">
        <v>1130</v>
      </c>
      <c r="F1328" s="7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8274</v>
      </c>
      <c r="O1328" s="7">
        <v>1.1299999999999999</v>
      </c>
      <c r="P1328" s="3">
        <v>-8988.181818181818</v>
      </c>
      <c r="Q1328" s="3" t="s">
        <v>8274</v>
      </c>
      <c r="R1328" s="3" t="s">
        <v>8274</v>
      </c>
      <c r="S1328" s="15">
        <f t="shared" si="40"/>
        <v>41974.791990740734</v>
      </c>
      <c r="T1328" s="14">
        <f t="shared" si="41"/>
        <v>42019.791990740734</v>
      </c>
    </row>
    <row r="1329" spans="1:20" ht="30.75" x14ac:dyDescent="0.25">
      <c r="A1329" s="3">
        <v>1327</v>
      </c>
      <c r="B1329" s="4" t="s">
        <v>1328</v>
      </c>
      <c r="C1329" s="4" t="s">
        <v>5437</v>
      </c>
      <c r="D1329" s="3">
        <v>48000</v>
      </c>
      <c r="E1329" s="3">
        <v>1705</v>
      </c>
      <c r="F1329" s="7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8274</v>
      </c>
      <c r="O1329" s="7">
        <v>3.5520833333333335</v>
      </c>
      <c r="P1329" s="3">
        <v>-1129.1463414634147</v>
      </c>
      <c r="Q1329" s="3" t="s">
        <v>8274</v>
      </c>
      <c r="R1329" s="3" t="s">
        <v>8274</v>
      </c>
      <c r="S1329" s="15">
        <f t="shared" si="40"/>
        <v>42123.678645833337</v>
      </c>
      <c r="T1329" s="14">
        <f t="shared" si="41"/>
        <v>42153.678645833337</v>
      </c>
    </row>
    <row r="1330" spans="1:20" ht="45.75" x14ac:dyDescent="0.25">
      <c r="A1330" s="3">
        <v>1328</v>
      </c>
      <c r="B1330" s="4" t="s">
        <v>1329</v>
      </c>
      <c r="C1330" s="4" t="s">
        <v>5438</v>
      </c>
      <c r="D1330" s="3">
        <v>75000</v>
      </c>
      <c r="E1330" s="3">
        <v>1748</v>
      </c>
      <c r="F1330" s="7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8274</v>
      </c>
      <c r="O1330" s="7">
        <v>2.3306666666666667</v>
      </c>
      <c r="P1330" s="3">
        <v>-4883.4666666666662</v>
      </c>
      <c r="Q1330" s="3" t="s">
        <v>8274</v>
      </c>
      <c r="R1330" s="3" t="s">
        <v>8274</v>
      </c>
      <c r="S1330" s="15">
        <f t="shared" si="40"/>
        <v>42612.642754629633</v>
      </c>
      <c r="T1330" s="14">
        <f t="shared" si="41"/>
        <v>42657.642754629633</v>
      </c>
    </row>
    <row r="1331" spans="1:20" ht="30.75" x14ac:dyDescent="0.25">
      <c r="A1331" s="3">
        <v>1329</v>
      </c>
      <c r="B1331" s="4" t="s">
        <v>1330</v>
      </c>
      <c r="C1331" s="4" t="s">
        <v>5439</v>
      </c>
      <c r="D1331" s="3">
        <v>50000</v>
      </c>
      <c r="E1331" s="3">
        <v>408</v>
      </c>
      <c r="F1331" s="7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8274</v>
      </c>
      <c r="O1331" s="7">
        <v>0.81600000000000006</v>
      </c>
      <c r="P1331" s="3">
        <v>-5510.2222222222226</v>
      </c>
      <c r="Q1331" s="3" t="s">
        <v>8274</v>
      </c>
      <c r="R1331" s="3" t="s">
        <v>8274</v>
      </c>
      <c r="S1331" s="15">
        <f t="shared" si="40"/>
        <v>41935.221585648149</v>
      </c>
      <c r="T1331" s="14">
        <f t="shared" si="41"/>
        <v>41975.263252314813</v>
      </c>
    </row>
    <row r="1332" spans="1:20" ht="30.75" x14ac:dyDescent="0.25">
      <c r="A1332" s="3">
        <v>1330</v>
      </c>
      <c r="B1332" s="4" t="s">
        <v>1331</v>
      </c>
      <c r="C1332" s="4" t="s">
        <v>5440</v>
      </c>
      <c r="D1332" s="3">
        <v>35000</v>
      </c>
      <c r="E1332" s="3">
        <v>7873</v>
      </c>
      <c r="F1332" s="7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8274</v>
      </c>
      <c r="O1332" s="7">
        <v>22.494285714285713</v>
      </c>
      <c r="P1332" s="3">
        <v>-542.54</v>
      </c>
      <c r="Q1332" s="3" t="s">
        <v>8274</v>
      </c>
      <c r="R1332" s="3" t="s">
        <v>8274</v>
      </c>
      <c r="S1332" s="15">
        <f t="shared" si="40"/>
        <v>42522.276724537034</v>
      </c>
      <c r="T1332" s="14">
        <f t="shared" si="41"/>
        <v>42553.166666666672</v>
      </c>
    </row>
    <row r="1333" spans="1:20" ht="30.75" x14ac:dyDescent="0.25">
      <c r="A1333" s="3">
        <v>1331</v>
      </c>
      <c r="B1333" s="4" t="s">
        <v>1332</v>
      </c>
      <c r="C1333" s="4" t="s">
        <v>5441</v>
      </c>
      <c r="D1333" s="3">
        <v>250000</v>
      </c>
      <c r="E1333" s="3">
        <v>3417</v>
      </c>
      <c r="F1333" s="7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8274</v>
      </c>
      <c r="O1333" s="7">
        <v>1.3668</v>
      </c>
      <c r="P1333" s="3">
        <v>-7252.4411764705883</v>
      </c>
      <c r="Q1333" s="3" t="s">
        <v>8274</v>
      </c>
      <c r="R1333" s="3" t="s">
        <v>8274</v>
      </c>
      <c r="S1333" s="15">
        <f t="shared" si="40"/>
        <v>42569.50409722222</v>
      </c>
      <c r="T1333" s="14">
        <f t="shared" si="41"/>
        <v>42599.50409722222</v>
      </c>
    </row>
    <row r="1334" spans="1:20" ht="45.75" x14ac:dyDescent="0.25">
      <c r="A1334" s="3">
        <v>1332</v>
      </c>
      <c r="B1334" s="4" t="s">
        <v>1333</v>
      </c>
      <c r="C1334" s="4" t="s">
        <v>5442</v>
      </c>
      <c r="D1334" s="3">
        <v>10115</v>
      </c>
      <c r="E1334" s="3">
        <v>0</v>
      </c>
      <c r="F1334" s="7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8274</v>
      </c>
      <c r="O1334" s="7">
        <v>0</v>
      </c>
      <c r="P1334" s="3">
        <v>0</v>
      </c>
      <c r="Q1334" s="3" t="s">
        <v>8274</v>
      </c>
      <c r="R1334" s="3" t="s">
        <v>8274</v>
      </c>
      <c r="S1334" s="15">
        <f t="shared" si="40"/>
        <v>42732.060277777782</v>
      </c>
      <c r="T1334" s="14">
        <f t="shared" si="41"/>
        <v>42762.060277777782</v>
      </c>
    </row>
    <row r="1335" spans="1:20" ht="30.75" x14ac:dyDescent="0.25">
      <c r="A1335" s="3">
        <v>1333</v>
      </c>
      <c r="B1335" s="4" t="s">
        <v>1334</v>
      </c>
      <c r="C1335" s="4" t="s">
        <v>5443</v>
      </c>
      <c r="D1335" s="3">
        <v>2500</v>
      </c>
      <c r="E1335" s="3">
        <v>0</v>
      </c>
      <c r="F1335" s="7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8274</v>
      </c>
      <c r="O1335" s="7">
        <v>0</v>
      </c>
      <c r="P1335" s="3">
        <v>0</v>
      </c>
      <c r="Q1335" s="3" t="s">
        <v>8274</v>
      </c>
      <c r="R1335" s="3" t="s">
        <v>8274</v>
      </c>
      <c r="S1335" s="15">
        <f t="shared" si="40"/>
        <v>41806.106770833336</v>
      </c>
      <c r="T1335" s="14">
        <f t="shared" si="41"/>
        <v>41836.106770833336</v>
      </c>
    </row>
    <row r="1336" spans="1:20" ht="30.75" x14ac:dyDescent="0.25">
      <c r="A1336" s="3">
        <v>1334</v>
      </c>
      <c r="B1336" s="4" t="s">
        <v>1335</v>
      </c>
      <c r="C1336" s="4" t="s">
        <v>5444</v>
      </c>
      <c r="D1336" s="3">
        <v>133000</v>
      </c>
      <c r="E1336" s="3">
        <v>14303</v>
      </c>
      <c r="F1336" s="7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8274</v>
      </c>
      <c r="O1336" s="7">
        <v>10.754135338345865</v>
      </c>
      <c r="P1336" s="3">
        <v>-430.06159420289856</v>
      </c>
      <c r="Q1336" s="3" t="s">
        <v>8274</v>
      </c>
      <c r="R1336" s="3" t="s">
        <v>8274</v>
      </c>
      <c r="S1336" s="15">
        <f t="shared" si="40"/>
        <v>42410.774155092593</v>
      </c>
      <c r="T1336" s="14">
        <f t="shared" si="41"/>
        <v>42440.774155092593</v>
      </c>
    </row>
    <row r="1337" spans="1:20" ht="45.75" x14ac:dyDescent="0.25">
      <c r="A1337" s="3">
        <v>1335</v>
      </c>
      <c r="B1337" s="4" t="s">
        <v>1336</v>
      </c>
      <c r="C1337" s="4" t="s">
        <v>5445</v>
      </c>
      <c r="D1337" s="3">
        <v>25000</v>
      </c>
      <c r="E1337" s="3">
        <v>4940</v>
      </c>
      <c r="F1337" s="7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8274</v>
      </c>
      <c r="O1337" s="7">
        <v>19.759999999999998</v>
      </c>
      <c r="P1337" s="3">
        <v>-1253.75</v>
      </c>
      <c r="Q1337" s="3" t="s">
        <v>8274</v>
      </c>
      <c r="R1337" s="3" t="s">
        <v>8274</v>
      </c>
      <c r="S1337" s="15">
        <f t="shared" si="40"/>
        <v>42313.936365740738</v>
      </c>
      <c r="T1337" s="14">
        <f t="shared" si="41"/>
        <v>42343.936365740738</v>
      </c>
    </row>
    <row r="1338" spans="1:20" ht="30.75" x14ac:dyDescent="0.25">
      <c r="A1338" s="3">
        <v>1336</v>
      </c>
      <c r="B1338" s="4" t="s">
        <v>1337</v>
      </c>
      <c r="C1338" s="4" t="s">
        <v>5446</v>
      </c>
      <c r="D1338" s="3">
        <v>100000</v>
      </c>
      <c r="E1338" s="3">
        <v>84947</v>
      </c>
      <c r="F1338" s="7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8274</v>
      </c>
      <c r="O1338" s="7">
        <v>84.946999999999989</v>
      </c>
      <c r="P1338" s="3">
        <v>-67.200892857142861</v>
      </c>
      <c r="Q1338" s="3" t="s">
        <v>8274</v>
      </c>
      <c r="R1338" s="3" t="s">
        <v>8274</v>
      </c>
      <c r="S1338" s="15">
        <f t="shared" si="40"/>
        <v>41955.863750000004</v>
      </c>
      <c r="T1338" s="14">
        <f t="shared" si="41"/>
        <v>41990.863750000004</v>
      </c>
    </row>
    <row r="1339" spans="1:20" ht="30.75" x14ac:dyDescent="0.25">
      <c r="A1339" s="3">
        <v>1337</v>
      </c>
      <c r="B1339" s="4" t="s">
        <v>1338</v>
      </c>
      <c r="C1339" s="4" t="s">
        <v>5447</v>
      </c>
      <c r="D1339" s="3">
        <v>50000</v>
      </c>
      <c r="E1339" s="3">
        <v>24691</v>
      </c>
      <c r="F1339" s="7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8274</v>
      </c>
      <c r="O1339" s="7">
        <v>49.381999999999998</v>
      </c>
      <c r="P1339" s="3">
        <v>-180.77857142857144</v>
      </c>
      <c r="Q1339" s="3" t="s">
        <v>8274</v>
      </c>
      <c r="R1339" s="3" t="s">
        <v>8274</v>
      </c>
      <c r="S1339" s="15">
        <f t="shared" si="40"/>
        <v>42767.577303240745</v>
      </c>
      <c r="T1339" s="14">
        <f t="shared" si="41"/>
        <v>42797.577303240745</v>
      </c>
    </row>
    <row r="1340" spans="1:20" ht="45.75" x14ac:dyDescent="0.25">
      <c r="A1340" s="3">
        <v>1338</v>
      </c>
      <c r="B1340" s="4" t="s">
        <v>1339</v>
      </c>
      <c r="C1340" s="4" t="s">
        <v>5448</v>
      </c>
      <c r="D1340" s="3">
        <v>30000</v>
      </c>
      <c r="E1340" s="3">
        <v>991</v>
      </c>
      <c r="F1340" s="7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8274</v>
      </c>
      <c r="O1340" s="7">
        <v>3.3033333333333332</v>
      </c>
      <c r="P1340" s="3">
        <v>-1933.9333333333334</v>
      </c>
      <c r="Q1340" s="3" t="s">
        <v>8274</v>
      </c>
      <c r="R1340" s="3" t="s">
        <v>8274</v>
      </c>
      <c r="S1340" s="15">
        <f t="shared" si="40"/>
        <v>42188.803622685184</v>
      </c>
      <c r="T1340" s="14">
        <f t="shared" si="41"/>
        <v>42218.803622685184</v>
      </c>
    </row>
    <row r="1341" spans="1:20" ht="15.75" x14ac:dyDescent="0.25">
      <c r="A1341" s="3">
        <v>1339</v>
      </c>
      <c r="B1341" s="4" t="s">
        <v>1340</v>
      </c>
      <c r="C1341" s="4" t="s">
        <v>5449</v>
      </c>
      <c r="D1341" s="3">
        <v>50000</v>
      </c>
      <c r="E1341" s="3">
        <v>3317</v>
      </c>
      <c r="F1341" s="7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8274</v>
      </c>
      <c r="O1341" s="7">
        <v>6.6339999999999995</v>
      </c>
      <c r="P1341" s="3">
        <v>-1261.7027027027027</v>
      </c>
      <c r="Q1341" s="3" t="s">
        <v>8274</v>
      </c>
      <c r="R1341" s="3" t="s">
        <v>8274</v>
      </c>
      <c r="S1341" s="15">
        <f t="shared" si="40"/>
        <v>41936.647164351853</v>
      </c>
      <c r="T1341" s="14">
        <f t="shared" si="41"/>
        <v>41981.688831018517</v>
      </c>
    </row>
    <row r="1342" spans="1:20" ht="30.75" x14ac:dyDescent="0.25">
      <c r="A1342" s="3">
        <v>1340</v>
      </c>
      <c r="B1342" s="4" t="s">
        <v>1341</v>
      </c>
      <c r="C1342" s="4" t="s">
        <v>5450</v>
      </c>
      <c r="D1342" s="3">
        <v>1680</v>
      </c>
      <c r="E1342" s="3">
        <v>0</v>
      </c>
      <c r="F1342" s="7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8274</v>
      </c>
      <c r="O1342" s="7">
        <v>0</v>
      </c>
      <c r="P1342" s="3">
        <v>0</v>
      </c>
      <c r="Q1342" s="3" t="s">
        <v>8274</v>
      </c>
      <c r="R1342" s="3" t="s">
        <v>8274</v>
      </c>
      <c r="S1342" s="15">
        <f t="shared" si="40"/>
        <v>41836.595520833333</v>
      </c>
      <c r="T1342" s="14">
        <f t="shared" si="41"/>
        <v>41866.595520833333</v>
      </c>
    </row>
    <row r="1343" spans="1:20" ht="45.75" x14ac:dyDescent="0.25">
      <c r="A1343" s="3">
        <v>1341</v>
      </c>
      <c r="B1343" s="4" t="s">
        <v>1342</v>
      </c>
      <c r="C1343" s="4" t="s">
        <v>5451</v>
      </c>
      <c r="D1343" s="3">
        <v>25000</v>
      </c>
      <c r="E1343" s="3">
        <v>17590</v>
      </c>
      <c r="F1343" s="7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8274</v>
      </c>
      <c r="O1343" s="7">
        <v>70.36</v>
      </c>
      <c r="P1343" s="3">
        <v>-161.08695652173913</v>
      </c>
      <c r="Q1343" s="3" t="s">
        <v>8274</v>
      </c>
      <c r="R1343" s="3" t="s">
        <v>8274</v>
      </c>
      <c r="S1343" s="15">
        <f t="shared" si="40"/>
        <v>42612.624039351853</v>
      </c>
      <c r="T1343" s="14">
        <f t="shared" si="41"/>
        <v>42644.624039351853</v>
      </c>
    </row>
    <row r="1344" spans="1:20" ht="30.75" x14ac:dyDescent="0.25">
      <c r="A1344" s="3">
        <v>1342</v>
      </c>
      <c r="B1344" s="4" t="s">
        <v>1343</v>
      </c>
      <c r="C1344" s="4" t="s">
        <v>5452</v>
      </c>
      <c r="D1344" s="3">
        <v>50000</v>
      </c>
      <c r="E1344" s="3">
        <v>100</v>
      </c>
      <c r="F1344" s="7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8274</v>
      </c>
      <c r="O1344" s="7">
        <v>0.2</v>
      </c>
      <c r="P1344" s="3">
        <v>-49900</v>
      </c>
      <c r="Q1344" s="3" t="s">
        <v>8274</v>
      </c>
      <c r="R1344" s="3" t="s">
        <v>8274</v>
      </c>
      <c r="S1344" s="15">
        <f t="shared" si="40"/>
        <v>42172.816423611104</v>
      </c>
      <c r="T1344" s="14">
        <f t="shared" si="41"/>
        <v>42202.816423611104</v>
      </c>
    </row>
    <row r="1345" spans="1:20" ht="45.75" x14ac:dyDescent="0.25">
      <c r="A1345" s="3">
        <v>1343</v>
      </c>
      <c r="B1345" s="4" t="s">
        <v>1344</v>
      </c>
      <c r="C1345" s="4" t="s">
        <v>5453</v>
      </c>
      <c r="D1345" s="3">
        <v>50000</v>
      </c>
      <c r="E1345" s="3">
        <v>51149</v>
      </c>
      <c r="F1345" s="7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8274</v>
      </c>
      <c r="O1345" s="8">
        <v>102.298</v>
      </c>
      <c r="P1345" s="3">
        <v>3.5572755417956659</v>
      </c>
      <c r="Q1345" s="3" t="s">
        <v>8274</v>
      </c>
      <c r="R1345" s="3" t="s">
        <v>8274</v>
      </c>
      <c r="S1345" s="15">
        <f t="shared" si="40"/>
        <v>42542.526423611111</v>
      </c>
      <c r="T1345" s="14">
        <f t="shared" si="41"/>
        <v>42601.165972222225</v>
      </c>
    </row>
    <row r="1346" spans="1:20" ht="30.75" x14ac:dyDescent="0.25">
      <c r="A1346" s="3">
        <v>1344</v>
      </c>
      <c r="B1346" s="4" t="s">
        <v>1345</v>
      </c>
      <c r="C1346" s="4" t="s">
        <v>5454</v>
      </c>
      <c r="D1346" s="3">
        <v>1500</v>
      </c>
      <c r="E1346" s="3">
        <v>5666</v>
      </c>
      <c r="F1346" s="8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8275</v>
      </c>
      <c r="O1346" s="9">
        <v>377.73333333333335</v>
      </c>
      <c r="P1346" s="3">
        <v>29.971223021582734</v>
      </c>
      <c r="Q1346" s="3" t="s">
        <v>8275</v>
      </c>
      <c r="R1346" s="3" t="s">
        <v>8275</v>
      </c>
      <c r="S1346" s="15">
        <f t="shared" si="40"/>
        <v>42522.789803240739</v>
      </c>
      <c r="T1346" s="14">
        <f t="shared" si="41"/>
        <v>42551.789803240739</v>
      </c>
    </row>
    <row r="1347" spans="1:20" ht="30.75" x14ac:dyDescent="0.25">
      <c r="A1347" s="3">
        <v>1345</v>
      </c>
      <c r="B1347" s="4" t="s">
        <v>1346</v>
      </c>
      <c r="C1347" s="4" t="s">
        <v>5455</v>
      </c>
      <c r="D1347" s="3">
        <v>300</v>
      </c>
      <c r="E1347" s="3">
        <v>375</v>
      </c>
      <c r="F1347" s="8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8275</v>
      </c>
      <c r="O1347" s="8">
        <v>125</v>
      </c>
      <c r="P1347" s="3">
        <v>10.714285714285714</v>
      </c>
      <c r="Q1347" s="3" t="s">
        <v>8275</v>
      </c>
      <c r="R1347" s="3" t="s">
        <v>8275</v>
      </c>
      <c r="S1347" s="15">
        <f t="shared" ref="S1347:S1410" si="42">(((J1347/60)/60)/24)+DATE(1970,1,1)</f>
        <v>41799.814340277779</v>
      </c>
      <c r="T1347" s="14">
        <f t="shared" ref="T1347:T1410" si="43">(((I1347/60)/60)/24)+DATE(1970,1,1)</f>
        <v>41834.814340277779</v>
      </c>
    </row>
    <row r="1348" spans="1:20" ht="30.75" x14ac:dyDescent="0.25">
      <c r="A1348" s="3">
        <v>1346</v>
      </c>
      <c r="B1348" s="4" t="s">
        <v>1347</v>
      </c>
      <c r="C1348" s="4" t="s">
        <v>5456</v>
      </c>
      <c r="D1348" s="3">
        <v>4900</v>
      </c>
      <c r="E1348" s="3">
        <v>7219</v>
      </c>
      <c r="F1348" s="8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8275</v>
      </c>
      <c r="O1348" s="8">
        <v>147.32653061224491</v>
      </c>
      <c r="P1348" s="3">
        <v>15.563758389261745</v>
      </c>
      <c r="Q1348" s="3" t="s">
        <v>8275</v>
      </c>
      <c r="R1348" s="3" t="s">
        <v>8275</v>
      </c>
      <c r="S1348" s="15">
        <f t="shared" si="42"/>
        <v>41422.075821759259</v>
      </c>
      <c r="T1348" s="14">
        <f t="shared" si="43"/>
        <v>41452.075821759259</v>
      </c>
    </row>
    <row r="1349" spans="1:20" ht="45.75" x14ac:dyDescent="0.25">
      <c r="A1349" s="3">
        <v>1347</v>
      </c>
      <c r="B1349" s="4" t="s">
        <v>1348</v>
      </c>
      <c r="C1349" s="4" t="s">
        <v>5457</v>
      </c>
      <c r="D1349" s="3">
        <v>2500</v>
      </c>
      <c r="E1349" s="3">
        <v>2555</v>
      </c>
      <c r="F1349" s="8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8275</v>
      </c>
      <c r="O1349" s="8">
        <v>102.2</v>
      </c>
      <c r="P1349" s="3">
        <v>1.7741935483870968</v>
      </c>
      <c r="Q1349" s="3" t="s">
        <v>8275</v>
      </c>
      <c r="R1349" s="3" t="s">
        <v>8275</v>
      </c>
      <c r="S1349" s="15">
        <f t="shared" si="42"/>
        <v>42040.638020833328</v>
      </c>
      <c r="T1349" s="14">
        <f t="shared" si="43"/>
        <v>42070.638020833328</v>
      </c>
    </row>
    <row r="1350" spans="1:20" ht="30.75" x14ac:dyDescent="0.25">
      <c r="A1350" s="3">
        <v>1348</v>
      </c>
      <c r="B1350" s="4" t="s">
        <v>1349</v>
      </c>
      <c r="C1350" s="4" t="s">
        <v>5458</v>
      </c>
      <c r="D1350" s="3">
        <v>5875</v>
      </c>
      <c r="E1350" s="3">
        <v>5985</v>
      </c>
      <c r="F1350" s="8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8275</v>
      </c>
      <c r="O1350" s="8">
        <v>101.8723404255319</v>
      </c>
      <c r="P1350" s="3">
        <v>4.2307692307692308</v>
      </c>
      <c r="Q1350" s="3" t="s">
        <v>8275</v>
      </c>
      <c r="R1350" s="3" t="s">
        <v>8275</v>
      </c>
      <c r="S1350" s="15">
        <f t="shared" si="42"/>
        <v>41963.506168981476</v>
      </c>
      <c r="T1350" s="14">
        <f t="shared" si="43"/>
        <v>41991.506168981476</v>
      </c>
    </row>
    <row r="1351" spans="1:20" ht="30.75" x14ac:dyDescent="0.25">
      <c r="A1351" s="3">
        <v>1349</v>
      </c>
      <c r="B1351" s="4" t="s">
        <v>1350</v>
      </c>
      <c r="C1351" s="4" t="s">
        <v>5459</v>
      </c>
      <c r="D1351" s="3">
        <v>5000</v>
      </c>
      <c r="E1351" s="3">
        <v>10210</v>
      </c>
      <c r="F1351" s="8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8275</v>
      </c>
      <c r="O1351" s="9">
        <v>204.2</v>
      </c>
      <c r="P1351" s="3">
        <v>30.290697674418606</v>
      </c>
      <c r="Q1351" s="3" t="s">
        <v>8275</v>
      </c>
      <c r="R1351" s="3" t="s">
        <v>8275</v>
      </c>
      <c r="S1351" s="15">
        <f t="shared" si="42"/>
        <v>42317.33258101852</v>
      </c>
      <c r="T1351" s="14">
        <f t="shared" si="43"/>
        <v>42354.290972222225</v>
      </c>
    </row>
    <row r="1352" spans="1:20" ht="30.75" x14ac:dyDescent="0.25">
      <c r="A1352" s="3">
        <v>1350</v>
      </c>
      <c r="B1352" s="4" t="s">
        <v>1351</v>
      </c>
      <c r="C1352" s="4" t="s">
        <v>5460</v>
      </c>
      <c r="D1352" s="3">
        <v>5000</v>
      </c>
      <c r="E1352" s="3">
        <v>5202.5</v>
      </c>
      <c r="F1352" s="8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8275</v>
      </c>
      <c r="O1352" s="8">
        <v>104.05</v>
      </c>
      <c r="P1352" s="3">
        <v>2.5961538461538463</v>
      </c>
      <c r="Q1352" s="3" t="s">
        <v>8275</v>
      </c>
      <c r="R1352" s="3" t="s">
        <v>8275</v>
      </c>
      <c r="S1352" s="15">
        <f t="shared" si="42"/>
        <v>42334.013124999998</v>
      </c>
      <c r="T1352" s="14">
        <f t="shared" si="43"/>
        <v>42364.013124999998</v>
      </c>
    </row>
    <row r="1353" spans="1:20" ht="30.75" x14ac:dyDescent="0.25">
      <c r="A1353" s="3">
        <v>1351</v>
      </c>
      <c r="B1353" s="4" t="s">
        <v>1352</v>
      </c>
      <c r="C1353" s="4" t="s">
        <v>5461</v>
      </c>
      <c r="D1353" s="3">
        <v>20000</v>
      </c>
      <c r="E1353" s="3">
        <v>20253</v>
      </c>
      <c r="F1353" s="8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8275</v>
      </c>
      <c r="O1353" s="8">
        <v>101.265</v>
      </c>
      <c r="P1353" s="3">
        <v>2.1083333333333334</v>
      </c>
      <c r="Q1353" s="3" t="s">
        <v>8275</v>
      </c>
      <c r="R1353" s="3" t="s">
        <v>8275</v>
      </c>
      <c r="S1353" s="15">
        <f t="shared" si="42"/>
        <v>42382.74009259259</v>
      </c>
      <c r="T1353" s="14">
        <f t="shared" si="43"/>
        <v>42412.74009259259</v>
      </c>
    </row>
    <row r="1354" spans="1:20" ht="45.75" x14ac:dyDescent="0.25">
      <c r="A1354" s="3">
        <v>1352</v>
      </c>
      <c r="B1354" s="4" t="s">
        <v>1353</v>
      </c>
      <c r="C1354" s="4" t="s">
        <v>5462</v>
      </c>
      <c r="D1354" s="3">
        <v>10000</v>
      </c>
      <c r="E1354" s="3">
        <v>13614</v>
      </c>
      <c r="F1354" s="8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8275</v>
      </c>
      <c r="O1354" s="8">
        <v>136.13999999999999</v>
      </c>
      <c r="P1354" s="3">
        <v>15.920704845814978</v>
      </c>
      <c r="Q1354" s="3" t="s">
        <v>8275</v>
      </c>
      <c r="R1354" s="3" t="s">
        <v>8275</v>
      </c>
      <c r="S1354" s="15">
        <f t="shared" si="42"/>
        <v>42200.578310185185</v>
      </c>
      <c r="T1354" s="14">
        <f t="shared" si="43"/>
        <v>42252.165972222225</v>
      </c>
    </row>
    <row r="1355" spans="1:20" ht="30.75" x14ac:dyDescent="0.25">
      <c r="A1355" s="3">
        <v>1353</v>
      </c>
      <c r="B1355" s="4" t="s">
        <v>1354</v>
      </c>
      <c r="C1355" s="4" t="s">
        <v>5463</v>
      </c>
      <c r="D1355" s="3">
        <v>1000</v>
      </c>
      <c r="E1355" s="3">
        <v>1336</v>
      </c>
      <c r="F1355" s="8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8275</v>
      </c>
      <c r="O1355" s="8">
        <v>133.6</v>
      </c>
      <c r="P1355" s="3">
        <v>8</v>
      </c>
      <c r="Q1355" s="3" t="s">
        <v>8275</v>
      </c>
      <c r="R1355" s="3" t="s">
        <v>8275</v>
      </c>
      <c r="S1355" s="15">
        <f t="shared" si="42"/>
        <v>41309.11791666667</v>
      </c>
      <c r="T1355" s="14">
        <f t="shared" si="43"/>
        <v>41344</v>
      </c>
    </row>
    <row r="1356" spans="1:20" ht="30.75" x14ac:dyDescent="0.25">
      <c r="A1356" s="3">
        <v>1354</v>
      </c>
      <c r="B1356" s="4" t="s">
        <v>1355</v>
      </c>
      <c r="C1356" s="4" t="s">
        <v>5464</v>
      </c>
      <c r="D1356" s="3">
        <v>1200</v>
      </c>
      <c r="E1356" s="3">
        <v>1563</v>
      </c>
      <c r="F1356" s="8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8275</v>
      </c>
      <c r="O1356" s="8">
        <v>130.25</v>
      </c>
      <c r="P1356" s="3">
        <v>5.671875</v>
      </c>
      <c r="Q1356" s="3" t="s">
        <v>8275</v>
      </c>
      <c r="R1356" s="3" t="s">
        <v>8275</v>
      </c>
      <c r="S1356" s="15">
        <f t="shared" si="42"/>
        <v>42502.807627314818</v>
      </c>
      <c r="T1356" s="14">
        <f t="shared" si="43"/>
        <v>42532.807627314818</v>
      </c>
    </row>
    <row r="1357" spans="1:20" ht="45.75" x14ac:dyDescent="0.25">
      <c r="A1357" s="3">
        <v>1355</v>
      </c>
      <c r="B1357" s="4" t="s">
        <v>1356</v>
      </c>
      <c r="C1357" s="4" t="s">
        <v>5465</v>
      </c>
      <c r="D1357" s="3">
        <v>2500</v>
      </c>
      <c r="E1357" s="3">
        <v>3067</v>
      </c>
      <c r="F1357" s="8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8275</v>
      </c>
      <c r="O1357" s="8">
        <v>122.67999999999999</v>
      </c>
      <c r="P1357" s="3">
        <v>4.6859504132231402</v>
      </c>
      <c r="Q1357" s="3" t="s">
        <v>8275</v>
      </c>
      <c r="R1357" s="3" t="s">
        <v>8275</v>
      </c>
      <c r="S1357" s="15">
        <f t="shared" si="42"/>
        <v>41213.254687499997</v>
      </c>
      <c r="T1357" s="14">
        <f t="shared" si="43"/>
        <v>41243.416666666664</v>
      </c>
    </row>
    <row r="1358" spans="1:20" ht="30.75" x14ac:dyDescent="0.25">
      <c r="A1358" s="3">
        <v>1356</v>
      </c>
      <c r="B1358" s="4" t="s">
        <v>1357</v>
      </c>
      <c r="C1358" s="4" t="s">
        <v>5466</v>
      </c>
      <c r="D1358" s="3">
        <v>3400</v>
      </c>
      <c r="E1358" s="3">
        <v>6215.56</v>
      </c>
      <c r="F1358" s="8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8275</v>
      </c>
      <c r="O1358" s="8">
        <v>182.81058823529412</v>
      </c>
      <c r="P1358" s="3">
        <v>32.362758620689661</v>
      </c>
      <c r="Q1358" s="3" t="s">
        <v>8275</v>
      </c>
      <c r="R1358" s="3" t="s">
        <v>8275</v>
      </c>
      <c r="S1358" s="15">
        <f t="shared" si="42"/>
        <v>41430.038888888892</v>
      </c>
      <c r="T1358" s="14">
        <f t="shared" si="43"/>
        <v>41460.038888888892</v>
      </c>
    </row>
    <row r="1359" spans="1:20" ht="30.75" x14ac:dyDescent="0.25">
      <c r="A1359" s="3">
        <v>1357</v>
      </c>
      <c r="B1359" s="4" t="s">
        <v>1358</v>
      </c>
      <c r="C1359" s="4" t="s">
        <v>5467</v>
      </c>
      <c r="D1359" s="3">
        <v>2000</v>
      </c>
      <c r="E1359" s="3">
        <v>2506</v>
      </c>
      <c r="F1359" s="8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8275</v>
      </c>
      <c r="O1359" s="8">
        <v>125.29999999999998</v>
      </c>
      <c r="P1359" s="3">
        <v>7.7846153846153845</v>
      </c>
      <c r="Q1359" s="3" t="s">
        <v>8275</v>
      </c>
      <c r="R1359" s="3" t="s">
        <v>8275</v>
      </c>
      <c r="S1359" s="15">
        <f t="shared" si="42"/>
        <v>41304.962233796294</v>
      </c>
      <c r="T1359" s="14">
        <f t="shared" si="43"/>
        <v>41334.249305555553</v>
      </c>
    </row>
    <row r="1360" spans="1:20" ht="30.75" x14ac:dyDescent="0.25">
      <c r="A1360" s="3">
        <v>1358</v>
      </c>
      <c r="B1360" s="4" t="s">
        <v>1359</v>
      </c>
      <c r="C1360" s="4" t="s">
        <v>5468</v>
      </c>
      <c r="D1360" s="3">
        <v>3000</v>
      </c>
      <c r="E1360" s="3">
        <v>3350</v>
      </c>
      <c r="F1360" s="8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8275</v>
      </c>
      <c r="O1360" s="8">
        <v>111.66666666666667</v>
      </c>
      <c r="P1360" s="3">
        <v>7.1428571428571432</v>
      </c>
      <c r="Q1360" s="3" t="s">
        <v>8275</v>
      </c>
      <c r="R1360" s="3" t="s">
        <v>8275</v>
      </c>
      <c r="S1360" s="15">
        <f t="shared" si="42"/>
        <v>40689.570868055554</v>
      </c>
      <c r="T1360" s="14">
        <f t="shared" si="43"/>
        <v>40719.570868055554</v>
      </c>
    </row>
    <row r="1361" spans="1:20" ht="45.75" x14ac:dyDescent="0.25">
      <c r="A1361" s="3">
        <v>1359</v>
      </c>
      <c r="B1361" s="4" t="s">
        <v>1360</v>
      </c>
      <c r="C1361" s="4" t="s">
        <v>5469</v>
      </c>
      <c r="D1361" s="3">
        <v>660</v>
      </c>
      <c r="E1361" s="3">
        <v>764</v>
      </c>
      <c r="F1361" s="8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8275</v>
      </c>
      <c r="O1361" s="8">
        <v>115.75757575757575</v>
      </c>
      <c r="P1361" s="3">
        <v>5.4736842105263159</v>
      </c>
      <c r="Q1361" s="3" t="s">
        <v>8275</v>
      </c>
      <c r="R1361" s="3" t="s">
        <v>8275</v>
      </c>
      <c r="S1361" s="15">
        <f t="shared" si="42"/>
        <v>40668.814699074072</v>
      </c>
      <c r="T1361" s="14">
        <f t="shared" si="43"/>
        <v>40730.814699074072</v>
      </c>
    </row>
    <row r="1362" spans="1:20" ht="30.75" x14ac:dyDescent="0.25">
      <c r="A1362" s="3">
        <v>1360</v>
      </c>
      <c r="B1362" s="4" t="s">
        <v>1361</v>
      </c>
      <c r="C1362" s="4" t="s">
        <v>5470</v>
      </c>
      <c r="D1362" s="3">
        <v>1500</v>
      </c>
      <c r="E1362" s="3">
        <v>2598</v>
      </c>
      <c r="F1362" s="8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8275</v>
      </c>
      <c r="O1362" s="8">
        <v>173.2</v>
      </c>
      <c r="P1362" s="3">
        <v>13.555555555555555</v>
      </c>
      <c r="Q1362" s="3" t="s">
        <v>8275</v>
      </c>
      <c r="R1362" s="3" t="s">
        <v>8275</v>
      </c>
      <c r="S1362" s="15">
        <f t="shared" si="42"/>
        <v>41095.900694444441</v>
      </c>
      <c r="T1362" s="14">
        <f t="shared" si="43"/>
        <v>41123.900694444441</v>
      </c>
    </row>
    <row r="1363" spans="1:20" ht="30.75" x14ac:dyDescent="0.25">
      <c r="A1363" s="3">
        <v>1361</v>
      </c>
      <c r="B1363" s="4" t="s">
        <v>1362</v>
      </c>
      <c r="C1363" s="4" t="s">
        <v>5471</v>
      </c>
      <c r="D1363" s="3">
        <v>6000</v>
      </c>
      <c r="E1363" s="3">
        <v>7559</v>
      </c>
      <c r="F1363" s="8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8275</v>
      </c>
      <c r="O1363" s="8">
        <v>125.98333333333333</v>
      </c>
      <c r="P1363" s="3">
        <v>5.9053030303030303</v>
      </c>
      <c r="Q1363" s="3" t="s">
        <v>8275</v>
      </c>
      <c r="R1363" s="3" t="s">
        <v>8275</v>
      </c>
      <c r="S1363" s="15">
        <f t="shared" si="42"/>
        <v>41781.717268518521</v>
      </c>
      <c r="T1363" s="14">
        <f t="shared" si="43"/>
        <v>41811.717268518521</v>
      </c>
    </row>
    <row r="1364" spans="1:20" ht="30.75" x14ac:dyDescent="0.25">
      <c r="A1364" s="3">
        <v>1362</v>
      </c>
      <c r="B1364" s="4" t="s">
        <v>1363</v>
      </c>
      <c r="C1364" s="4" t="s">
        <v>5472</v>
      </c>
      <c r="D1364" s="3">
        <v>1000</v>
      </c>
      <c r="E1364" s="3">
        <v>1091</v>
      </c>
      <c r="F1364" s="8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8275</v>
      </c>
      <c r="O1364" s="8">
        <v>109.1</v>
      </c>
      <c r="P1364" s="3">
        <v>3.64</v>
      </c>
      <c r="Q1364" s="3" t="s">
        <v>8275</v>
      </c>
      <c r="R1364" s="3" t="s">
        <v>8275</v>
      </c>
      <c r="S1364" s="15">
        <f t="shared" si="42"/>
        <v>41464.934386574074</v>
      </c>
      <c r="T1364" s="14">
        <f t="shared" si="43"/>
        <v>41524.934386574074</v>
      </c>
    </row>
    <row r="1365" spans="1:20" ht="30.75" x14ac:dyDescent="0.25">
      <c r="A1365" s="3">
        <v>1363</v>
      </c>
      <c r="B1365" s="4" t="s">
        <v>1364</v>
      </c>
      <c r="C1365" s="4" t="s">
        <v>5473</v>
      </c>
      <c r="D1365" s="3">
        <v>200</v>
      </c>
      <c r="E1365" s="3">
        <v>200</v>
      </c>
      <c r="F1365" s="8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8275</v>
      </c>
      <c r="O1365" s="8">
        <v>100</v>
      </c>
      <c r="P1365" s="3">
        <v>0</v>
      </c>
      <c r="Q1365" s="3" t="s">
        <v>8275</v>
      </c>
      <c r="R1365" s="3" t="s">
        <v>8275</v>
      </c>
      <c r="S1365" s="15">
        <f t="shared" si="42"/>
        <v>42396.8440625</v>
      </c>
      <c r="T1365" s="14">
        <f t="shared" si="43"/>
        <v>42415.332638888889</v>
      </c>
    </row>
    <row r="1366" spans="1:20" ht="45.75" x14ac:dyDescent="0.25">
      <c r="A1366" s="3">
        <v>1364</v>
      </c>
      <c r="B1366" s="4" t="s">
        <v>1365</v>
      </c>
      <c r="C1366" s="4" t="s">
        <v>5474</v>
      </c>
      <c r="D1366" s="3">
        <v>42000</v>
      </c>
      <c r="E1366" s="3">
        <v>49830</v>
      </c>
      <c r="F1366" s="8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8277</v>
      </c>
      <c r="O1366" s="8">
        <v>118.64285714285714</v>
      </c>
      <c r="P1366" s="3">
        <v>54.375</v>
      </c>
      <c r="Q1366" s="3" t="s">
        <v>8277</v>
      </c>
      <c r="R1366" s="3" t="s">
        <v>8277</v>
      </c>
      <c r="S1366" s="15">
        <f t="shared" si="42"/>
        <v>41951.695671296293</v>
      </c>
      <c r="T1366" s="14">
        <f t="shared" si="43"/>
        <v>42011.6956712963</v>
      </c>
    </row>
    <row r="1367" spans="1:20" ht="30.75" x14ac:dyDescent="0.25">
      <c r="A1367" s="3">
        <v>1365</v>
      </c>
      <c r="B1367" s="4" t="s">
        <v>1366</v>
      </c>
      <c r="C1367" s="4" t="s">
        <v>5475</v>
      </c>
      <c r="D1367" s="3">
        <v>7500</v>
      </c>
      <c r="E1367" s="3">
        <v>7520</v>
      </c>
      <c r="F1367" s="8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8277</v>
      </c>
      <c r="O1367" s="8">
        <v>100.26666666666667</v>
      </c>
      <c r="P1367" s="3">
        <v>0.21739130434782608</v>
      </c>
      <c r="Q1367" s="3" t="s">
        <v>8277</v>
      </c>
      <c r="R1367" s="3" t="s">
        <v>8277</v>
      </c>
      <c r="S1367" s="15">
        <f t="shared" si="42"/>
        <v>42049.733240740738</v>
      </c>
      <c r="T1367" s="14">
        <f t="shared" si="43"/>
        <v>42079.691574074073</v>
      </c>
    </row>
    <row r="1368" spans="1:20" ht="15.75" x14ac:dyDescent="0.25">
      <c r="A1368" s="3">
        <v>1366</v>
      </c>
      <c r="B1368" s="4" t="s">
        <v>1367</v>
      </c>
      <c r="C1368" s="4" t="s">
        <v>5476</v>
      </c>
      <c r="D1368" s="3">
        <v>7500</v>
      </c>
      <c r="E1368" s="3">
        <v>9486.69</v>
      </c>
      <c r="F1368" s="8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8277</v>
      </c>
      <c r="O1368" s="8">
        <v>126.48920000000001</v>
      </c>
      <c r="P1368" s="3">
        <v>13.514897959183678</v>
      </c>
      <c r="Q1368" s="3" t="s">
        <v>8277</v>
      </c>
      <c r="R1368" s="3" t="s">
        <v>8277</v>
      </c>
      <c r="S1368" s="15">
        <f t="shared" si="42"/>
        <v>41924.996099537035</v>
      </c>
      <c r="T1368" s="14">
        <f t="shared" si="43"/>
        <v>41970.037766203706</v>
      </c>
    </row>
    <row r="1369" spans="1:20" ht="30.75" x14ac:dyDescent="0.25">
      <c r="A1369" s="3">
        <v>1367</v>
      </c>
      <c r="B1369" s="4" t="s">
        <v>1368</v>
      </c>
      <c r="C1369" s="4" t="s">
        <v>5477</v>
      </c>
      <c r="D1369" s="3">
        <v>5000</v>
      </c>
      <c r="E1369" s="3">
        <v>5713</v>
      </c>
      <c r="F1369" s="8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8277</v>
      </c>
      <c r="O1369" s="8">
        <v>114.26</v>
      </c>
      <c r="P1369" s="3">
        <v>7.9222222222222225</v>
      </c>
      <c r="Q1369" s="3" t="s">
        <v>8277</v>
      </c>
      <c r="R1369" s="3" t="s">
        <v>8277</v>
      </c>
      <c r="S1369" s="15">
        <f t="shared" si="42"/>
        <v>42292.002893518518</v>
      </c>
      <c r="T1369" s="14">
        <f t="shared" si="43"/>
        <v>42322.044560185182</v>
      </c>
    </row>
    <row r="1370" spans="1:20" ht="30.75" x14ac:dyDescent="0.25">
      <c r="A1370" s="3">
        <v>1368</v>
      </c>
      <c r="B1370" s="4" t="s">
        <v>1369</v>
      </c>
      <c r="C1370" s="4" t="s">
        <v>5478</v>
      </c>
      <c r="D1370" s="3">
        <v>5000</v>
      </c>
      <c r="E1370" s="3">
        <v>5535</v>
      </c>
      <c r="F1370" s="8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8277</v>
      </c>
      <c r="O1370" s="8">
        <v>110.7</v>
      </c>
      <c r="P1370" s="3">
        <v>6.1494252873563218</v>
      </c>
      <c r="Q1370" s="3" t="s">
        <v>8277</v>
      </c>
      <c r="R1370" s="3" t="s">
        <v>8277</v>
      </c>
      <c r="S1370" s="15">
        <f t="shared" si="42"/>
        <v>42146.190902777773</v>
      </c>
      <c r="T1370" s="14">
        <f t="shared" si="43"/>
        <v>42170.190902777773</v>
      </c>
    </row>
    <row r="1371" spans="1:20" ht="30.75" x14ac:dyDescent="0.25">
      <c r="A1371" s="3">
        <v>1369</v>
      </c>
      <c r="B1371" s="4" t="s">
        <v>1370</v>
      </c>
      <c r="C1371" s="4" t="s">
        <v>5479</v>
      </c>
      <c r="D1371" s="3">
        <v>32360</v>
      </c>
      <c r="E1371" s="3">
        <v>34090.629999999997</v>
      </c>
      <c r="F1371" s="8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8277</v>
      </c>
      <c r="O1371" s="8">
        <v>105.34805315203954</v>
      </c>
      <c r="P1371" s="3">
        <v>4.2626354679802887</v>
      </c>
      <c r="Q1371" s="3" t="s">
        <v>8277</v>
      </c>
      <c r="R1371" s="3" t="s">
        <v>8277</v>
      </c>
      <c r="S1371" s="15">
        <f t="shared" si="42"/>
        <v>41710.594282407408</v>
      </c>
      <c r="T1371" s="14">
        <f t="shared" si="43"/>
        <v>41740.594282407408</v>
      </c>
    </row>
    <row r="1372" spans="1:20" ht="30.75" x14ac:dyDescent="0.25">
      <c r="A1372" s="3">
        <v>1370</v>
      </c>
      <c r="B1372" s="4" t="s">
        <v>1371</v>
      </c>
      <c r="C1372" s="4" t="s">
        <v>5480</v>
      </c>
      <c r="D1372" s="3">
        <v>1500</v>
      </c>
      <c r="E1372" s="3">
        <v>1555</v>
      </c>
      <c r="F1372" s="8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8277</v>
      </c>
      <c r="O1372" s="8">
        <v>103.66666666666666</v>
      </c>
      <c r="P1372" s="3">
        <v>2.75</v>
      </c>
      <c r="Q1372" s="3" t="s">
        <v>8277</v>
      </c>
      <c r="R1372" s="3" t="s">
        <v>8277</v>
      </c>
      <c r="S1372" s="15">
        <f t="shared" si="42"/>
        <v>41548.00335648148</v>
      </c>
      <c r="T1372" s="14">
        <f t="shared" si="43"/>
        <v>41563.00335648148</v>
      </c>
    </row>
    <row r="1373" spans="1:20" ht="30.75" x14ac:dyDescent="0.25">
      <c r="A1373" s="3">
        <v>1371</v>
      </c>
      <c r="B1373" s="4" t="s">
        <v>1372</v>
      </c>
      <c r="C1373" s="4" t="s">
        <v>5481</v>
      </c>
      <c r="D1373" s="3">
        <v>6999</v>
      </c>
      <c r="E1373" s="3">
        <v>7495</v>
      </c>
      <c r="F1373" s="8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8277</v>
      </c>
      <c r="O1373" s="8">
        <v>107.08672667523933</v>
      </c>
      <c r="P1373" s="3">
        <v>7.0857142857142854</v>
      </c>
      <c r="Q1373" s="3" t="s">
        <v>8277</v>
      </c>
      <c r="R1373" s="3" t="s">
        <v>8277</v>
      </c>
      <c r="S1373" s="15">
        <f t="shared" si="42"/>
        <v>42101.758587962962</v>
      </c>
      <c r="T1373" s="14">
        <f t="shared" si="43"/>
        <v>42131.758587962962</v>
      </c>
    </row>
    <row r="1374" spans="1:20" ht="15.75" x14ac:dyDescent="0.25">
      <c r="A1374" s="3">
        <v>1372</v>
      </c>
      <c r="B1374" s="4" t="s">
        <v>1373</v>
      </c>
      <c r="C1374" s="4" t="s">
        <v>5482</v>
      </c>
      <c r="D1374" s="3">
        <v>500</v>
      </c>
      <c r="E1374" s="3">
        <v>620</v>
      </c>
      <c r="F1374" s="8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8277</v>
      </c>
      <c r="O1374" s="8">
        <v>124</v>
      </c>
      <c r="P1374" s="3">
        <v>7.5</v>
      </c>
      <c r="Q1374" s="3" t="s">
        <v>8277</v>
      </c>
      <c r="R1374" s="3" t="s">
        <v>8277</v>
      </c>
      <c r="S1374" s="15">
        <f t="shared" si="42"/>
        <v>41072.739953703705</v>
      </c>
      <c r="T1374" s="14">
        <f t="shared" si="43"/>
        <v>41102.739953703705</v>
      </c>
    </row>
    <row r="1375" spans="1:20" ht="30.75" x14ac:dyDescent="0.25">
      <c r="A1375" s="3">
        <v>1373</v>
      </c>
      <c r="B1375" s="4" t="s">
        <v>1374</v>
      </c>
      <c r="C1375" s="4" t="s">
        <v>5483</v>
      </c>
      <c r="D1375" s="3">
        <v>10000</v>
      </c>
      <c r="E1375" s="3">
        <v>10501</v>
      </c>
      <c r="F1375" s="8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8277</v>
      </c>
      <c r="O1375" s="8">
        <v>105.01</v>
      </c>
      <c r="P1375" s="3">
        <v>9.634615384615385</v>
      </c>
      <c r="Q1375" s="3" t="s">
        <v>8277</v>
      </c>
      <c r="R1375" s="3" t="s">
        <v>8277</v>
      </c>
      <c r="S1375" s="15">
        <f t="shared" si="42"/>
        <v>42704.95177083333</v>
      </c>
      <c r="T1375" s="14">
        <f t="shared" si="43"/>
        <v>42734.95177083333</v>
      </c>
    </row>
    <row r="1376" spans="1:20" ht="30.75" x14ac:dyDescent="0.25">
      <c r="A1376" s="3">
        <v>1374</v>
      </c>
      <c r="B1376" s="4" t="s">
        <v>1375</v>
      </c>
      <c r="C1376" s="4" t="s">
        <v>5484</v>
      </c>
      <c r="D1376" s="3">
        <v>1500</v>
      </c>
      <c r="E1376" s="3">
        <v>2842</v>
      </c>
      <c r="F1376" s="8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8277</v>
      </c>
      <c r="O1376" s="8">
        <v>189.46666666666667</v>
      </c>
      <c r="P1376" s="3">
        <v>20.333333333333332</v>
      </c>
      <c r="Q1376" s="3" t="s">
        <v>8277</v>
      </c>
      <c r="R1376" s="3" t="s">
        <v>8277</v>
      </c>
      <c r="S1376" s="15">
        <f t="shared" si="42"/>
        <v>42424.161898148144</v>
      </c>
      <c r="T1376" s="14">
        <f t="shared" si="43"/>
        <v>42454.12023148148</v>
      </c>
    </row>
    <row r="1377" spans="1:20" ht="45.75" x14ac:dyDescent="0.25">
      <c r="A1377" s="3">
        <v>1375</v>
      </c>
      <c r="B1377" s="4" t="s">
        <v>1376</v>
      </c>
      <c r="C1377" s="4" t="s">
        <v>5485</v>
      </c>
      <c r="D1377" s="3">
        <v>4000</v>
      </c>
      <c r="E1377" s="3">
        <v>6853</v>
      </c>
      <c r="F1377" s="8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8277</v>
      </c>
      <c r="O1377" s="8">
        <v>171.32499999999999</v>
      </c>
      <c r="P1377" s="3">
        <v>26.174311926605505</v>
      </c>
      <c r="Q1377" s="3" t="s">
        <v>8277</v>
      </c>
      <c r="R1377" s="3" t="s">
        <v>8277</v>
      </c>
      <c r="S1377" s="15">
        <f t="shared" si="42"/>
        <v>42720.066192129627</v>
      </c>
      <c r="T1377" s="14">
        <f t="shared" si="43"/>
        <v>42750.066192129627</v>
      </c>
    </row>
    <row r="1378" spans="1:20" ht="30.75" x14ac:dyDescent="0.25">
      <c r="A1378" s="3">
        <v>1376</v>
      </c>
      <c r="B1378" s="4" t="s">
        <v>1377</v>
      </c>
      <c r="C1378" s="4" t="s">
        <v>5486</v>
      </c>
      <c r="D1378" s="3">
        <v>3700</v>
      </c>
      <c r="E1378" s="3">
        <v>9342</v>
      </c>
      <c r="F1378" s="8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8277</v>
      </c>
      <c r="O1378" s="9">
        <v>252.48648648648651</v>
      </c>
      <c r="P1378" s="3">
        <v>33.583333333333336</v>
      </c>
      <c r="Q1378" s="3" t="s">
        <v>8277</v>
      </c>
      <c r="R1378" s="3" t="s">
        <v>8277</v>
      </c>
      <c r="S1378" s="15">
        <f t="shared" si="42"/>
        <v>42677.669050925921</v>
      </c>
      <c r="T1378" s="14">
        <f t="shared" si="43"/>
        <v>42707.710717592592</v>
      </c>
    </row>
    <row r="1379" spans="1:20" ht="30.75" x14ac:dyDescent="0.25">
      <c r="A1379" s="3">
        <v>1377</v>
      </c>
      <c r="B1379" s="4" t="s">
        <v>1378</v>
      </c>
      <c r="C1379" s="4" t="s">
        <v>5487</v>
      </c>
      <c r="D1379" s="3">
        <v>1300</v>
      </c>
      <c r="E1379" s="3">
        <v>1510</v>
      </c>
      <c r="F1379" s="8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8277</v>
      </c>
      <c r="O1379" s="8">
        <v>116.15384615384616</v>
      </c>
      <c r="P1379" s="3">
        <v>6.774193548387097</v>
      </c>
      <c r="Q1379" s="3" t="s">
        <v>8277</v>
      </c>
      <c r="R1379" s="3" t="s">
        <v>8277</v>
      </c>
      <c r="S1379" s="15">
        <f t="shared" si="42"/>
        <v>42747.219560185185</v>
      </c>
      <c r="T1379" s="14">
        <f t="shared" si="43"/>
        <v>42769.174305555556</v>
      </c>
    </row>
    <row r="1380" spans="1:20" ht="15.75" x14ac:dyDescent="0.25">
      <c r="A1380" s="3">
        <v>1378</v>
      </c>
      <c r="B1380" s="4" t="s">
        <v>1379</v>
      </c>
      <c r="C1380" s="4" t="s">
        <v>5488</v>
      </c>
      <c r="D1380" s="3">
        <v>2000</v>
      </c>
      <c r="E1380" s="3">
        <v>4067</v>
      </c>
      <c r="F1380" s="8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8277</v>
      </c>
      <c r="O1380" s="9">
        <v>203.35000000000002</v>
      </c>
      <c r="P1380" s="3">
        <v>15.541353383458647</v>
      </c>
      <c r="Q1380" s="3" t="s">
        <v>8277</v>
      </c>
      <c r="R1380" s="3" t="s">
        <v>8277</v>
      </c>
      <c r="S1380" s="15">
        <f t="shared" si="42"/>
        <v>42568.759374999994</v>
      </c>
      <c r="T1380" s="14">
        <f t="shared" si="43"/>
        <v>42583.759374999994</v>
      </c>
    </row>
    <row r="1381" spans="1:20" ht="15.75" x14ac:dyDescent="0.25">
      <c r="A1381" s="3">
        <v>1379</v>
      </c>
      <c r="B1381" s="4" t="s">
        <v>1380</v>
      </c>
      <c r="C1381" s="4" t="s">
        <v>5489</v>
      </c>
      <c r="D1381" s="3">
        <v>10000</v>
      </c>
      <c r="E1381" s="3">
        <v>11160</v>
      </c>
      <c r="F1381" s="8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8277</v>
      </c>
      <c r="O1381" s="8">
        <v>111.60000000000001</v>
      </c>
      <c r="P1381" s="3">
        <v>7.6821192052980134</v>
      </c>
      <c r="Q1381" s="3" t="s">
        <v>8277</v>
      </c>
      <c r="R1381" s="3" t="s">
        <v>8277</v>
      </c>
      <c r="S1381" s="15">
        <f t="shared" si="42"/>
        <v>42130.491620370376</v>
      </c>
      <c r="T1381" s="14">
        <f t="shared" si="43"/>
        <v>42160.491620370376</v>
      </c>
    </row>
    <row r="1382" spans="1:20" ht="30.75" x14ac:dyDescent="0.25">
      <c r="A1382" s="3">
        <v>1380</v>
      </c>
      <c r="B1382" s="4" t="s">
        <v>1381</v>
      </c>
      <c r="C1382" s="4" t="s">
        <v>5490</v>
      </c>
      <c r="D1382" s="3">
        <v>25</v>
      </c>
      <c r="E1382" s="3">
        <v>106</v>
      </c>
      <c r="F1382" s="8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8277</v>
      </c>
      <c r="O1382" s="9">
        <v>424</v>
      </c>
      <c r="P1382" s="3">
        <v>16.2</v>
      </c>
      <c r="Q1382" s="3" t="s">
        <v>8277</v>
      </c>
      <c r="R1382" s="3" t="s">
        <v>8277</v>
      </c>
      <c r="S1382" s="15">
        <f t="shared" si="42"/>
        <v>42141.762800925921</v>
      </c>
      <c r="T1382" s="14">
        <f t="shared" si="43"/>
        <v>42164.083333333328</v>
      </c>
    </row>
    <row r="1383" spans="1:20" ht="45.75" x14ac:dyDescent="0.25">
      <c r="A1383" s="3">
        <v>1381</v>
      </c>
      <c r="B1383" s="4" t="s">
        <v>1382</v>
      </c>
      <c r="C1383" s="4" t="s">
        <v>5491</v>
      </c>
      <c r="D1383" s="3">
        <v>5000</v>
      </c>
      <c r="E1383" s="3">
        <v>5355</v>
      </c>
      <c r="F1383" s="8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8277</v>
      </c>
      <c r="O1383" s="8">
        <v>107.1</v>
      </c>
      <c r="P1383" s="3">
        <v>4.8630136986301373</v>
      </c>
      <c r="Q1383" s="3" t="s">
        <v>8277</v>
      </c>
      <c r="R1383" s="3" t="s">
        <v>8277</v>
      </c>
      <c r="S1383" s="15">
        <f t="shared" si="42"/>
        <v>42703.214409722219</v>
      </c>
      <c r="T1383" s="14">
        <f t="shared" si="43"/>
        <v>42733.214409722219</v>
      </c>
    </row>
    <row r="1384" spans="1:20" ht="30.75" x14ac:dyDescent="0.25">
      <c r="A1384" s="3">
        <v>1382</v>
      </c>
      <c r="B1384" s="4" t="s">
        <v>1383</v>
      </c>
      <c r="C1384" s="4" t="s">
        <v>5492</v>
      </c>
      <c r="D1384" s="3">
        <v>8000</v>
      </c>
      <c r="E1384" s="3">
        <v>8349</v>
      </c>
      <c r="F1384" s="8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8277</v>
      </c>
      <c r="O1384" s="8">
        <v>104.3625</v>
      </c>
      <c r="P1384" s="3">
        <v>2.3581081081081079</v>
      </c>
      <c r="Q1384" s="3" t="s">
        <v>8277</v>
      </c>
      <c r="R1384" s="3" t="s">
        <v>8277</v>
      </c>
      <c r="S1384" s="15">
        <f t="shared" si="42"/>
        <v>41370.800185185188</v>
      </c>
      <c r="T1384" s="14">
        <f t="shared" si="43"/>
        <v>41400.800185185188</v>
      </c>
    </row>
    <row r="1385" spans="1:20" ht="45.75" x14ac:dyDescent="0.25">
      <c r="A1385" s="3">
        <v>1383</v>
      </c>
      <c r="B1385" s="4" t="s">
        <v>1384</v>
      </c>
      <c r="C1385" s="4" t="s">
        <v>5493</v>
      </c>
      <c r="D1385" s="3">
        <v>2200</v>
      </c>
      <c r="E1385" s="3">
        <v>4673</v>
      </c>
      <c r="F1385" s="8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8277</v>
      </c>
      <c r="O1385" s="9">
        <v>212.40909090909091</v>
      </c>
      <c r="P1385" s="3">
        <v>26.591397849462364</v>
      </c>
      <c r="Q1385" s="3" t="s">
        <v>8277</v>
      </c>
      <c r="R1385" s="3" t="s">
        <v>8277</v>
      </c>
      <c r="S1385" s="15">
        <f t="shared" si="42"/>
        <v>42707.074976851851</v>
      </c>
      <c r="T1385" s="14">
        <f t="shared" si="43"/>
        <v>42727.074976851851</v>
      </c>
    </row>
    <row r="1386" spans="1:20" ht="30.75" x14ac:dyDescent="0.25">
      <c r="A1386" s="3">
        <v>1384</v>
      </c>
      <c r="B1386" s="4" t="s">
        <v>1385</v>
      </c>
      <c r="C1386" s="4" t="s">
        <v>5494</v>
      </c>
      <c r="D1386" s="3">
        <v>3500</v>
      </c>
      <c r="E1386" s="3">
        <v>4343</v>
      </c>
      <c r="F1386" s="8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8277</v>
      </c>
      <c r="O1386" s="8">
        <v>124.08571428571429</v>
      </c>
      <c r="P1386" s="3">
        <v>13.380952380952381</v>
      </c>
      <c r="Q1386" s="3" t="s">
        <v>8277</v>
      </c>
      <c r="R1386" s="3" t="s">
        <v>8277</v>
      </c>
      <c r="S1386" s="15">
        <f t="shared" si="42"/>
        <v>42160.735208333332</v>
      </c>
      <c r="T1386" s="14">
        <f t="shared" si="43"/>
        <v>42190.735208333332</v>
      </c>
    </row>
    <row r="1387" spans="1:20" ht="30.75" x14ac:dyDescent="0.25">
      <c r="A1387" s="3">
        <v>1385</v>
      </c>
      <c r="B1387" s="4" t="s">
        <v>1386</v>
      </c>
      <c r="C1387" s="4" t="s">
        <v>5495</v>
      </c>
      <c r="D1387" s="3">
        <v>8000</v>
      </c>
      <c r="E1387" s="3">
        <v>8832.49</v>
      </c>
      <c r="F1387" s="8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8277</v>
      </c>
      <c r="O1387" s="8">
        <v>110.406125</v>
      </c>
      <c r="P1387" s="3">
        <v>6.2126119402985056</v>
      </c>
      <c r="Q1387" s="3" t="s">
        <v>8277</v>
      </c>
      <c r="R1387" s="3" t="s">
        <v>8277</v>
      </c>
      <c r="S1387" s="15">
        <f t="shared" si="42"/>
        <v>42433.688900462963</v>
      </c>
      <c r="T1387" s="14">
        <f t="shared" si="43"/>
        <v>42489.507638888885</v>
      </c>
    </row>
    <row r="1388" spans="1:20" ht="30.75" x14ac:dyDescent="0.25">
      <c r="A1388" s="3">
        <v>1386</v>
      </c>
      <c r="B1388" s="4" t="s">
        <v>1387</v>
      </c>
      <c r="C1388" s="4" t="s">
        <v>5496</v>
      </c>
      <c r="D1388" s="3">
        <v>400</v>
      </c>
      <c r="E1388" s="3">
        <v>875</v>
      </c>
      <c r="F1388" s="8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8277</v>
      </c>
      <c r="O1388" s="9">
        <v>218.75</v>
      </c>
      <c r="P1388" s="3">
        <v>33.928571428571431</v>
      </c>
      <c r="Q1388" s="3" t="s">
        <v>8277</v>
      </c>
      <c r="R1388" s="3" t="s">
        <v>8277</v>
      </c>
      <c r="S1388" s="15">
        <f t="shared" si="42"/>
        <v>42184.646863425922</v>
      </c>
      <c r="T1388" s="14">
        <f t="shared" si="43"/>
        <v>42214.646863425922</v>
      </c>
    </row>
    <row r="1389" spans="1:20" ht="45.75" x14ac:dyDescent="0.25">
      <c r="A1389" s="3">
        <v>1387</v>
      </c>
      <c r="B1389" s="4" t="s">
        <v>1388</v>
      </c>
      <c r="C1389" s="4" t="s">
        <v>5497</v>
      </c>
      <c r="D1389" s="3">
        <v>4000</v>
      </c>
      <c r="E1389" s="3">
        <v>5465</v>
      </c>
      <c r="F1389" s="8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8277</v>
      </c>
      <c r="O1389" s="8">
        <v>136.625</v>
      </c>
      <c r="P1389" s="3">
        <v>18.782051282051281</v>
      </c>
      <c r="Q1389" s="3" t="s">
        <v>8277</v>
      </c>
      <c r="R1389" s="3" t="s">
        <v>8277</v>
      </c>
      <c r="S1389" s="15">
        <f t="shared" si="42"/>
        <v>42126.92123842593</v>
      </c>
      <c r="T1389" s="14">
        <f t="shared" si="43"/>
        <v>42158.1875</v>
      </c>
    </row>
    <row r="1390" spans="1:20" ht="30.75" x14ac:dyDescent="0.25">
      <c r="A1390" s="3">
        <v>1388</v>
      </c>
      <c r="B1390" s="4" t="s">
        <v>1389</v>
      </c>
      <c r="C1390" s="4" t="s">
        <v>5498</v>
      </c>
      <c r="D1390" s="3">
        <v>5000</v>
      </c>
      <c r="E1390" s="3">
        <v>6740.37</v>
      </c>
      <c r="F1390" s="8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8277</v>
      </c>
      <c r="O1390" s="8">
        <v>134.8074</v>
      </c>
      <c r="P1390" s="3">
        <v>15.539017857142856</v>
      </c>
      <c r="Q1390" s="3" t="s">
        <v>8277</v>
      </c>
      <c r="R1390" s="3" t="s">
        <v>8277</v>
      </c>
      <c r="S1390" s="15">
        <f t="shared" si="42"/>
        <v>42634.614780092597</v>
      </c>
      <c r="T1390" s="14">
        <f t="shared" si="43"/>
        <v>42660.676388888889</v>
      </c>
    </row>
    <row r="1391" spans="1:20" ht="30.75" x14ac:dyDescent="0.25">
      <c r="A1391" s="3">
        <v>1389</v>
      </c>
      <c r="B1391" s="4" t="s">
        <v>1390</v>
      </c>
      <c r="C1391" s="4" t="s">
        <v>5499</v>
      </c>
      <c r="D1391" s="3">
        <v>500</v>
      </c>
      <c r="E1391" s="3">
        <v>727</v>
      </c>
      <c r="F1391" s="8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8277</v>
      </c>
      <c r="O1391" s="8">
        <v>145.4</v>
      </c>
      <c r="P1391" s="3">
        <v>6.6764705882352944</v>
      </c>
      <c r="Q1391" s="3" t="s">
        <v>8277</v>
      </c>
      <c r="R1391" s="3" t="s">
        <v>8277</v>
      </c>
      <c r="S1391" s="15">
        <f t="shared" si="42"/>
        <v>42565.480983796297</v>
      </c>
      <c r="T1391" s="14">
        <f t="shared" si="43"/>
        <v>42595.480983796297</v>
      </c>
    </row>
    <row r="1392" spans="1:20" ht="30.75" x14ac:dyDescent="0.25">
      <c r="A1392" s="3">
        <v>1390</v>
      </c>
      <c r="B1392" s="4" t="s">
        <v>1391</v>
      </c>
      <c r="C1392" s="4" t="s">
        <v>5500</v>
      </c>
      <c r="D1392" s="3">
        <v>2800</v>
      </c>
      <c r="E1392" s="3">
        <v>3055</v>
      </c>
      <c r="F1392" s="8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8277</v>
      </c>
      <c r="O1392" s="8">
        <v>109.10714285714285</v>
      </c>
      <c r="P1392" s="3">
        <v>13.421052631578947</v>
      </c>
      <c r="Q1392" s="3" t="s">
        <v>8277</v>
      </c>
      <c r="R1392" s="3" t="s">
        <v>8277</v>
      </c>
      <c r="S1392" s="15">
        <f t="shared" si="42"/>
        <v>42087.803310185183</v>
      </c>
      <c r="T1392" s="14">
        <f t="shared" si="43"/>
        <v>42121.716666666667</v>
      </c>
    </row>
    <row r="1393" spans="1:20" ht="30.75" x14ac:dyDescent="0.25">
      <c r="A1393" s="3">
        <v>1391</v>
      </c>
      <c r="B1393" s="4" t="s">
        <v>1392</v>
      </c>
      <c r="C1393" s="4" t="s">
        <v>5501</v>
      </c>
      <c r="D1393" s="3">
        <v>500</v>
      </c>
      <c r="E1393" s="3">
        <v>551</v>
      </c>
      <c r="F1393" s="8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8277</v>
      </c>
      <c r="O1393" s="8">
        <v>110.2</v>
      </c>
      <c r="P1393" s="3">
        <v>3.9230769230769229</v>
      </c>
      <c r="Q1393" s="3" t="s">
        <v>8277</v>
      </c>
      <c r="R1393" s="3" t="s">
        <v>8277</v>
      </c>
      <c r="S1393" s="15">
        <f t="shared" si="42"/>
        <v>42193.650671296295</v>
      </c>
      <c r="T1393" s="14">
        <f t="shared" si="43"/>
        <v>42238.207638888889</v>
      </c>
    </row>
    <row r="1394" spans="1:20" ht="30.75" x14ac:dyDescent="0.25">
      <c r="A1394" s="3">
        <v>1392</v>
      </c>
      <c r="B1394" s="4" t="s">
        <v>1393</v>
      </c>
      <c r="C1394" s="4" t="s">
        <v>5502</v>
      </c>
      <c r="D1394" s="3">
        <v>2500</v>
      </c>
      <c r="E1394" s="3">
        <v>2841</v>
      </c>
      <c r="F1394" s="8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8277</v>
      </c>
      <c r="O1394" s="8">
        <v>113.64000000000001</v>
      </c>
      <c r="P1394" s="3">
        <v>3.2788461538461537</v>
      </c>
      <c r="Q1394" s="3" t="s">
        <v>8277</v>
      </c>
      <c r="R1394" s="3" t="s">
        <v>8277</v>
      </c>
      <c r="S1394" s="15">
        <f t="shared" si="42"/>
        <v>42401.154930555553</v>
      </c>
      <c r="T1394" s="14">
        <f t="shared" si="43"/>
        <v>42432.154930555553</v>
      </c>
    </row>
    <row r="1395" spans="1:20" ht="15.75" x14ac:dyDescent="0.25">
      <c r="A1395" s="3">
        <v>1393</v>
      </c>
      <c r="B1395" s="4" t="s">
        <v>1394</v>
      </c>
      <c r="C1395" s="4" t="s">
        <v>5503</v>
      </c>
      <c r="D1395" s="3">
        <v>10000</v>
      </c>
      <c r="E1395" s="3">
        <v>10235</v>
      </c>
      <c r="F1395" s="8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8277</v>
      </c>
      <c r="O1395" s="8">
        <v>102.35000000000001</v>
      </c>
      <c r="P1395" s="3">
        <v>4.5192307692307692</v>
      </c>
      <c r="Q1395" s="3" t="s">
        <v>8277</v>
      </c>
      <c r="R1395" s="3" t="s">
        <v>8277</v>
      </c>
      <c r="S1395" s="15">
        <f t="shared" si="42"/>
        <v>42553.681979166664</v>
      </c>
      <c r="T1395" s="14">
        <f t="shared" si="43"/>
        <v>42583.681979166664</v>
      </c>
    </row>
    <row r="1396" spans="1:20" ht="30.75" x14ac:dyDescent="0.25">
      <c r="A1396" s="3">
        <v>1394</v>
      </c>
      <c r="B1396" s="4" t="s">
        <v>1395</v>
      </c>
      <c r="C1396" s="4" t="s">
        <v>5504</v>
      </c>
      <c r="D1396" s="3">
        <v>750</v>
      </c>
      <c r="E1396" s="3">
        <v>916</v>
      </c>
      <c r="F1396" s="8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8277</v>
      </c>
      <c r="O1396" s="8">
        <v>122.13333333333334</v>
      </c>
      <c r="P1396" s="3">
        <v>9.764705882352942</v>
      </c>
      <c r="Q1396" s="3" t="s">
        <v>8277</v>
      </c>
      <c r="R1396" s="3" t="s">
        <v>8277</v>
      </c>
      <c r="S1396" s="15">
        <f t="shared" si="42"/>
        <v>42752.144976851851</v>
      </c>
      <c r="T1396" s="14">
        <f t="shared" si="43"/>
        <v>42795.125</v>
      </c>
    </row>
    <row r="1397" spans="1:20" ht="15.75" x14ac:dyDescent="0.25">
      <c r="A1397" s="3">
        <v>1395</v>
      </c>
      <c r="B1397" s="4" t="s">
        <v>1396</v>
      </c>
      <c r="C1397" s="4" t="s">
        <v>5505</v>
      </c>
      <c r="D1397" s="3">
        <v>3500</v>
      </c>
      <c r="E1397" s="3">
        <v>3916</v>
      </c>
      <c r="F1397" s="8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8277</v>
      </c>
      <c r="O1397" s="8">
        <v>111.88571428571427</v>
      </c>
      <c r="P1397" s="3">
        <v>5.0731707317073171</v>
      </c>
      <c r="Q1397" s="3" t="s">
        <v>8277</v>
      </c>
      <c r="R1397" s="3" t="s">
        <v>8277</v>
      </c>
      <c r="S1397" s="15">
        <f t="shared" si="42"/>
        <v>42719.90834490741</v>
      </c>
      <c r="T1397" s="14">
        <f t="shared" si="43"/>
        <v>42749.90834490741</v>
      </c>
    </row>
    <row r="1398" spans="1:20" ht="30.75" x14ac:dyDescent="0.25">
      <c r="A1398" s="3">
        <v>1396</v>
      </c>
      <c r="B1398" s="4" t="s">
        <v>1397</v>
      </c>
      <c r="C1398" s="4" t="s">
        <v>5506</v>
      </c>
      <c r="D1398" s="3">
        <v>6000</v>
      </c>
      <c r="E1398" s="3">
        <v>6438</v>
      </c>
      <c r="F1398" s="8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8277</v>
      </c>
      <c r="O1398" s="8">
        <v>107.3</v>
      </c>
      <c r="P1398" s="3">
        <v>6</v>
      </c>
      <c r="Q1398" s="3" t="s">
        <v>8277</v>
      </c>
      <c r="R1398" s="3" t="s">
        <v>8277</v>
      </c>
      <c r="S1398" s="15">
        <f t="shared" si="42"/>
        <v>42018.99863425926</v>
      </c>
      <c r="T1398" s="14">
        <f t="shared" si="43"/>
        <v>42048.99863425926</v>
      </c>
    </row>
    <row r="1399" spans="1:20" ht="45.75" x14ac:dyDescent="0.25">
      <c r="A1399" s="3">
        <v>1397</v>
      </c>
      <c r="B1399" s="4" t="s">
        <v>1398</v>
      </c>
      <c r="C1399" s="4" t="s">
        <v>5507</v>
      </c>
      <c r="D1399" s="3">
        <v>10000</v>
      </c>
      <c r="E1399" s="3">
        <v>11385</v>
      </c>
      <c r="F1399" s="8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8277</v>
      </c>
      <c r="O1399" s="8">
        <v>113.85000000000001</v>
      </c>
      <c r="P1399" s="3">
        <v>8.7658227848101262</v>
      </c>
      <c r="Q1399" s="3" t="s">
        <v>8277</v>
      </c>
      <c r="R1399" s="3" t="s">
        <v>8277</v>
      </c>
      <c r="S1399" s="15">
        <f t="shared" si="42"/>
        <v>42640.917939814812</v>
      </c>
      <c r="T1399" s="14">
        <f t="shared" si="43"/>
        <v>42670.888194444444</v>
      </c>
    </row>
    <row r="1400" spans="1:20" ht="30.75" x14ac:dyDescent="0.25">
      <c r="A1400" s="3">
        <v>1398</v>
      </c>
      <c r="B1400" s="4" t="s">
        <v>1399</v>
      </c>
      <c r="C1400" s="4" t="s">
        <v>5508</v>
      </c>
      <c r="D1400" s="3">
        <v>4400</v>
      </c>
      <c r="E1400" s="3">
        <v>4826</v>
      </c>
      <c r="F1400" s="8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8277</v>
      </c>
      <c r="O1400" s="8">
        <v>109.68181818181819</v>
      </c>
      <c r="P1400" s="3">
        <v>6.5538461538461537</v>
      </c>
      <c r="Q1400" s="3" t="s">
        <v>8277</v>
      </c>
      <c r="R1400" s="3" t="s">
        <v>8277</v>
      </c>
      <c r="S1400" s="15">
        <f t="shared" si="42"/>
        <v>42526.874236111107</v>
      </c>
      <c r="T1400" s="14">
        <f t="shared" si="43"/>
        <v>42556.874236111107</v>
      </c>
    </row>
    <row r="1401" spans="1:20" ht="30.75" x14ac:dyDescent="0.25">
      <c r="A1401" s="3">
        <v>1399</v>
      </c>
      <c r="B1401" s="4" t="s">
        <v>1400</v>
      </c>
      <c r="C1401" s="4" t="s">
        <v>5509</v>
      </c>
      <c r="D1401" s="3">
        <v>9000</v>
      </c>
      <c r="E1401" s="3">
        <v>11353</v>
      </c>
      <c r="F1401" s="8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8277</v>
      </c>
      <c r="O1401" s="8">
        <v>126.14444444444443</v>
      </c>
      <c r="P1401" s="3">
        <v>12.788043478260869</v>
      </c>
      <c r="Q1401" s="3" t="s">
        <v>8277</v>
      </c>
      <c r="R1401" s="3" t="s">
        <v>8277</v>
      </c>
      <c r="S1401" s="15">
        <f t="shared" si="42"/>
        <v>41889.004317129627</v>
      </c>
      <c r="T1401" s="14">
        <f t="shared" si="43"/>
        <v>41919.004317129627</v>
      </c>
    </row>
    <row r="1402" spans="1:20" ht="30.75" x14ac:dyDescent="0.25">
      <c r="A1402" s="3">
        <v>1400</v>
      </c>
      <c r="B1402" s="4" t="s">
        <v>1401</v>
      </c>
      <c r="C1402" s="4" t="s">
        <v>5510</v>
      </c>
      <c r="D1402" s="3">
        <v>350</v>
      </c>
      <c r="E1402" s="3">
        <v>586</v>
      </c>
      <c r="F1402" s="8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8277</v>
      </c>
      <c r="O1402" s="8">
        <v>167.42857142857144</v>
      </c>
      <c r="P1402" s="3">
        <v>6.9411764705882355</v>
      </c>
      <c r="Q1402" s="3" t="s">
        <v>8277</v>
      </c>
      <c r="R1402" s="3" t="s">
        <v>8277</v>
      </c>
      <c r="S1402" s="15">
        <f t="shared" si="42"/>
        <v>42498.341122685189</v>
      </c>
      <c r="T1402" s="14">
        <f t="shared" si="43"/>
        <v>42533.229166666672</v>
      </c>
    </row>
    <row r="1403" spans="1:20" ht="45.75" x14ac:dyDescent="0.25">
      <c r="A1403" s="3">
        <v>1401</v>
      </c>
      <c r="B1403" s="4" t="s">
        <v>1402</v>
      </c>
      <c r="C1403" s="4" t="s">
        <v>5511</v>
      </c>
      <c r="D1403" s="3">
        <v>2500</v>
      </c>
      <c r="E1403" s="3">
        <v>12413</v>
      </c>
      <c r="F1403" s="8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8277</v>
      </c>
      <c r="O1403" s="9">
        <v>496.52000000000004</v>
      </c>
      <c r="P1403" s="3">
        <v>41.304166666666667</v>
      </c>
      <c r="Q1403" s="3" t="s">
        <v>8277</v>
      </c>
      <c r="R1403" s="3" t="s">
        <v>8277</v>
      </c>
      <c r="S1403" s="15">
        <f t="shared" si="42"/>
        <v>41399.99622685185</v>
      </c>
      <c r="T1403" s="14">
        <f t="shared" si="43"/>
        <v>41420.99622685185</v>
      </c>
    </row>
    <row r="1404" spans="1:20" ht="30.75" x14ac:dyDescent="0.25">
      <c r="A1404" s="3">
        <v>1402</v>
      </c>
      <c r="B1404" s="4" t="s">
        <v>1403</v>
      </c>
      <c r="C1404" s="4" t="s">
        <v>5512</v>
      </c>
      <c r="D1404" s="3">
        <v>2500</v>
      </c>
      <c r="E1404" s="3">
        <v>2729</v>
      </c>
      <c r="F1404" s="8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8277</v>
      </c>
      <c r="O1404" s="8">
        <v>109.16</v>
      </c>
      <c r="P1404" s="3">
        <v>2.0265486725663715</v>
      </c>
      <c r="Q1404" s="3" t="s">
        <v>8277</v>
      </c>
      <c r="R1404" s="3" t="s">
        <v>8277</v>
      </c>
      <c r="S1404" s="15">
        <f t="shared" si="42"/>
        <v>42065.053368055553</v>
      </c>
      <c r="T1404" s="14">
        <f t="shared" si="43"/>
        <v>42125.011701388896</v>
      </c>
    </row>
    <row r="1405" spans="1:20" ht="30.75" x14ac:dyDescent="0.25">
      <c r="A1405" s="3">
        <v>1403</v>
      </c>
      <c r="B1405" s="4" t="s">
        <v>1404</v>
      </c>
      <c r="C1405" s="4" t="s">
        <v>5513</v>
      </c>
      <c r="D1405" s="3">
        <v>4000</v>
      </c>
      <c r="E1405" s="3">
        <v>4103</v>
      </c>
      <c r="F1405" s="8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8277</v>
      </c>
      <c r="O1405" s="8">
        <v>102.57499999999999</v>
      </c>
      <c r="P1405" s="3">
        <v>1.5606060606060606</v>
      </c>
      <c r="Q1405" s="3" t="s">
        <v>8277</v>
      </c>
      <c r="R1405" s="3" t="s">
        <v>8277</v>
      </c>
      <c r="S1405" s="15">
        <f t="shared" si="42"/>
        <v>41451.062905092593</v>
      </c>
      <c r="T1405" s="14">
        <f t="shared" si="43"/>
        <v>41481.062905092593</v>
      </c>
    </row>
    <row r="1406" spans="1:20" ht="30.75" x14ac:dyDescent="0.25">
      <c r="A1406" s="3">
        <v>1404</v>
      </c>
      <c r="B1406" s="4" t="s">
        <v>1405</v>
      </c>
      <c r="C1406" s="4" t="s">
        <v>5514</v>
      </c>
      <c r="D1406" s="3">
        <v>14500</v>
      </c>
      <c r="E1406" s="3">
        <v>241</v>
      </c>
      <c r="F1406" s="9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8288</v>
      </c>
      <c r="O1406" s="7">
        <v>1.6620689655172414</v>
      </c>
      <c r="P1406" s="3">
        <v>-2851.8</v>
      </c>
      <c r="Q1406" s="3" t="s">
        <v>8288</v>
      </c>
      <c r="R1406" s="3" t="s">
        <v>8288</v>
      </c>
      <c r="S1406" s="15">
        <f t="shared" si="42"/>
        <v>42032.510243055556</v>
      </c>
      <c r="T1406" s="14">
        <f t="shared" si="43"/>
        <v>42057.510243055556</v>
      </c>
    </row>
    <row r="1407" spans="1:20" ht="15.75" x14ac:dyDescent="0.25">
      <c r="A1407" s="3">
        <v>1405</v>
      </c>
      <c r="B1407" s="4" t="s">
        <v>1406</v>
      </c>
      <c r="C1407" s="4" t="s">
        <v>5515</v>
      </c>
      <c r="D1407" s="3">
        <v>25000</v>
      </c>
      <c r="E1407" s="3">
        <v>105</v>
      </c>
      <c r="F1407" s="9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8288</v>
      </c>
      <c r="O1407" s="7">
        <v>0.42</v>
      </c>
      <c r="P1407" s="3">
        <v>-1464.4117647058824</v>
      </c>
      <c r="Q1407" s="3" t="s">
        <v>8288</v>
      </c>
      <c r="R1407" s="3" t="s">
        <v>8288</v>
      </c>
      <c r="S1407" s="15">
        <f t="shared" si="42"/>
        <v>41941.680567129632</v>
      </c>
      <c r="T1407" s="14">
        <f t="shared" si="43"/>
        <v>41971.722233796296</v>
      </c>
    </row>
    <row r="1408" spans="1:20" ht="15.75" x14ac:dyDescent="0.25">
      <c r="A1408" s="3">
        <v>1406</v>
      </c>
      <c r="B1408" s="4" t="s">
        <v>1407</v>
      </c>
      <c r="C1408" s="4" t="s">
        <v>5516</v>
      </c>
      <c r="D1408" s="3">
        <v>12000</v>
      </c>
      <c r="E1408" s="3">
        <v>15</v>
      </c>
      <c r="F1408" s="9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8288</v>
      </c>
      <c r="O1408" s="7">
        <v>0.125</v>
      </c>
      <c r="P1408" s="3">
        <v>-3995</v>
      </c>
      <c r="Q1408" s="3" t="s">
        <v>8288</v>
      </c>
      <c r="R1408" s="3" t="s">
        <v>8288</v>
      </c>
      <c r="S1408" s="15">
        <f t="shared" si="42"/>
        <v>42297.432951388888</v>
      </c>
      <c r="T1408" s="14">
        <f t="shared" si="43"/>
        <v>42350.416666666672</v>
      </c>
    </row>
    <row r="1409" spans="1:20" ht="30.75" x14ac:dyDescent="0.25">
      <c r="A1409" s="3">
        <v>1407</v>
      </c>
      <c r="B1409" s="4" t="s">
        <v>1408</v>
      </c>
      <c r="C1409" s="4" t="s">
        <v>5517</v>
      </c>
      <c r="D1409" s="3">
        <v>3000</v>
      </c>
      <c r="E1409" s="3">
        <v>15</v>
      </c>
      <c r="F1409" s="9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8288</v>
      </c>
      <c r="O1409" s="7">
        <v>0.5</v>
      </c>
      <c r="P1409" s="3">
        <v>-1492.5</v>
      </c>
      <c r="Q1409" s="3" t="s">
        <v>8288</v>
      </c>
      <c r="R1409" s="3" t="s">
        <v>8288</v>
      </c>
      <c r="S1409" s="15">
        <f t="shared" si="42"/>
        <v>41838.536782407406</v>
      </c>
      <c r="T1409" s="14">
        <f t="shared" si="43"/>
        <v>41863.536782407406</v>
      </c>
    </row>
    <row r="1410" spans="1:20" ht="45.75" x14ac:dyDescent="0.25">
      <c r="A1410" s="3">
        <v>1408</v>
      </c>
      <c r="B1410" s="4" t="s">
        <v>1409</v>
      </c>
      <c r="C1410" s="4" t="s">
        <v>5518</v>
      </c>
      <c r="D1410" s="3">
        <v>1000</v>
      </c>
      <c r="E1410" s="3">
        <v>72</v>
      </c>
      <c r="F1410" s="9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8288</v>
      </c>
      <c r="O1410" s="7">
        <v>7.1999999999999993</v>
      </c>
      <c r="P1410" s="3">
        <v>-154.66666666666666</v>
      </c>
      <c r="Q1410" s="3" t="s">
        <v>8288</v>
      </c>
      <c r="R1410" s="3" t="s">
        <v>8288</v>
      </c>
      <c r="S1410" s="15">
        <f t="shared" si="42"/>
        <v>42291.872175925921</v>
      </c>
      <c r="T1410" s="14">
        <f t="shared" si="43"/>
        <v>42321.913842592592</v>
      </c>
    </row>
    <row r="1411" spans="1:20" ht="30.75" x14ac:dyDescent="0.25">
      <c r="A1411" s="3">
        <v>1409</v>
      </c>
      <c r="B1411" s="4" t="s">
        <v>1410</v>
      </c>
      <c r="C1411" s="4" t="s">
        <v>5519</v>
      </c>
      <c r="D1411" s="3">
        <v>4000</v>
      </c>
      <c r="E1411" s="3">
        <v>0</v>
      </c>
      <c r="F1411" s="9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8288</v>
      </c>
      <c r="O1411" s="7">
        <v>0</v>
      </c>
      <c r="P1411" s="3">
        <v>0</v>
      </c>
      <c r="Q1411" s="3" t="s">
        <v>8288</v>
      </c>
      <c r="R1411" s="3" t="s">
        <v>8288</v>
      </c>
      <c r="S1411" s="15">
        <f t="shared" ref="S1411:S1474" si="44">(((J1411/60)/60)/24)+DATE(1970,1,1)</f>
        <v>41945.133506944447</v>
      </c>
      <c r="T1411" s="14">
        <f t="shared" ref="T1411:T1474" si="45">(((I1411/60)/60)/24)+DATE(1970,1,1)</f>
        <v>42005.175173611111</v>
      </c>
    </row>
    <row r="1412" spans="1:20" ht="45.75" x14ac:dyDescent="0.25">
      <c r="A1412" s="3">
        <v>1410</v>
      </c>
      <c r="B1412" s="4" t="s">
        <v>1411</v>
      </c>
      <c r="C1412" s="4" t="s">
        <v>5520</v>
      </c>
      <c r="D1412" s="3">
        <v>6000</v>
      </c>
      <c r="E1412" s="3">
        <v>1</v>
      </c>
      <c r="F1412" s="9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8288</v>
      </c>
      <c r="O1412" s="7">
        <v>1.6666666666666666E-2</v>
      </c>
      <c r="P1412" s="3">
        <v>-5999</v>
      </c>
      <c r="Q1412" s="3" t="s">
        <v>8288</v>
      </c>
      <c r="R1412" s="3" t="s">
        <v>8288</v>
      </c>
      <c r="S1412" s="15">
        <f t="shared" si="44"/>
        <v>42479.318518518514</v>
      </c>
      <c r="T1412" s="14">
        <f t="shared" si="45"/>
        <v>42524.318518518514</v>
      </c>
    </row>
    <row r="1413" spans="1:20" ht="45.75" x14ac:dyDescent="0.25">
      <c r="A1413" s="3">
        <v>1411</v>
      </c>
      <c r="B1413" s="4" t="s">
        <v>1412</v>
      </c>
      <c r="C1413" s="4" t="s">
        <v>5521</v>
      </c>
      <c r="D1413" s="3">
        <v>3000</v>
      </c>
      <c r="E1413" s="3">
        <v>7</v>
      </c>
      <c r="F1413" s="9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8288</v>
      </c>
      <c r="O1413" s="7">
        <v>0.23333333333333336</v>
      </c>
      <c r="P1413" s="3">
        <v>-997.66666666666663</v>
      </c>
      <c r="Q1413" s="3" t="s">
        <v>8288</v>
      </c>
      <c r="R1413" s="3" t="s">
        <v>8288</v>
      </c>
      <c r="S1413" s="15">
        <f t="shared" si="44"/>
        <v>42013.059027777781</v>
      </c>
      <c r="T1413" s="14">
        <f t="shared" si="45"/>
        <v>42041.059027777781</v>
      </c>
    </row>
    <row r="1414" spans="1:20" ht="30.75" x14ac:dyDescent="0.25">
      <c r="A1414" s="3">
        <v>1412</v>
      </c>
      <c r="B1414" s="4" t="s">
        <v>1413</v>
      </c>
      <c r="C1414" s="4" t="s">
        <v>5522</v>
      </c>
      <c r="D1414" s="3">
        <v>7000</v>
      </c>
      <c r="E1414" s="3">
        <v>320</v>
      </c>
      <c r="F1414" s="9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8288</v>
      </c>
      <c r="O1414" s="7">
        <v>4.5714285714285712</v>
      </c>
      <c r="P1414" s="3">
        <v>-513.84615384615381</v>
      </c>
      <c r="Q1414" s="3" t="s">
        <v>8288</v>
      </c>
      <c r="R1414" s="3" t="s">
        <v>8288</v>
      </c>
      <c r="S1414" s="15">
        <f t="shared" si="44"/>
        <v>41947.063645833332</v>
      </c>
      <c r="T1414" s="14">
        <f t="shared" si="45"/>
        <v>41977.063645833332</v>
      </c>
    </row>
    <row r="1415" spans="1:20" ht="30.75" x14ac:dyDescent="0.25">
      <c r="A1415" s="3">
        <v>1413</v>
      </c>
      <c r="B1415" s="4" t="s">
        <v>1414</v>
      </c>
      <c r="C1415" s="4" t="s">
        <v>5523</v>
      </c>
      <c r="D1415" s="3">
        <v>2000</v>
      </c>
      <c r="E1415" s="3">
        <v>100</v>
      </c>
      <c r="F1415" s="9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8288</v>
      </c>
      <c r="O1415" s="7">
        <v>5</v>
      </c>
      <c r="P1415" s="3">
        <v>-1900</v>
      </c>
      <c r="Q1415" s="3" t="s">
        <v>8288</v>
      </c>
      <c r="R1415" s="3" t="s">
        <v>8288</v>
      </c>
      <c r="S1415" s="15">
        <f t="shared" si="44"/>
        <v>42360.437152777777</v>
      </c>
      <c r="T1415" s="14">
        <f t="shared" si="45"/>
        <v>42420.437152777777</v>
      </c>
    </row>
    <row r="1416" spans="1:20" ht="30.75" x14ac:dyDescent="0.25">
      <c r="A1416" s="3">
        <v>1414</v>
      </c>
      <c r="B1416" s="4" t="s">
        <v>1415</v>
      </c>
      <c r="C1416" s="4" t="s">
        <v>5524</v>
      </c>
      <c r="D1416" s="3">
        <v>500</v>
      </c>
      <c r="E1416" s="3">
        <v>1</v>
      </c>
      <c r="F1416" s="9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8288</v>
      </c>
      <c r="O1416" s="7">
        <v>0.2</v>
      </c>
      <c r="P1416" s="3">
        <v>-499</v>
      </c>
      <c r="Q1416" s="3" t="s">
        <v>8288</v>
      </c>
      <c r="R1416" s="3" t="s">
        <v>8288</v>
      </c>
      <c r="S1416" s="15">
        <f t="shared" si="44"/>
        <v>42708.25309027778</v>
      </c>
      <c r="T1416" s="14">
        <f t="shared" si="45"/>
        <v>42738.25309027778</v>
      </c>
    </row>
    <row r="1417" spans="1:20" ht="45.75" x14ac:dyDescent="0.25">
      <c r="A1417" s="3">
        <v>1415</v>
      </c>
      <c r="B1417" s="4" t="s">
        <v>1416</v>
      </c>
      <c r="C1417" s="4" t="s">
        <v>5525</v>
      </c>
      <c r="D1417" s="3">
        <v>4400</v>
      </c>
      <c r="E1417" s="3">
        <v>800</v>
      </c>
      <c r="F1417" s="9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8288</v>
      </c>
      <c r="O1417" s="7">
        <v>18.181818181818183</v>
      </c>
      <c r="P1417" s="3">
        <v>-400</v>
      </c>
      <c r="Q1417" s="3" t="s">
        <v>8288</v>
      </c>
      <c r="R1417" s="3" t="s">
        <v>8288</v>
      </c>
      <c r="S1417" s="15">
        <f t="shared" si="44"/>
        <v>42192.675821759258</v>
      </c>
      <c r="T1417" s="14">
        <f t="shared" si="45"/>
        <v>42232.675821759258</v>
      </c>
    </row>
    <row r="1418" spans="1:20" ht="30.75" x14ac:dyDescent="0.25">
      <c r="A1418" s="3">
        <v>1416</v>
      </c>
      <c r="B1418" s="4" t="s">
        <v>1417</v>
      </c>
      <c r="C1418" s="4" t="s">
        <v>5526</v>
      </c>
      <c r="D1418" s="3">
        <v>50000</v>
      </c>
      <c r="E1418" s="3">
        <v>0</v>
      </c>
      <c r="F1418" s="9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8288</v>
      </c>
      <c r="O1418" s="7">
        <v>0</v>
      </c>
      <c r="P1418" s="3">
        <v>0</v>
      </c>
      <c r="Q1418" s="3" t="s">
        <v>8288</v>
      </c>
      <c r="R1418" s="3" t="s">
        <v>8288</v>
      </c>
      <c r="S1418" s="15">
        <f t="shared" si="44"/>
        <v>42299.926145833335</v>
      </c>
      <c r="T1418" s="14">
        <f t="shared" si="45"/>
        <v>42329.967812499999</v>
      </c>
    </row>
    <row r="1419" spans="1:20" ht="30.75" x14ac:dyDescent="0.25">
      <c r="A1419" s="3">
        <v>1417</v>
      </c>
      <c r="B1419" s="4" t="s">
        <v>1418</v>
      </c>
      <c r="C1419" s="4" t="s">
        <v>5527</v>
      </c>
      <c r="D1419" s="3">
        <v>4500</v>
      </c>
      <c r="E1419" s="3">
        <v>55</v>
      </c>
      <c r="F1419" s="9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8288</v>
      </c>
      <c r="O1419" s="7">
        <v>1.2222222222222223</v>
      </c>
      <c r="P1419" s="3">
        <v>-2222.5</v>
      </c>
      <c r="Q1419" s="3" t="s">
        <v>8288</v>
      </c>
      <c r="R1419" s="3" t="s">
        <v>8288</v>
      </c>
      <c r="S1419" s="15">
        <f t="shared" si="44"/>
        <v>42232.15016203704</v>
      </c>
      <c r="T1419" s="14">
        <f t="shared" si="45"/>
        <v>42262.465972222228</v>
      </c>
    </row>
    <row r="1420" spans="1:20" ht="30.75" x14ac:dyDescent="0.25">
      <c r="A1420" s="3">
        <v>1418</v>
      </c>
      <c r="B1420" s="4" t="s">
        <v>1419</v>
      </c>
      <c r="C1420" s="4" t="s">
        <v>5528</v>
      </c>
      <c r="D1420" s="3">
        <v>3000</v>
      </c>
      <c r="E1420" s="3">
        <v>6</v>
      </c>
      <c r="F1420" s="9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8288</v>
      </c>
      <c r="O1420" s="7">
        <v>0.2</v>
      </c>
      <c r="P1420" s="3">
        <v>-2994</v>
      </c>
      <c r="Q1420" s="3" t="s">
        <v>8288</v>
      </c>
      <c r="R1420" s="3" t="s">
        <v>8288</v>
      </c>
      <c r="S1420" s="15">
        <f t="shared" si="44"/>
        <v>42395.456412037034</v>
      </c>
      <c r="T1420" s="14">
        <f t="shared" si="45"/>
        <v>42425.456412037034</v>
      </c>
    </row>
    <row r="1421" spans="1:20" ht="45.75" x14ac:dyDescent="0.25">
      <c r="A1421" s="3">
        <v>1419</v>
      </c>
      <c r="B1421" s="4" t="s">
        <v>1420</v>
      </c>
      <c r="C1421" s="4" t="s">
        <v>5529</v>
      </c>
      <c r="D1421" s="3">
        <v>6300</v>
      </c>
      <c r="E1421" s="3">
        <v>445</v>
      </c>
      <c r="F1421" s="9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8288</v>
      </c>
      <c r="O1421" s="7">
        <v>7.0634920634920633</v>
      </c>
      <c r="P1421" s="3">
        <v>-585.5</v>
      </c>
      <c r="Q1421" s="3" t="s">
        <v>8288</v>
      </c>
      <c r="R1421" s="3" t="s">
        <v>8288</v>
      </c>
      <c r="S1421" s="15">
        <f t="shared" si="44"/>
        <v>42622.456238425926</v>
      </c>
      <c r="T1421" s="14">
        <f t="shared" si="45"/>
        <v>42652.456238425926</v>
      </c>
    </row>
    <row r="1422" spans="1:20" ht="15.75" x14ac:dyDescent="0.25">
      <c r="A1422" s="3">
        <v>1420</v>
      </c>
      <c r="B1422" s="4" t="s">
        <v>1421</v>
      </c>
      <c r="C1422" s="4" t="s">
        <v>5530</v>
      </c>
      <c r="D1422" s="3">
        <v>110</v>
      </c>
      <c r="E1422" s="3">
        <v>3</v>
      </c>
      <c r="F1422" s="9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8288</v>
      </c>
      <c r="O1422" s="7">
        <v>2.7272727272727271</v>
      </c>
      <c r="P1422" s="3">
        <v>-35.666666666666664</v>
      </c>
      <c r="Q1422" s="3" t="s">
        <v>8288</v>
      </c>
      <c r="R1422" s="3" t="s">
        <v>8288</v>
      </c>
      <c r="S1422" s="15">
        <f t="shared" si="44"/>
        <v>42524.667662037042</v>
      </c>
      <c r="T1422" s="14">
        <f t="shared" si="45"/>
        <v>42549.667662037042</v>
      </c>
    </row>
    <row r="1423" spans="1:20" ht="45.75" x14ac:dyDescent="0.25">
      <c r="A1423" s="3">
        <v>1421</v>
      </c>
      <c r="B1423" s="4" t="s">
        <v>1422</v>
      </c>
      <c r="C1423" s="4" t="s">
        <v>5531</v>
      </c>
      <c r="D1423" s="3">
        <v>200000</v>
      </c>
      <c r="E1423" s="3">
        <v>200</v>
      </c>
      <c r="F1423" s="9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8288</v>
      </c>
      <c r="O1423" s="7">
        <v>0.1</v>
      </c>
      <c r="P1423" s="3">
        <v>-99900</v>
      </c>
      <c r="Q1423" s="3" t="s">
        <v>8288</v>
      </c>
      <c r="R1423" s="3" t="s">
        <v>8288</v>
      </c>
      <c r="S1423" s="15">
        <f t="shared" si="44"/>
        <v>42013.915613425925</v>
      </c>
      <c r="T1423" s="14">
        <f t="shared" si="45"/>
        <v>42043.915613425925</v>
      </c>
    </row>
    <row r="1424" spans="1:20" ht="30.75" x14ac:dyDescent="0.25">
      <c r="A1424" s="3">
        <v>1422</v>
      </c>
      <c r="B1424" s="4" t="s">
        <v>1423</v>
      </c>
      <c r="C1424" s="4" t="s">
        <v>5532</v>
      </c>
      <c r="D1424" s="3">
        <v>25000</v>
      </c>
      <c r="E1424" s="3">
        <v>26</v>
      </c>
      <c r="F1424" s="9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8288</v>
      </c>
      <c r="O1424" s="7">
        <v>0.104</v>
      </c>
      <c r="P1424" s="3">
        <v>-12487</v>
      </c>
      <c r="Q1424" s="3" t="s">
        <v>8288</v>
      </c>
      <c r="R1424" s="3" t="s">
        <v>8288</v>
      </c>
      <c r="S1424" s="15">
        <f t="shared" si="44"/>
        <v>42604.239629629628</v>
      </c>
      <c r="T1424" s="14">
        <f t="shared" si="45"/>
        <v>42634.239629629628</v>
      </c>
    </row>
    <row r="1425" spans="1:20" ht="30.75" x14ac:dyDescent="0.25">
      <c r="A1425" s="3">
        <v>1423</v>
      </c>
      <c r="B1425" s="4" t="s">
        <v>1424</v>
      </c>
      <c r="C1425" s="4" t="s">
        <v>5533</v>
      </c>
      <c r="D1425" s="3">
        <v>30000</v>
      </c>
      <c r="E1425" s="3">
        <v>100</v>
      </c>
      <c r="F1425" s="9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8288</v>
      </c>
      <c r="O1425" s="7">
        <v>0.33333333333333337</v>
      </c>
      <c r="P1425" s="3">
        <v>-29900</v>
      </c>
      <c r="Q1425" s="3" t="s">
        <v>8288</v>
      </c>
      <c r="R1425" s="3" t="s">
        <v>8288</v>
      </c>
      <c r="S1425" s="15">
        <f t="shared" si="44"/>
        <v>42340.360312500001</v>
      </c>
      <c r="T1425" s="14">
        <f t="shared" si="45"/>
        <v>42370.360312500001</v>
      </c>
    </row>
    <row r="1426" spans="1:20" ht="30.75" x14ac:dyDescent="0.25">
      <c r="A1426" s="3">
        <v>1424</v>
      </c>
      <c r="B1426" s="4" t="s">
        <v>1425</v>
      </c>
      <c r="C1426" s="4" t="s">
        <v>5534</v>
      </c>
      <c r="D1426" s="3">
        <v>7500</v>
      </c>
      <c r="E1426" s="3">
        <v>1527</v>
      </c>
      <c r="F1426" s="9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8288</v>
      </c>
      <c r="O1426" s="7">
        <v>20.36</v>
      </c>
      <c r="P1426" s="3">
        <v>-426.64285714285717</v>
      </c>
      <c r="Q1426" s="3" t="s">
        <v>8288</v>
      </c>
      <c r="R1426" s="3" t="s">
        <v>8288</v>
      </c>
      <c r="S1426" s="15">
        <f t="shared" si="44"/>
        <v>42676.717615740738</v>
      </c>
      <c r="T1426" s="14">
        <f t="shared" si="45"/>
        <v>42689.759282407409</v>
      </c>
    </row>
    <row r="1427" spans="1:20" ht="30.75" x14ac:dyDescent="0.25">
      <c r="A1427" s="3">
        <v>1425</v>
      </c>
      <c r="B1427" s="4" t="s">
        <v>1426</v>
      </c>
      <c r="C1427" s="4" t="s">
        <v>5535</v>
      </c>
      <c r="D1427" s="3">
        <v>13000</v>
      </c>
      <c r="E1427" s="3">
        <v>0</v>
      </c>
      <c r="F1427" s="9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8288</v>
      </c>
      <c r="O1427" s="7">
        <v>0</v>
      </c>
      <c r="P1427" s="3">
        <v>0</v>
      </c>
      <c r="Q1427" s="3" t="s">
        <v>8288</v>
      </c>
      <c r="R1427" s="3" t="s">
        <v>8288</v>
      </c>
      <c r="S1427" s="15">
        <f t="shared" si="44"/>
        <v>42093.131469907406</v>
      </c>
      <c r="T1427" s="14">
        <f t="shared" si="45"/>
        <v>42123.131469907406</v>
      </c>
    </row>
    <row r="1428" spans="1:20" ht="30.75" x14ac:dyDescent="0.25">
      <c r="A1428" s="3">
        <v>1426</v>
      </c>
      <c r="B1428" s="4" t="s">
        <v>1427</v>
      </c>
      <c r="C1428" s="4" t="s">
        <v>5536</v>
      </c>
      <c r="D1428" s="3">
        <v>1000</v>
      </c>
      <c r="E1428" s="3">
        <v>0</v>
      </c>
      <c r="F1428" s="9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8288</v>
      </c>
      <c r="O1428" s="7">
        <v>0</v>
      </c>
      <c r="P1428" s="3">
        <v>0</v>
      </c>
      <c r="Q1428" s="3" t="s">
        <v>8288</v>
      </c>
      <c r="R1428" s="3" t="s">
        <v>8288</v>
      </c>
      <c r="S1428" s="15">
        <f t="shared" si="44"/>
        <v>42180.390277777777</v>
      </c>
      <c r="T1428" s="14">
        <f t="shared" si="45"/>
        <v>42240.390277777777</v>
      </c>
    </row>
    <row r="1429" spans="1:20" ht="45.75" x14ac:dyDescent="0.25">
      <c r="A1429" s="3">
        <v>1427</v>
      </c>
      <c r="B1429" s="4" t="s">
        <v>1428</v>
      </c>
      <c r="C1429" s="4" t="s">
        <v>5537</v>
      </c>
      <c r="D1429" s="3">
        <v>5000</v>
      </c>
      <c r="E1429" s="3">
        <v>419</v>
      </c>
      <c r="F1429" s="9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8288</v>
      </c>
      <c r="O1429" s="7">
        <v>8.3800000000000008</v>
      </c>
      <c r="P1429" s="3">
        <v>-1145.25</v>
      </c>
      <c r="Q1429" s="3" t="s">
        <v>8288</v>
      </c>
      <c r="R1429" s="3" t="s">
        <v>8288</v>
      </c>
      <c r="S1429" s="15">
        <f t="shared" si="44"/>
        <v>42601.851678240739</v>
      </c>
      <c r="T1429" s="14">
        <f t="shared" si="45"/>
        <v>42631.851678240739</v>
      </c>
    </row>
    <row r="1430" spans="1:20" ht="30.75" x14ac:dyDescent="0.25">
      <c r="A1430" s="3">
        <v>1428</v>
      </c>
      <c r="B1430" s="4" t="s">
        <v>1429</v>
      </c>
      <c r="C1430" s="4" t="s">
        <v>5538</v>
      </c>
      <c r="D1430" s="3">
        <v>1000</v>
      </c>
      <c r="E1430" s="3">
        <v>45</v>
      </c>
      <c r="F1430" s="9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8288</v>
      </c>
      <c r="O1430" s="7">
        <v>4.5</v>
      </c>
      <c r="P1430" s="3">
        <v>-318.33333333333331</v>
      </c>
      <c r="Q1430" s="3" t="s">
        <v>8288</v>
      </c>
      <c r="R1430" s="3" t="s">
        <v>8288</v>
      </c>
      <c r="S1430" s="15">
        <f t="shared" si="44"/>
        <v>42432.379826388889</v>
      </c>
      <c r="T1430" s="14">
        <f t="shared" si="45"/>
        <v>42462.338159722218</v>
      </c>
    </row>
    <row r="1431" spans="1:20" ht="30.75" x14ac:dyDescent="0.25">
      <c r="A1431" s="3">
        <v>1429</v>
      </c>
      <c r="B1431" s="4" t="s">
        <v>1430</v>
      </c>
      <c r="C1431" s="4" t="s">
        <v>5539</v>
      </c>
      <c r="D1431" s="3">
        <v>10000</v>
      </c>
      <c r="E1431" s="3">
        <v>0</v>
      </c>
      <c r="F1431" s="9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8288</v>
      </c>
      <c r="O1431" s="7">
        <v>0</v>
      </c>
      <c r="P1431" s="3">
        <v>0</v>
      </c>
      <c r="Q1431" s="3" t="s">
        <v>8288</v>
      </c>
      <c r="R1431" s="3" t="s">
        <v>8288</v>
      </c>
      <c r="S1431" s="15">
        <f t="shared" si="44"/>
        <v>42074.060671296291</v>
      </c>
      <c r="T1431" s="14">
        <f t="shared" si="45"/>
        <v>42104.060671296291</v>
      </c>
    </row>
    <row r="1432" spans="1:20" ht="30.75" x14ac:dyDescent="0.25">
      <c r="A1432" s="3">
        <v>1430</v>
      </c>
      <c r="B1432" s="4" t="s">
        <v>1431</v>
      </c>
      <c r="C1432" s="4" t="s">
        <v>5540</v>
      </c>
      <c r="D1432" s="3">
        <v>5000</v>
      </c>
      <c r="E1432" s="3">
        <v>403</v>
      </c>
      <c r="F1432" s="9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8288</v>
      </c>
      <c r="O1432" s="7">
        <v>8.06</v>
      </c>
      <c r="P1432" s="3">
        <v>-919.4</v>
      </c>
      <c r="Q1432" s="3" t="s">
        <v>8288</v>
      </c>
      <c r="R1432" s="3" t="s">
        <v>8288</v>
      </c>
      <c r="S1432" s="15">
        <f t="shared" si="44"/>
        <v>41961.813518518517</v>
      </c>
      <c r="T1432" s="14">
        <f t="shared" si="45"/>
        <v>41992.813518518517</v>
      </c>
    </row>
    <row r="1433" spans="1:20" ht="30.75" x14ac:dyDescent="0.25">
      <c r="A1433" s="3">
        <v>1431</v>
      </c>
      <c r="B1433" s="4" t="s">
        <v>1432</v>
      </c>
      <c r="C1433" s="4" t="s">
        <v>5541</v>
      </c>
      <c r="D1433" s="3">
        <v>17000</v>
      </c>
      <c r="E1433" s="3">
        <v>5431</v>
      </c>
      <c r="F1433" s="9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8288</v>
      </c>
      <c r="O1433" s="7">
        <v>31.94705882352941</v>
      </c>
      <c r="P1433" s="3">
        <v>-246.14893617021278</v>
      </c>
      <c r="Q1433" s="3" t="s">
        <v>8288</v>
      </c>
      <c r="R1433" s="3" t="s">
        <v>8288</v>
      </c>
      <c r="S1433" s="15">
        <f t="shared" si="44"/>
        <v>42304.210833333331</v>
      </c>
      <c r="T1433" s="14">
        <f t="shared" si="45"/>
        <v>42334.252500000002</v>
      </c>
    </row>
    <row r="1434" spans="1:20" ht="45.75" x14ac:dyDescent="0.25">
      <c r="A1434" s="3">
        <v>1432</v>
      </c>
      <c r="B1434" s="4" t="s">
        <v>1433</v>
      </c>
      <c r="C1434" s="4" t="s">
        <v>5542</v>
      </c>
      <c r="D1434" s="3">
        <v>40000</v>
      </c>
      <c r="E1434" s="3">
        <v>0</v>
      </c>
      <c r="F1434" s="9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8288</v>
      </c>
      <c r="O1434" s="7">
        <v>0</v>
      </c>
      <c r="P1434" s="3">
        <v>0</v>
      </c>
      <c r="Q1434" s="3" t="s">
        <v>8288</v>
      </c>
      <c r="R1434" s="3" t="s">
        <v>8288</v>
      </c>
      <c r="S1434" s="15">
        <f t="shared" si="44"/>
        <v>42175.780416666668</v>
      </c>
      <c r="T1434" s="14">
        <f t="shared" si="45"/>
        <v>42205.780416666668</v>
      </c>
    </row>
    <row r="1435" spans="1:20" ht="30.75" x14ac:dyDescent="0.25">
      <c r="A1435" s="3">
        <v>1433</v>
      </c>
      <c r="B1435" s="4" t="s">
        <v>1434</v>
      </c>
      <c r="C1435" s="4" t="s">
        <v>5543</v>
      </c>
      <c r="D1435" s="3">
        <v>12000</v>
      </c>
      <c r="E1435" s="3">
        <v>805</v>
      </c>
      <c r="F1435" s="9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8288</v>
      </c>
      <c r="O1435" s="7">
        <v>6.708333333333333</v>
      </c>
      <c r="P1435" s="3">
        <v>-1119.5</v>
      </c>
      <c r="Q1435" s="3" t="s">
        <v>8288</v>
      </c>
      <c r="R1435" s="3" t="s">
        <v>8288</v>
      </c>
      <c r="S1435" s="15">
        <f t="shared" si="44"/>
        <v>42673.625868055555</v>
      </c>
      <c r="T1435" s="14">
        <f t="shared" si="45"/>
        <v>42714.458333333328</v>
      </c>
    </row>
    <row r="1436" spans="1:20" ht="30.75" x14ac:dyDescent="0.25">
      <c r="A1436" s="3">
        <v>1434</v>
      </c>
      <c r="B1436" s="4" t="s">
        <v>1435</v>
      </c>
      <c r="C1436" s="4" t="s">
        <v>5544</v>
      </c>
      <c r="D1436" s="3">
        <v>82000</v>
      </c>
      <c r="E1436" s="3">
        <v>8190</v>
      </c>
      <c r="F1436" s="9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8288</v>
      </c>
      <c r="O1436" s="7">
        <v>9.9878048780487809</v>
      </c>
      <c r="P1436" s="3">
        <v>-6710</v>
      </c>
      <c r="Q1436" s="3" t="s">
        <v>8288</v>
      </c>
      <c r="R1436" s="3" t="s">
        <v>8288</v>
      </c>
      <c r="S1436" s="15">
        <f t="shared" si="44"/>
        <v>42142.767106481479</v>
      </c>
      <c r="T1436" s="14">
        <f t="shared" si="45"/>
        <v>42163.625</v>
      </c>
    </row>
    <row r="1437" spans="1:20" ht="30.75" x14ac:dyDescent="0.25">
      <c r="A1437" s="3">
        <v>1435</v>
      </c>
      <c r="B1437" s="4" t="s">
        <v>1436</v>
      </c>
      <c r="C1437" s="4" t="s">
        <v>5545</v>
      </c>
      <c r="D1437" s="3">
        <v>15000</v>
      </c>
      <c r="E1437" s="3">
        <v>15</v>
      </c>
      <c r="F1437" s="9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8288</v>
      </c>
      <c r="O1437" s="7">
        <v>0.1</v>
      </c>
      <c r="P1437" s="3">
        <v>-7492.5</v>
      </c>
      <c r="Q1437" s="3" t="s">
        <v>8288</v>
      </c>
      <c r="R1437" s="3" t="s">
        <v>8288</v>
      </c>
      <c r="S1437" s="15">
        <f t="shared" si="44"/>
        <v>42258.780324074076</v>
      </c>
      <c r="T1437" s="14">
        <f t="shared" si="45"/>
        <v>42288.780324074076</v>
      </c>
    </row>
    <row r="1438" spans="1:20" ht="30.75" x14ac:dyDescent="0.25">
      <c r="A1438" s="3">
        <v>1436</v>
      </c>
      <c r="B1438" s="4" t="s">
        <v>1437</v>
      </c>
      <c r="C1438" s="4" t="s">
        <v>5546</v>
      </c>
      <c r="D1438" s="3">
        <v>10000</v>
      </c>
      <c r="E1438" s="3">
        <v>77</v>
      </c>
      <c r="F1438" s="9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8288</v>
      </c>
      <c r="O1438" s="7">
        <v>0.77</v>
      </c>
      <c r="P1438" s="3">
        <v>-4961.5</v>
      </c>
      <c r="Q1438" s="3" t="s">
        <v>8288</v>
      </c>
      <c r="R1438" s="3" t="s">
        <v>8288</v>
      </c>
      <c r="S1438" s="15">
        <f t="shared" si="44"/>
        <v>42391.35019675926</v>
      </c>
      <c r="T1438" s="14">
        <f t="shared" si="45"/>
        <v>42421.35019675926</v>
      </c>
    </row>
    <row r="1439" spans="1:20" ht="45.75" x14ac:dyDescent="0.25">
      <c r="A1439" s="3">
        <v>1437</v>
      </c>
      <c r="B1439" s="4" t="s">
        <v>1438</v>
      </c>
      <c r="C1439" s="4" t="s">
        <v>5547</v>
      </c>
      <c r="D1439" s="3">
        <v>3000</v>
      </c>
      <c r="E1439" s="3">
        <v>807</v>
      </c>
      <c r="F1439" s="9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8288</v>
      </c>
      <c r="O1439" s="7">
        <v>26.900000000000002</v>
      </c>
      <c r="P1439" s="3">
        <v>-99.681818181818187</v>
      </c>
      <c r="Q1439" s="3" t="s">
        <v>8288</v>
      </c>
      <c r="R1439" s="3" t="s">
        <v>8288</v>
      </c>
      <c r="S1439" s="15">
        <f t="shared" si="44"/>
        <v>41796.531701388885</v>
      </c>
      <c r="T1439" s="14">
        <f t="shared" si="45"/>
        <v>41833.207638888889</v>
      </c>
    </row>
    <row r="1440" spans="1:20" ht="30.75" x14ac:dyDescent="0.25">
      <c r="A1440" s="3">
        <v>1438</v>
      </c>
      <c r="B1440" s="4" t="s">
        <v>1439</v>
      </c>
      <c r="C1440" s="4" t="s">
        <v>5548</v>
      </c>
      <c r="D1440" s="3">
        <v>20000</v>
      </c>
      <c r="E1440" s="3">
        <v>600</v>
      </c>
      <c r="F1440" s="9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8288</v>
      </c>
      <c r="O1440" s="7">
        <v>3</v>
      </c>
      <c r="P1440" s="3">
        <v>-2425</v>
      </c>
      <c r="Q1440" s="3" t="s">
        <v>8288</v>
      </c>
      <c r="R1440" s="3" t="s">
        <v>8288</v>
      </c>
      <c r="S1440" s="15">
        <f t="shared" si="44"/>
        <v>42457.871516203704</v>
      </c>
      <c r="T1440" s="14">
        <f t="shared" si="45"/>
        <v>42487.579861111109</v>
      </c>
    </row>
    <row r="1441" spans="1:20" ht="30.75" x14ac:dyDescent="0.25">
      <c r="A1441" s="3">
        <v>1439</v>
      </c>
      <c r="B1441" s="4" t="s">
        <v>1440</v>
      </c>
      <c r="C1441" s="4" t="s">
        <v>5549</v>
      </c>
      <c r="D1441" s="3">
        <v>2725</v>
      </c>
      <c r="E1441" s="3">
        <v>180</v>
      </c>
      <c r="F1441" s="9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8288</v>
      </c>
      <c r="O1441" s="7">
        <v>6.6055045871559637</v>
      </c>
      <c r="P1441" s="3">
        <v>-424.16666666666669</v>
      </c>
      <c r="Q1441" s="3" t="s">
        <v>8288</v>
      </c>
      <c r="R1441" s="3" t="s">
        <v>8288</v>
      </c>
      <c r="S1441" s="15">
        <f t="shared" si="44"/>
        <v>42040.829872685179</v>
      </c>
      <c r="T1441" s="14">
        <f t="shared" si="45"/>
        <v>42070.829872685179</v>
      </c>
    </row>
    <row r="1442" spans="1:20" ht="30.75" x14ac:dyDescent="0.25">
      <c r="A1442" s="3">
        <v>1440</v>
      </c>
      <c r="B1442" s="4" t="s">
        <v>1441</v>
      </c>
      <c r="C1442" s="4" t="s">
        <v>5550</v>
      </c>
      <c r="D1442" s="3">
        <v>13000</v>
      </c>
      <c r="E1442" s="3">
        <v>1</v>
      </c>
      <c r="F1442" s="9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8288</v>
      </c>
      <c r="O1442" s="7">
        <v>7.6923076923076927E-3</v>
      </c>
      <c r="P1442" s="3">
        <v>-12999</v>
      </c>
      <c r="Q1442" s="3" t="s">
        <v>8288</v>
      </c>
      <c r="R1442" s="3" t="s">
        <v>8288</v>
      </c>
      <c r="S1442" s="15">
        <f t="shared" si="44"/>
        <v>42486.748414351852</v>
      </c>
      <c r="T1442" s="14">
        <f t="shared" si="45"/>
        <v>42516.748414351852</v>
      </c>
    </row>
    <row r="1443" spans="1:20" ht="45.75" x14ac:dyDescent="0.25">
      <c r="A1443" s="3">
        <v>1441</v>
      </c>
      <c r="B1443" s="4" t="s">
        <v>1442</v>
      </c>
      <c r="C1443" s="4" t="s">
        <v>5551</v>
      </c>
      <c r="D1443" s="3">
        <v>180000</v>
      </c>
      <c r="E1443" s="3">
        <v>2020</v>
      </c>
      <c r="F1443" s="9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8288</v>
      </c>
      <c r="O1443" s="7">
        <v>1.1222222222222222</v>
      </c>
      <c r="P1443" s="3">
        <v>-59326.666666666664</v>
      </c>
      <c r="Q1443" s="3" t="s">
        <v>8288</v>
      </c>
      <c r="R1443" s="3" t="s">
        <v>8288</v>
      </c>
      <c r="S1443" s="15">
        <f t="shared" si="44"/>
        <v>42198.765844907408</v>
      </c>
      <c r="T1443" s="14">
        <f t="shared" si="45"/>
        <v>42258.765844907408</v>
      </c>
    </row>
    <row r="1444" spans="1:20" ht="30.75" x14ac:dyDescent="0.25">
      <c r="A1444" s="3">
        <v>1442</v>
      </c>
      <c r="B1444" s="4" t="s">
        <v>1443</v>
      </c>
      <c r="C1444" s="4" t="s">
        <v>5552</v>
      </c>
      <c r="D1444" s="3">
        <v>1500</v>
      </c>
      <c r="E1444" s="3">
        <v>0</v>
      </c>
      <c r="F1444" s="9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8288</v>
      </c>
      <c r="O1444" s="7">
        <v>0</v>
      </c>
      <c r="P1444" s="3">
        <v>0</v>
      </c>
      <c r="Q1444" s="3" t="s">
        <v>8288</v>
      </c>
      <c r="R1444" s="3" t="s">
        <v>8288</v>
      </c>
      <c r="S1444" s="15">
        <f t="shared" si="44"/>
        <v>42485.64534722222</v>
      </c>
      <c r="T1444" s="14">
        <f t="shared" si="45"/>
        <v>42515.64534722222</v>
      </c>
    </row>
    <row r="1445" spans="1:20" ht="45.75" x14ac:dyDescent="0.25">
      <c r="A1445" s="3">
        <v>1443</v>
      </c>
      <c r="B1445" s="4" t="s">
        <v>1444</v>
      </c>
      <c r="C1445" s="4" t="s">
        <v>5553</v>
      </c>
      <c r="D1445" s="3">
        <v>13000</v>
      </c>
      <c r="E1445" s="3">
        <v>0</v>
      </c>
      <c r="F1445" s="9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8288</v>
      </c>
      <c r="O1445" s="7">
        <v>0</v>
      </c>
      <c r="P1445" s="3">
        <v>0</v>
      </c>
      <c r="Q1445" s="3" t="s">
        <v>8288</v>
      </c>
      <c r="R1445" s="3" t="s">
        <v>8288</v>
      </c>
      <c r="S1445" s="15">
        <f t="shared" si="44"/>
        <v>42707.926030092596</v>
      </c>
      <c r="T1445" s="14">
        <f t="shared" si="45"/>
        <v>42737.926030092596</v>
      </c>
    </row>
    <row r="1446" spans="1:20" ht="30.75" x14ac:dyDescent="0.25">
      <c r="A1446" s="3">
        <v>1444</v>
      </c>
      <c r="B1446" s="4" t="s">
        <v>1445</v>
      </c>
      <c r="C1446" s="4" t="s">
        <v>5554</v>
      </c>
      <c r="D1446" s="3">
        <v>4950</v>
      </c>
      <c r="E1446" s="3">
        <v>0</v>
      </c>
      <c r="F1446" s="9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8288</v>
      </c>
      <c r="O1446" s="7">
        <v>0</v>
      </c>
      <c r="P1446" s="3">
        <v>0</v>
      </c>
      <c r="Q1446" s="3" t="s">
        <v>8288</v>
      </c>
      <c r="R1446" s="3" t="s">
        <v>8288</v>
      </c>
      <c r="S1446" s="15">
        <f t="shared" si="44"/>
        <v>42199.873402777783</v>
      </c>
      <c r="T1446" s="14">
        <f t="shared" si="45"/>
        <v>42259.873402777783</v>
      </c>
    </row>
    <row r="1447" spans="1:20" ht="45.75" x14ac:dyDescent="0.25">
      <c r="A1447" s="3">
        <v>1445</v>
      </c>
      <c r="B1447" s="4" t="s">
        <v>1446</v>
      </c>
      <c r="C1447" s="4" t="s">
        <v>5555</v>
      </c>
      <c r="D1447" s="3">
        <v>130000</v>
      </c>
      <c r="E1447" s="3">
        <v>0</v>
      </c>
      <c r="F1447" s="9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8288</v>
      </c>
      <c r="O1447" s="7">
        <v>0</v>
      </c>
      <c r="P1447" s="3">
        <v>0</v>
      </c>
      <c r="Q1447" s="3" t="s">
        <v>8288</v>
      </c>
      <c r="R1447" s="3" t="s">
        <v>8288</v>
      </c>
      <c r="S1447" s="15">
        <f t="shared" si="44"/>
        <v>42139.542303240742</v>
      </c>
      <c r="T1447" s="14">
        <f t="shared" si="45"/>
        <v>42169.542303240742</v>
      </c>
    </row>
    <row r="1448" spans="1:20" ht="30.75" x14ac:dyDescent="0.25">
      <c r="A1448" s="3">
        <v>1446</v>
      </c>
      <c r="B1448" s="4" t="s">
        <v>1447</v>
      </c>
      <c r="C1448" s="4" t="s">
        <v>5556</v>
      </c>
      <c r="D1448" s="3">
        <v>900</v>
      </c>
      <c r="E1448" s="3">
        <v>0</v>
      </c>
      <c r="F1448" s="9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8288</v>
      </c>
      <c r="O1448" s="7">
        <v>0</v>
      </c>
      <c r="P1448" s="3">
        <v>0</v>
      </c>
      <c r="Q1448" s="3" t="s">
        <v>8288</v>
      </c>
      <c r="R1448" s="3" t="s">
        <v>8288</v>
      </c>
      <c r="S1448" s="15">
        <f t="shared" si="44"/>
        <v>42461.447662037041</v>
      </c>
      <c r="T1448" s="14">
        <f t="shared" si="45"/>
        <v>42481.447662037041</v>
      </c>
    </row>
    <row r="1449" spans="1:20" ht="15.75" x14ac:dyDescent="0.25">
      <c r="A1449" s="3">
        <v>1447</v>
      </c>
      <c r="B1449" s="4" t="s">
        <v>1448</v>
      </c>
      <c r="C1449" s="4" t="s">
        <v>5557</v>
      </c>
      <c r="D1449" s="3">
        <v>500000</v>
      </c>
      <c r="E1449" s="3">
        <v>75</v>
      </c>
      <c r="F1449" s="9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8288</v>
      </c>
      <c r="O1449" s="7">
        <v>1.4999999999999999E-2</v>
      </c>
      <c r="P1449" s="3">
        <v>-166641.66666666666</v>
      </c>
      <c r="Q1449" s="3" t="s">
        <v>8288</v>
      </c>
      <c r="R1449" s="3" t="s">
        <v>8288</v>
      </c>
      <c r="S1449" s="15">
        <f t="shared" si="44"/>
        <v>42529.730717592596</v>
      </c>
      <c r="T1449" s="14">
        <f t="shared" si="45"/>
        <v>42559.730717592596</v>
      </c>
    </row>
    <row r="1450" spans="1:20" ht="45.75" x14ac:dyDescent="0.25">
      <c r="A1450" s="3">
        <v>1448</v>
      </c>
      <c r="B1450" s="4" t="s">
        <v>1449</v>
      </c>
      <c r="C1450" s="4" t="s">
        <v>5558</v>
      </c>
      <c r="D1450" s="3">
        <v>200000</v>
      </c>
      <c r="E1450" s="3">
        <v>0</v>
      </c>
      <c r="F1450" s="9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8288</v>
      </c>
      <c r="O1450" s="7">
        <v>0</v>
      </c>
      <c r="P1450" s="3">
        <v>0</v>
      </c>
      <c r="Q1450" s="3" t="s">
        <v>8288</v>
      </c>
      <c r="R1450" s="3" t="s">
        <v>8288</v>
      </c>
      <c r="S1450" s="15">
        <f t="shared" si="44"/>
        <v>42115.936550925922</v>
      </c>
      <c r="T1450" s="14">
        <f t="shared" si="45"/>
        <v>42146.225694444445</v>
      </c>
    </row>
    <row r="1451" spans="1:20" ht="45.75" x14ac:dyDescent="0.25">
      <c r="A1451" s="3">
        <v>1449</v>
      </c>
      <c r="B1451" s="4" t="s">
        <v>1450</v>
      </c>
      <c r="C1451" s="4" t="s">
        <v>5559</v>
      </c>
      <c r="D1451" s="3">
        <v>8888</v>
      </c>
      <c r="E1451" s="3">
        <v>0</v>
      </c>
      <c r="F1451" s="9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8288</v>
      </c>
      <c r="O1451" s="7">
        <v>0</v>
      </c>
      <c r="P1451" s="3">
        <v>0</v>
      </c>
      <c r="Q1451" s="3" t="s">
        <v>8288</v>
      </c>
      <c r="R1451" s="3" t="s">
        <v>8288</v>
      </c>
      <c r="S1451" s="15">
        <f t="shared" si="44"/>
        <v>42086.811400462961</v>
      </c>
      <c r="T1451" s="14">
        <f t="shared" si="45"/>
        <v>42134.811400462961</v>
      </c>
    </row>
    <row r="1452" spans="1:20" ht="45.75" x14ac:dyDescent="0.25">
      <c r="A1452" s="3">
        <v>1450</v>
      </c>
      <c r="B1452" s="4" t="s">
        <v>1451</v>
      </c>
      <c r="C1452" s="4" t="s">
        <v>5560</v>
      </c>
      <c r="D1452" s="3">
        <v>100000</v>
      </c>
      <c r="E1452" s="3">
        <v>1</v>
      </c>
      <c r="F1452" s="9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8288</v>
      </c>
      <c r="O1452" s="7">
        <v>1E-3</v>
      </c>
      <c r="P1452" s="3">
        <v>-99999</v>
      </c>
      <c r="Q1452" s="3" t="s">
        <v>8288</v>
      </c>
      <c r="R1452" s="3" t="s">
        <v>8288</v>
      </c>
      <c r="S1452" s="15">
        <f t="shared" si="44"/>
        <v>42390.171261574069</v>
      </c>
      <c r="T1452" s="14">
        <f t="shared" si="45"/>
        <v>42420.171261574069</v>
      </c>
    </row>
    <row r="1453" spans="1:20" ht="30.75" x14ac:dyDescent="0.25">
      <c r="A1453" s="3">
        <v>1451</v>
      </c>
      <c r="B1453" s="4" t="s">
        <v>1452</v>
      </c>
      <c r="C1453" s="4" t="s">
        <v>5561</v>
      </c>
      <c r="D1453" s="3">
        <v>18950</v>
      </c>
      <c r="E1453" s="3">
        <v>2</v>
      </c>
      <c r="F1453" s="7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8288</v>
      </c>
      <c r="O1453" s="7">
        <v>1.0554089709762533E-2</v>
      </c>
      <c r="P1453" s="3">
        <v>-9474</v>
      </c>
      <c r="Q1453" s="3" t="s">
        <v>8288</v>
      </c>
      <c r="R1453" s="3" t="s">
        <v>8288</v>
      </c>
      <c r="S1453" s="15">
        <f t="shared" si="44"/>
        <v>41931.959016203706</v>
      </c>
      <c r="T1453" s="14">
        <f t="shared" si="45"/>
        <v>41962.00068287037</v>
      </c>
    </row>
    <row r="1454" spans="1:20" ht="30.75" x14ac:dyDescent="0.25">
      <c r="A1454" s="3">
        <v>1452</v>
      </c>
      <c r="B1454" s="4" t="s">
        <v>1453</v>
      </c>
      <c r="C1454" s="4" t="s">
        <v>5562</v>
      </c>
      <c r="D1454" s="3">
        <v>14000</v>
      </c>
      <c r="E1454" s="3">
        <v>0</v>
      </c>
      <c r="F1454" s="7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8288</v>
      </c>
      <c r="O1454" s="7">
        <v>0</v>
      </c>
      <c r="P1454" s="3">
        <v>0</v>
      </c>
      <c r="Q1454" s="3" t="s">
        <v>8288</v>
      </c>
      <c r="R1454" s="3" t="s">
        <v>8288</v>
      </c>
      <c r="S1454" s="15">
        <f t="shared" si="44"/>
        <v>41818.703275462962</v>
      </c>
      <c r="T1454" s="14">
        <f t="shared" si="45"/>
        <v>41848.703275462962</v>
      </c>
    </row>
    <row r="1455" spans="1:20" ht="30.75" x14ac:dyDescent="0.25">
      <c r="A1455" s="3">
        <v>1453</v>
      </c>
      <c r="B1455" s="4" t="s">
        <v>1454</v>
      </c>
      <c r="C1455" s="4" t="s">
        <v>5563</v>
      </c>
      <c r="D1455" s="3">
        <v>25000</v>
      </c>
      <c r="E1455" s="3">
        <v>0</v>
      </c>
      <c r="F1455" s="7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8288</v>
      </c>
      <c r="O1455" s="7">
        <v>0</v>
      </c>
      <c r="P1455" s="3">
        <v>0</v>
      </c>
      <c r="Q1455" s="3" t="s">
        <v>8288</v>
      </c>
      <c r="R1455" s="3" t="s">
        <v>8288</v>
      </c>
      <c r="S1455" s="15">
        <f t="shared" si="44"/>
        <v>42795.696145833332</v>
      </c>
      <c r="T1455" s="14">
        <f t="shared" si="45"/>
        <v>42840.654479166667</v>
      </c>
    </row>
    <row r="1456" spans="1:20" ht="45.75" x14ac:dyDescent="0.25">
      <c r="A1456" s="3">
        <v>1454</v>
      </c>
      <c r="B1456" s="4" t="s">
        <v>1455</v>
      </c>
      <c r="C1456" s="4" t="s">
        <v>5564</v>
      </c>
      <c r="D1456" s="3">
        <v>1750</v>
      </c>
      <c r="E1456" s="3">
        <v>15</v>
      </c>
      <c r="F1456" s="7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8288</v>
      </c>
      <c r="O1456" s="7">
        <v>0.85714285714285721</v>
      </c>
      <c r="P1456" s="3">
        <v>-1735</v>
      </c>
      <c r="Q1456" s="3" t="s">
        <v>8288</v>
      </c>
      <c r="R1456" s="3" t="s">
        <v>8288</v>
      </c>
      <c r="S1456" s="15">
        <f t="shared" si="44"/>
        <v>42463.866666666669</v>
      </c>
      <c r="T1456" s="14">
        <f t="shared" si="45"/>
        <v>42484.915972222225</v>
      </c>
    </row>
    <row r="1457" spans="1:20" ht="45.75" x14ac:dyDescent="0.25">
      <c r="A1457" s="3">
        <v>1455</v>
      </c>
      <c r="B1457" s="4" t="s">
        <v>1456</v>
      </c>
      <c r="C1457" s="4" t="s">
        <v>5565</v>
      </c>
      <c r="D1457" s="3">
        <v>15000</v>
      </c>
      <c r="E1457" s="3">
        <v>1575</v>
      </c>
      <c r="F1457" s="7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8288</v>
      </c>
      <c r="O1457" s="7">
        <v>10.5</v>
      </c>
      <c r="P1457" s="3">
        <v>-1917.8571428571429</v>
      </c>
      <c r="Q1457" s="3" t="s">
        <v>8288</v>
      </c>
      <c r="R1457" s="3" t="s">
        <v>8288</v>
      </c>
      <c r="S1457" s="15">
        <f t="shared" si="44"/>
        <v>41832.672685185185</v>
      </c>
      <c r="T1457" s="14">
        <f t="shared" si="45"/>
        <v>41887.568749999999</v>
      </c>
    </row>
    <row r="1458" spans="1:20" ht="15.75" x14ac:dyDescent="0.25">
      <c r="A1458" s="3">
        <v>1456</v>
      </c>
      <c r="B1458" s="4" t="s">
        <v>1457</v>
      </c>
      <c r="C1458" s="4" t="s">
        <v>5566</v>
      </c>
      <c r="D1458" s="3">
        <v>5000</v>
      </c>
      <c r="E1458" s="3">
        <v>145</v>
      </c>
      <c r="F1458" s="7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8288</v>
      </c>
      <c r="O1458" s="7">
        <v>2.9000000000000004</v>
      </c>
      <c r="P1458" s="3">
        <v>-1618.3333333333333</v>
      </c>
      <c r="Q1458" s="3" t="s">
        <v>8288</v>
      </c>
      <c r="R1458" s="3" t="s">
        <v>8288</v>
      </c>
      <c r="S1458" s="15">
        <f t="shared" si="44"/>
        <v>42708.668576388889</v>
      </c>
      <c r="T1458" s="14">
        <f t="shared" si="45"/>
        <v>42738.668576388889</v>
      </c>
    </row>
    <row r="1459" spans="1:20" ht="15.75" x14ac:dyDescent="0.25">
      <c r="A1459" s="3">
        <v>1457</v>
      </c>
      <c r="B1459" s="4" t="s">
        <v>1458</v>
      </c>
      <c r="C1459" s="4" t="s">
        <v>5567</v>
      </c>
      <c r="D1459" s="3">
        <v>6000</v>
      </c>
      <c r="E1459" s="3">
        <v>0</v>
      </c>
      <c r="F1459" s="7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8288</v>
      </c>
      <c r="O1459" s="7">
        <v>0</v>
      </c>
      <c r="P1459" s="3">
        <v>0</v>
      </c>
      <c r="Q1459" s="3" t="s">
        <v>8288</v>
      </c>
      <c r="R1459" s="3" t="s">
        <v>8288</v>
      </c>
      <c r="S1459" s="15">
        <f t="shared" si="44"/>
        <v>42289.89634259259</v>
      </c>
      <c r="T1459" s="14">
        <f t="shared" si="45"/>
        <v>42319.938009259262</v>
      </c>
    </row>
    <row r="1460" spans="1:20" ht="30.75" x14ac:dyDescent="0.25">
      <c r="A1460" s="3">
        <v>1458</v>
      </c>
      <c r="B1460" s="4" t="s">
        <v>1459</v>
      </c>
      <c r="C1460" s="4" t="s">
        <v>5568</v>
      </c>
      <c r="D1460" s="3">
        <v>5000</v>
      </c>
      <c r="E1460" s="3">
        <v>0</v>
      </c>
      <c r="F1460" s="7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8288</v>
      </c>
      <c r="O1460" s="7">
        <v>0</v>
      </c>
      <c r="P1460" s="3">
        <v>0</v>
      </c>
      <c r="Q1460" s="3" t="s">
        <v>8288</v>
      </c>
      <c r="R1460" s="3" t="s">
        <v>8288</v>
      </c>
      <c r="S1460" s="15">
        <f t="shared" si="44"/>
        <v>41831.705555555556</v>
      </c>
      <c r="T1460" s="14">
        <f t="shared" si="45"/>
        <v>41862.166666666664</v>
      </c>
    </row>
    <row r="1461" spans="1:20" ht="30.75" x14ac:dyDescent="0.25">
      <c r="A1461" s="3">
        <v>1459</v>
      </c>
      <c r="B1461" s="4" t="s">
        <v>1460</v>
      </c>
      <c r="C1461" s="4" t="s">
        <v>5569</v>
      </c>
      <c r="D1461" s="3">
        <v>37000</v>
      </c>
      <c r="E1461" s="3">
        <v>0</v>
      </c>
      <c r="F1461" s="7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8288</v>
      </c>
      <c r="O1461" s="7">
        <v>0</v>
      </c>
      <c r="P1461" s="3">
        <v>0</v>
      </c>
      <c r="Q1461" s="3" t="s">
        <v>8288</v>
      </c>
      <c r="R1461" s="3" t="s">
        <v>8288</v>
      </c>
      <c r="S1461" s="15">
        <f t="shared" si="44"/>
        <v>42312.204814814817</v>
      </c>
      <c r="T1461" s="14">
        <f t="shared" si="45"/>
        <v>42340.725694444445</v>
      </c>
    </row>
    <row r="1462" spans="1:20" ht="30.75" x14ac:dyDescent="0.25">
      <c r="A1462" s="3">
        <v>1460</v>
      </c>
      <c r="B1462" s="4" t="s">
        <v>1461</v>
      </c>
      <c r="C1462" s="4" t="s">
        <v>5570</v>
      </c>
      <c r="D1462" s="3">
        <v>25000000</v>
      </c>
      <c r="E1462" s="3">
        <v>0</v>
      </c>
      <c r="F1462" s="7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8288</v>
      </c>
      <c r="O1462" s="7">
        <v>0</v>
      </c>
      <c r="P1462" s="3">
        <v>0</v>
      </c>
      <c r="Q1462" s="3" t="s">
        <v>8288</v>
      </c>
      <c r="R1462" s="3" t="s">
        <v>8288</v>
      </c>
      <c r="S1462" s="15">
        <f t="shared" si="44"/>
        <v>41915.896967592591</v>
      </c>
      <c r="T1462" s="14">
        <f t="shared" si="45"/>
        <v>41973.989583333328</v>
      </c>
    </row>
    <row r="1463" spans="1:20" ht="30.75" x14ac:dyDescent="0.25">
      <c r="A1463" s="3">
        <v>1461</v>
      </c>
      <c r="B1463" s="4" t="s">
        <v>1462</v>
      </c>
      <c r="C1463" s="4" t="s">
        <v>5571</v>
      </c>
      <c r="D1463" s="3">
        <v>15000</v>
      </c>
      <c r="E1463" s="3">
        <v>15186.69</v>
      </c>
      <c r="F1463" s="8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8289</v>
      </c>
      <c r="O1463" s="8">
        <v>101.24459999999999</v>
      </c>
      <c r="P1463" s="3">
        <v>0.5490882352941191</v>
      </c>
      <c r="Q1463" s="3" t="s">
        <v>8311</v>
      </c>
      <c r="R1463" s="3" t="s">
        <v>8311</v>
      </c>
      <c r="S1463" s="15">
        <f t="shared" si="44"/>
        <v>41899.645300925928</v>
      </c>
      <c r="T1463" s="14">
        <f t="shared" si="45"/>
        <v>41933</v>
      </c>
    </row>
    <row r="1464" spans="1:20" ht="30.75" x14ac:dyDescent="0.25">
      <c r="A1464" s="3">
        <v>1462</v>
      </c>
      <c r="B1464" s="4" t="s">
        <v>1463</v>
      </c>
      <c r="C1464" s="4" t="s">
        <v>5572</v>
      </c>
      <c r="D1464" s="3">
        <v>4000</v>
      </c>
      <c r="E1464" s="3">
        <v>4340.7</v>
      </c>
      <c r="F1464" s="8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8289</v>
      </c>
      <c r="O1464" s="8">
        <v>108.5175</v>
      </c>
      <c r="P1464" s="3">
        <v>2.2713333333333323</v>
      </c>
      <c r="Q1464" s="3" t="s">
        <v>8311</v>
      </c>
      <c r="R1464" s="3" t="s">
        <v>8311</v>
      </c>
      <c r="S1464" s="15">
        <f t="shared" si="44"/>
        <v>41344.662858796299</v>
      </c>
      <c r="T1464" s="14">
        <f t="shared" si="45"/>
        <v>41374.662858796299</v>
      </c>
    </row>
    <row r="1465" spans="1:20" ht="30.75" x14ac:dyDescent="0.25">
      <c r="A1465" s="3">
        <v>1463</v>
      </c>
      <c r="B1465" s="4" t="s">
        <v>1464</v>
      </c>
      <c r="C1465" s="4" t="s">
        <v>5573</v>
      </c>
      <c r="D1465" s="3">
        <v>600</v>
      </c>
      <c r="E1465" s="3">
        <v>886</v>
      </c>
      <c r="F1465" s="8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8289</v>
      </c>
      <c r="O1465" s="8">
        <v>147.66666666666666</v>
      </c>
      <c r="P1465" s="3">
        <v>11.44</v>
      </c>
      <c r="Q1465" s="3" t="s">
        <v>8311</v>
      </c>
      <c r="R1465" s="3" t="s">
        <v>8311</v>
      </c>
      <c r="S1465" s="15">
        <f t="shared" si="44"/>
        <v>41326.911319444444</v>
      </c>
      <c r="T1465" s="14">
        <f t="shared" si="45"/>
        <v>41371.869652777779</v>
      </c>
    </row>
    <row r="1466" spans="1:20" ht="15.75" x14ac:dyDescent="0.25">
      <c r="A1466" s="3">
        <v>1464</v>
      </c>
      <c r="B1466" s="4" t="s">
        <v>1465</v>
      </c>
      <c r="C1466" s="4" t="s">
        <v>5574</v>
      </c>
      <c r="D1466" s="3">
        <v>5000</v>
      </c>
      <c r="E1466" s="3">
        <v>8160</v>
      </c>
      <c r="F1466" s="8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8289</v>
      </c>
      <c r="O1466" s="8">
        <v>163.19999999999999</v>
      </c>
      <c r="P1466" s="3">
        <v>13.504273504273504</v>
      </c>
      <c r="Q1466" s="3" t="s">
        <v>8311</v>
      </c>
      <c r="R1466" s="3" t="s">
        <v>8311</v>
      </c>
      <c r="S1466" s="15">
        <f t="shared" si="44"/>
        <v>41291.661550925928</v>
      </c>
      <c r="T1466" s="14">
        <f t="shared" si="45"/>
        <v>41321.661550925928</v>
      </c>
    </row>
    <row r="1467" spans="1:20" ht="30.75" x14ac:dyDescent="0.25">
      <c r="A1467" s="3">
        <v>1465</v>
      </c>
      <c r="B1467" s="4" t="s">
        <v>1466</v>
      </c>
      <c r="C1467" s="4" t="s">
        <v>5575</v>
      </c>
      <c r="D1467" s="3">
        <v>30000</v>
      </c>
      <c r="E1467" s="3">
        <v>136924.35</v>
      </c>
      <c r="F1467" s="8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8289</v>
      </c>
      <c r="O1467" s="9">
        <v>456.41449999999998</v>
      </c>
      <c r="P1467" s="3">
        <v>41.093139892390468</v>
      </c>
      <c r="Q1467" s="3" t="s">
        <v>8311</v>
      </c>
      <c r="R1467" s="3" t="s">
        <v>8311</v>
      </c>
      <c r="S1467" s="15">
        <f t="shared" si="44"/>
        <v>40959.734398148146</v>
      </c>
      <c r="T1467" s="14">
        <f t="shared" si="45"/>
        <v>40990.125</v>
      </c>
    </row>
    <row r="1468" spans="1:20" ht="30.75" x14ac:dyDescent="0.25">
      <c r="A1468" s="3">
        <v>1466</v>
      </c>
      <c r="B1468" s="4" t="s">
        <v>1467</v>
      </c>
      <c r="C1468" s="4" t="s">
        <v>5576</v>
      </c>
      <c r="D1468" s="3">
        <v>16000</v>
      </c>
      <c r="E1468" s="3">
        <v>17260.37</v>
      </c>
      <c r="F1468" s="8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8289</v>
      </c>
      <c r="O1468" s="8">
        <v>107.87731249999999</v>
      </c>
      <c r="P1468" s="3">
        <v>5.082137096774189</v>
      </c>
      <c r="Q1468" s="3" t="s">
        <v>8311</v>
      </c>
      <c r="R1468" s="3" t="s">
        <v>8311</v>
      </c>
      <c r="S1468" s="15">
        <f t="shared" si="44"/>
        <v>42340.172060185185</v>
      </c>
      <c r="T1468" s="14">
        <f t="shared" si="45"/>
        <v>42381.208333333328</v>
      </c>
    </row>
    <row r="1469" spans="1:20" ht="30.75" x14ac:dyDescent="0.25">
      <c r="A1469" s="3">
        <v>1467</v>
      </c>
      <c r="B1469" s="4" t="s">
        <v>1468</v>
      </c>
      <c r="C1469" s="4" t="s">
        <v>5577</v>
      </c>
      <c r="D1469" s="3">
        <v>40000</v>
      </c>
      <c r="E1469" s="3">
        <v>46032</v>
      </c>
      <c r="F1469" s="8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8289</v>
      </c>
      <c r="O1469" s="8">
        <v>115.08</v>
      </c>
      <c r="P1469" s="3">
        <v>10.053333333333333</v>
      </c>
      <c r="Q1469" s="3" t="s">
        <v>8311</v>
      </c>
      <c r="R1469" s="3" t="s">
        <v>8311</v>
      </c>
      <c r="S1469" s="15">
        <f t="shared" si="44"/>
        <v>40933.80190972222</v>
      </c>
      <c r="T1469" s="14">
        <f t="shared" si="45"/>
        <v>40993.760243055556</v>
      </c>
    </row>
    <row r="1470" spans="1:20" ht="45.75" x14ac:dyDescent="0.25">
      <c r="A1470" s="3">
        <v>1468</v>
      </c>
      <c r="B1470" s="4" t="s">
        <v>1469</v>
      </c>
      <c r="C1470" s="4" t="s">
        <v>5578</v>
      </c>
      <c r="D1470" s="3">
        <v>9500</v>
      </c>
      <c r="E1470" s="3">
        <v>9725</v>
      </c>
      <c r="F1470" s="8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8289</v>
      </c>
      <c r="O1470" s="8">
        <v>102.36842105263158</v>
      </c>
      <c r="P1470" s="3">
        <v>0.76791808873720135</v>
      </c>
      <c r="Q1470" s="3" t="s">
        <v>8311</v>
      </c>
      <c r="R1470" s="3" t="s">
        <v>8311</v>
      </c>
      <c r="S1470" s="15">
        <f t="shared" si="44"/>
        <v>40646.014456018522</v>
      </c>
      <c r="T1470" s="14">
        <f t="shared" si="45"/>
        <v>40706.014456018522</v>
      </c>
    </row>
    <row r="1471" spans="1:20" ht="30.75" x14ac:dyDescent="0.25">
      <c r="A1471" s="3">
        <v>1469</v>
      </c>
      <c r="B1471" s="4" t="s">
        <v>1470</v>
      </c>
      <c r="C1471" s="4" t="s">
        <v>5579</v>
      </c>
      <c r="D1471" s="3">
        <v>44250</v>
      </c>
      <c r="E1471" s="3">
        <v>47978</v>
      </c>
      <c r="F1471" s="8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8289</v>
      </c>
      <c r="O1471" s="8">
        <v>108.42485875706214</v>
      </c>
      <c r="P1471" s="3">
        <v>11.613707165109034</v>
      </c>
      <c r="Q1471" s="3" t="s">
        <v>8311</v>
      </c>
      <c r="R1471" s="3" t="s">
        <v>8311</v>
      </c>
      <c r="S1471" s="15">
        <f t="shared" si="44"/>
        <v>41290.598483796297</v>
      </c>
      <c r="T1471" s="14">
        <f t="shared" si="45"/>
        <v>41320.598483796297</v>
      </c>
    </row>
    <row r="1472" spans="1:20" ht="45.75" x14ac:dyDescent="0.25">
      <c r="A1472" s="3">
        <v>1470</v>
      </c>
      <c r="B1472" s="4" t="s">
        <v>1471</v>
      </c>
      <c r="C1472" s="4" t="s">
        <v>5580</v>
      </c>
      <c r="D1472" s="3">
        <v>1500</v>
      </c>
      <c r="E1472" s="3">
        <v>1877</v>
      </c>
      <c r="F1472" s="8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8289</v>
      </c>
      <c r="O1472" s="8">
        <v>125.13333333333334</v>
      </c>
      <c r="P1472" s="3">
        <v>4.6543209876543212</v>
      </c>
      <c r="Q1472" s="3" t="s">
        <v>8311</v>
      </c>
      <c r="R1472" s="3" t="s">
        <v>8311</v>
      </c>
      <c r="S1472" s="15">
        <f t="shared" si="44"/>
        <v>41250.827118055553</v>
      </c>
      <c r="T1472" s="14">
        <f t="shared" si="45"/>
        <v>41271.827118055553</v>
      </c>
    </row>
    <row r="1473" spans="1:20" ht="30.75" x14ac:dyDescent="0.25">
      <c r="A1473" s="3">
        <v>1471</v>
      </c>
      <c r="B1473" s="4" t="s">
        <v>1472</v>
      </c>
      <c r="C1473" s="4" t="s">
        <v>5581</v>
      </c>
      <c r="D1473" s="3">
        <v>32000</v>
      </c>
      <c r="E1473" s="3">
        <v>33229</v>
      </c>
      <c r="F1473" s="8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8289</v>
      </c>
      <c r="O1473" s="8">
        <v>103.840625</v>
      </c>
      <c r="P1473" s="3">
        <v>3.5830903790087465</v>
      </c>
      <c r="Q1473" s="3" t="s">
        <v>8311</v>
      </c>
      <c r="R1473" s="3" t="s">
        <v>8311</v>
      </c>
      <c r="S1473" s="15">
        <f t="shared" si="44"/>
        <v>42073.957569444443</v>
      </c>
      <c r="T1473" s="14">
        <f t="shared" si="45"/>
        <v>42103.957569444443</v>
      </c>
    </row>
    <row r="1474" spans="1:20" ht="45.75" x14ac:dyDescent="0.25">
      <c r="A1474" s="3">
        <v>1472</v>
      </c>
      <c r="B1474" s="4" t="s">
        <v>1473</v>
      </c>
      <c r="C1474" s="4" t="s">
        <v>5582</v>
      </c>
      <c r="D1474" s="3">
        <v>25000</v>
      </c>
      <c r="E1474" s="3">
        <v>34676</v>
      </c>
      <c r="F1474" s="8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8289</v>
      </c>
      <c r="O1474" s="8">
        <v>138.70400000000001</v>
      </c>
      <c r="P1474" s="3">
        <v>28.797619047619047</v>
      </c>
      <c r="Q1474" s="3" t="s">
        <v>8311</v>
      </c>
      <c r="R1474" s="3" t="s">
        <v>8311</v>
      </c>
      <c r="S1474" s="15">
        <f t="shared" si="44"/>
        <v>41533.542858796296</v>
      </c>
      <c r="T1474" s="14">
        <f t="shared" si="45"/>
        <v>41563.542858796296</v>
      </c>
    </row>
    <row r="1475" spans="1:20" ht="15.75" x14ac:dyDescent="0.25">
      <c r="A1475" s="3">
        <v>1473</v>
      </c>
      <c r="B1475" s="4" t="s">
        <v>1474</v>
      </c>
      <c r="C1475" s="4" t="s">
        <v>5583</v>
      </c>
      <c r="D1475" s="3">
        <v>1500</v>
      </c>
      <c r="E1475" s="3">
        <v>1807.74</v>
      </c>
      <c r="F1475" s="8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8289</v>
      </c>
      <c r="O1475" s="8">
        <v>120.51600000000001</v>
      </c>
      <c r="P1475" s="3">
        <v>6.547659574468085</v>
      </c>
      <c r="Q1475" s="3" t="s">
        <v>8311</v>
      </c>
      <c r="R1475" s="3" t="s">
        <v>8311</v>
      </c>
      <c r="S1475" s="15">
        <f t="shared" ref="S1475:S1538" si="46">(((J1475/60)/60)/24)+DATE(1970,1,1)</f>
        <v>40939.979618055557</v>
      </c>
      <c r="T1475" s="14">
        <f t="shared" ref="T1475:T1538" si="47">(((I1475/60)/60)/24)+DATE(1970,1,1)</f>
        <v>40969.979618055557</v>
      </c>
    </row>
    <row r="1476" spans="1:20" ht="30.75" x14ac:dyDescent="0.25">
      <c r="A1476" s="3">
        <v>1474</v>
      </c>
      <c r="B1476" s="4" t="s">
        <v>1475</v>
      </c>
      <c r="C1476" s="4" t="s">
        <v>5584</v>
      </c>
      <c r="D1476" s="3">
        <v>3000</v>
      </c>
      <c r="E1476" s="3">
        <v>3368</v>
      </c>
      <c r="F1476" s="8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8289</v>
      </c>
      <c r="O1476" s="8">
        <v>112.26666666666667</v>
      </c>
      <c r="P1476" s="3">
        <v>4.8421052631578947</v>
      </c>
      <c r="Q1476" s="3" t="s">
        <v>8311</v>
      </c>
      <c r="R1476" s="3" t="s">
        <v>8311</v>
      </c>
      <c r="S1476" s="15">
        <f t="shared" si="46"/>
        <v>41500.727916666663</v>
      </c>
      <c r="T1476" s="14">
        <f t="shared" si="47"/>
        <v>41530.727916666663</v>
      </c>
    </row>
    <row r="1477" spans="1:20" ht="30.75" x14ac:dyDescent="0.25">
      <c r="A1477" s="3">
        <v>1475</v>
      </c>
      <c r="B1477" s="4" t="s">
        <v>1476</v>
      </c>
      <c r="C1477" s="4" t="s">
        <v>5585</v>
      </c>
      <c r="D1477" s="3">
        <v>15000</v>
      </c>
      <c r="E1477" s="3">
        <v>28300.45</v>
      </c>
      <c r="F1477" s="8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8289</v>
      </c>
      <c r="O1477" s="8">
        <v>188.66966666666667</v>
      </c>
      <c r="P1477" s="3">
        <v>30.159750566893425</v>
      </c>
      <c r="Q1477" s="3" t="s">
        <v>8311</v>
      </c>
      <c r="R1477" s="3" t="s">
        <v>8311</v>
      </c>
      <c r="S1477" s="15">
        <f t="shared" si="46"/>
        <v>41960.722951388889</v>
      </c>
      <c r="T1477" s="14">
        <f t="shared" si="47"/>
        <v>41993.207638888889</v>
      </c>
    </row>
    <row r="1478" spans="1:20" ht="30.75" x14ac:dyDescent="0.25">
      <c r="A1478" s="3">
        <v>1476</v>
      </c>
      <c r="B1478" s="4" t="s">
        <v>1477</v>
      </c>
      <c r="C1478" s="4" t="s">
        <v>5586</v>
      </c>
      <c r="D1478" s="3">
        <v>6000</v>
      </c>
      <c r="E1478" s="3">
        <v>39693.279999999999</v>
      </c>
      <c r="F1478" s="8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8289</v>
      </c>
      <c r="O1478" s="9">
        <v>661.55466666666666</v>
      </c>
      <c r="P1478" s="3">
        <v>36.78305676855895</v>
      </c>
      <c r="Q1478" s="3" t="s">
        <v>8311</v>
      </c>
      <c r="R1478" s="3" t="s">
        <v>8311</v>
      </c>
      <c r="S1478" s="15">
        <f t="shared" si="46"/>
        <v>40766.041921296295</v>
      </c>
      <c r="T1478" s="14">
        <f t="shared" si="47"/>
        <v>40796.041921296295</v>
      </c>
    </row>
    <row r="1479" spans="1:20" ht="30.75" x14ac:dyDescent="0.25">
      <c r="A1479" s="3">
        <v>1477</v>
      </c>
      <c r="B1479" s="4" t="s">
        <v>1478</v>
      </c>
      <c r="C1479" s="4" t="s">
        <v>5587</v>
      </c>
      <c r="D1479" s="3">
        <v>30000</v>
      </c>
      <c r="E1479" s="3">
        <v>33393</v>
      </c>
      <c r="F1479" s="8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8289</v>
      </c>
      <c r="O1479" s="8">
        <v>111.31</v>
      </c>
      <c r="P1479" s="3">
        <v>9.1951219512195124</v>
      </c>
      <c r="Q1479" s="3" t="s">
        <v>8311</v>
      </c>
      <c r="R1479" s="3" t="s">
        <v>8311</v>
      </c>
      <c r="S1479" s="15">
        <f t="shared" si="46"/>
        <v>40840.615787037037</v>
      </c>
      <c r="T1479" s="14">
        <f t="shared" si="47"/>
        <v>40900.125</v>
      </c>
    </row>
    <row r="1480" spans="1:20" ht="45.75" x14ac:dyDescent="0.25">
      <c r="A1480" s="3">
        <v>1478</v>
      </c>
      <c r="B1480" s="4" t="s">
        <v>1479</v>
      </c>
      <c r="C1480" s="4" t="s">
        <v>5588</v>
      </c>
      <c r="D1480" s="3">
        <v>50000</v>
      </c>
      <c r="E1480" s="3">
        <v>590807.11</v>
      </c>
      <c r="F1480" s="8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8289</v>
      </c>
      <c r="O1480" s="9">
        <v>1181.6142199999999</v>
      </c>
      <c r="P1480" s="3">
        <v>26.717078845963837</v>
      </c>
      <c r="Q1480" s="3" t="s">
        <v>8311</v>
      </c>
      <c r="R1480" s="3" t="s">
        <v>8311</v>
      </c>
      <c r="S1480" s="15">
        <f t="shared" si="46"/>
        <v>41394.871678240743</v>
      </c>
      <c r="T1480" s="14">
        <f t="shared" si="47"/>
        <v>41408.871678240743</v>
      </c>
    </row>
    <row r="1481" spans="1:20" ht="30.75" x14ac:dyDescent="0.25">
      <c r="A1481" s="3">
        <v>1479</v>
      </c>
      <c r="B1481" s="4" t="s">
        <v>1480</v>
      </c>
      <c r="C1481" s="4" t="s">
        <v>5589</v>
      </c>
      <c r="D1481" s="3">
        <v>1600</v>
      </c>
      <c r="E1481" s="3">
        <v>2198</v>
      </c>
      <c r="F1481" s="8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8289</v>
      </c>
      <c r="O1481" s="8">
        <v>137.375</v>
      </c>
      <c r="P1481" s="3">
        <v>8.422535211267606</v>
      </c>
      <c r="Q1481" s="3" t="s">
        <v>8311</v>
      </c>
      <c r="R1481" s="3" t="s">
        <v>8311</v>
      </c>
      <c r="S1481" s="15">
        <f t="shared" si="46"/>
        <v>41754.745243055557</v>
      </c>
      <c r="T1481" s="14">
        <f t="shared" si="47"/>
        <v>41769.165972222225</v>
      </c>
    </row>
    <row r="1482" spans="1:20" ht="30.75" x14ac:dyDescent="0.25">
      <c r="A1482" s="3">
        <v>1480</v>
      </c>
      <c r="B1482" s="4" t="s">
        <v>1481</v>
      </c>
      <c r="C1482" s="4" t="s">
        <v>5590</v>
      </c>
      <c r="D1482" s="3">
        <v>50000</v>
      </c>
      <c r="E1482" s="3">
        <v>58520.2</v>
      </c>
      <c r="F1482" s="8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8289</v>
      </c>
      <c r="O1482" s="8">
        <v>117.04040000000001</v>
      </c>
      <c r="P1482" s="3">
        <v>13.417637795275587</v>
      </c>
      <c r="Q1482" s="3" t="s">
        <v>8311</v>
      </c>
      <c r="R1482" s="3" t="s">
        <v>8311</v>
      </c>
      <c r="S1482" s="15">
        <f t="shared" si="46"/>
        <v>41464.934016203704</v>
      </c>
      <c r="T1482" s="14">
        <f t="shared" si="47"/>
        <v>41481.708333333336</v>
      </c>
    </row>
    <row r="1483" spans="1:20" ht="30.75" x14ac:dyDescent="0.25">
      <c r="A1483" s="3">
        <v>1481</v>
      </c>
      <c r="B1483" s="4" t="s">
        <v>1482</v>
      </c>
      <c r="C1483" s="4" t="s">
        <v>5591</v>
      </c>
      <c r="D1483" s="3">
        <v>5000</v>
      </c>
      <c r="E1483" s="3">
        <v>105</v>
      </c>
      <c r="F1483" s="9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8276</v>
      </c>
      <c r="O1483" s="7">
        <v>2.1</v>
      </c>
      <c r="P1483" s="3">
        <v>-815.83333333333337</v>
      </c>
      <c r="Q1483" s="3" t="s">
        <v>8276</v>
      </c>
      <c r="R1483" s="3" t="s">
        <v>8276</v>
      </c>
      <c r="S1483" s="15">
        <f t="shared" si="46"/>
        <v>41550.922974537039</v>
      </c>
      <c r="T1483" s="14">
        <f t="shared" si="47"/>
        <v>41580.922974537039</v>
      </c>
    </row>
    <row r="1484" spans="1:20" ht="45.75" x14ac:dyDescent="0.25">
      <c r="A1484" s="3">
        <v>1482</v>
      </c>
      <c r="B1484" s="4" t="s">
        <v>1483</v>
      </c>
      <c r="C1484" s="4" t="s">
        <v>5592</v>
      </c>
      <c r="D1484" s="3">
        <v>5000</v>
      </c>
      <c r="E1484" s="3">
        <v>5</v>
      </c>
      <c r="F1484" s="9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8276</v>
      </c>
      <c r="O1484" s="7">
        <v>0.1</v>
      </c>
      <c r="P1484" s="3">
        <v>-4995</v>
      </c>
      <c r="Q1484" s="3" t="s">
        <v>8276</v>
      </c>
      <c r="R1484" s="3" t="s">
        <v>8276</v>
      </c>
      <c r="S1484" s="15">
        <f t="shared" si="46"/>
        <v>41136.85805555556</v>
      </c>
      <c r="T1484" s="14">
        <f t="shared" si="47"/>
        <v>41159.32708333333</v>
      </c>
    </row>
    <row r="1485" spans="1:20" ht="30.75" x14ac:dyDescent="0.25">
      <c r="A1485" s="3">
        <v>1483</v>
      </c>
      <c r="B1485" s="4" t="s">
        <v>1484</v>
      </c>
      <c r="C1485" s="4" t="s">
        <v>5593</v>
      </c>
      <c r="D1485" s="3">
        <v>7000</v>
      </c>
      <c r="E1485" s="3">
        <v>50</v>
      </c>
      <c r="F1485" s="9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8276</v>
      </c>
      <c r="O1485" s="7">
        <v>0.7142857142857143</v>
      </c>
      <c r="P1485" s="3">
        <v>-3475</v>
      </c>
      <c r="Q1485" s="3" t="s">
        <v>8276</v>
      </c>
      <c r="R1485" s="3" t="s">
        <v>8276</v>
      </c>
      <c r="S1485" s="15">
        <f t="shared" si="46"/>
        <v>42548.192997685182</v>
      </c>
      <c r="T1485" s="14">
        <f t="shared" si="47"/>
        <v>42573.192997685182</v>
      </c>
    </row>
    <row r="1486" spans="1:20" ht="15.75" x14ac:dyDescent="0.25">
      <c r="A1486" s="3">
        <v>1484</v>
      </c>
      <c r="B1486" s="4" t="s">
        <v>1485</v>
      </c>
      <c r="C1486" s="4" t="s">
        <v>5594</v>
      </c>
      <c r="D1486" s="3">
        <v>2000</v>
      </c>
      <c r="E1486" s="3">
        <v>0</v>
      </c>
      <c r="F1486" s="9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8276</v>
      </c>
      <c r="O1486" s="7">
        <v>0</v>
      </c>
      <c r="P1486" s="3">
        <v>0</v>
      </c>
      <c r="Q1486" s="3" t="s">
        <v>8276</v>
      </c>
      <c r="R1486" s="3" t="s">
        <v>8276</v>
      </c>
      <c r="S1486" s="15">
        <f t="shared" si="46"/>
        <v>41053.200960648144</v>
      </c>
      <c r="T1486" s="14">
        <f t="shared" si="47"/>
        <v>41111.618750000001</v>
      </c>
    </row>
    <row r="1487" spans="1:20" ht="30.75" x14ac:dyDescent="0.25">
      <c r="A1487" s="3">
        <v>1485</v>
      </c>
      <c r="B1487" s="4" t="s">
        <v>1486</v>
      </c>
      <c r="C1487" s="4" t="s">
        <v>5595</v>
      </c>
      <c r="D1487" s="3">
        <v>6700</v>
      </c>
      <c r="E1487" s="3">
        <v>150</v>
      </c>
      <c r="F1487" s="9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8276</v>
      </c>
      <c r="O1487" s="7">
        <v>2.2388059701492535</v>
      </c>
      <c r="P1487" s="3">
        <v>-2183.3333333333335</v>
      </c>
      <c r="Q1487" s="3" t="s">
        <v>8276</v>
      </c>
      <c r="R1487" s="3" t="s">
        <v>8276</v>
      </c>
      <c r="S1487" s="15">
        <f t="shared" si="46"/>
        <v>42130.795983796299</v>
      </c>
      <c r="T1487" s="14">
        <f t="shared" si="47"/>
        <v>42175.795983796299</v>
      </c>
    </row>
    <row r="1488" spans="1:20" ht="45.75" x14ac:dyDescent="0.25">
      <c r="A1488" s="3">
        <v>1486</v>
      </c>
      <c r="B1488" s="4" t="s">
        <v>1487</v>
      </c>
      <c r="C1488" s="4" t="s">
        <v>5596</v>
      </c>
      <c r="D1488" s="3">
        <v>20000</v>
      </c>
      <c r="E1488" s="3">
        <v>48</v>
      </c>
      <c r="F1488" s="9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8276</v>
      </c>
      <c r="O1488" s="7">
        <v>0.24</v>
      </c>
      <c r="P1488" s="3">
        <v>-6650.666666666667</v>
      </c>
      <c r="Q1488" s="3" t="s">
        <v>8276</v>
      </c>
      <c r="R1488" s="3" t="s">
        <v>8276</v>
      </c>
      <c r="S1488" s="15">
        <f t="shared" si="46"/>
        <v>42032.168530092589</v>
      </c>
      <c r="T1488" s="14">
        <f t="shared" si="47"/>
        <v>42062.168530092589</v>
      </c>
    </row>
    <row r="1489" spans="1:20" ht="30.75" x14ac:dyDescent="0.25">
      <c r="A1489" s="3">
        <v>1487</v>
      </c>
      <c r="B1489" s="4" t="s">
        <v>1488</v>
      </c>
      <c r="C1489" s="4" t="s">
        <v>5597</v>
      </c>
      <c r="D1489" s="3">
        <v>10000</v>
      </c>
      <c r="E1489" s="3">
        <v>0</v>
      </c>
      <c r="F1489" s="9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8276</v>
      </c>
      <c r="O1489" s="7">
        <v>0</v>
      </c>
      <c r="P1489" s="3">
        <v>0</v>
      </c>
      <c r="Q1489" s="3" t="s">
        <v>8276</v>
      </c>
      <c r="R1489" s="3" t="s">
        <v>8276</v>
      </c>
      <c r="S1489" s="15">
        <f t="shared" si="46"/>
        <v>42554.917488425926</v>
      </c>
      <c r="T1489" s="14">
        <f t="shared" si="47"/>
        <v>42584.917488425926</v>
      </c>
    </row>
    <row r="1490" spans="1:20" ht="30.75" x14ac:dyDescent="0.25">
      <c r="A1490" s="3">
        <v>1488</v>
      </c>
      <c r="B1490" s="4" t="s">
        <v>1489</v>
      </c>
      <c r="C1490" s="4" t="s">
        <v>5598</v>
      </c>
      <c r="D1490" s="3">
        <v>15000</v>
      </c>
      <c r="E1490" s="3">
        <v>360</v>
      </c>
      <c r="F1490" s="9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8276</v>
      </c>
      <c r="O1490" s="7">
        <v>2.4</v>
      </c>
      <c r="P1490" s="3">
        <v>-2440</v>
      </c>
      <c r="Q1490" s="3" t="s">
        <v>8276</v>
      </c>
      <c r="R1490" s="3" t="s">
        <v>8276</v>
      </c>
      <c r="S1490" s="15">
        <f t="shared" si="46"/>
        <v>41614.563194444447</v>
      </c>
      <c r="T1490" s="14">
        <f t="shared" si="47"/>
        <v>41644.563194444447</v>
      </c>
    </row>
    <row r="1491" spans="1:20" ht="30.75" x14ac:dyDescent="0.25">
      <c r="A1491" s="3">
        <v>1489</v>
      </c>
      <c r="B1491" s="4" t="s">
        <v>1490</v>
      </c>
      <c r="C1491" s="4" t="s">
        <v>5599</v>
      </c>
      <c r="D1491" s="3">
        <v>5000</v>
      </c>
      <c r="E1491" s="3">
        <v>0</v>
      </c>
      <c r="F1491" s="9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8276</v>
      </c>
      <c r="O1491" s="7">
        <v>0</v>
      </c>
      <c r="P1491" s="3">
        <v>0</v>
      </c>
      <c r="Q1491" s="3" t="s">
        <v>8276</v>
      </c>
      <c r="R1491" s="3" t="s">
        <v>8276</v>
      </c>
      <c r="S1491" s="15">
        <f t="shared" si="46"/>
        <v>41198.611712962964</v>
      </c>
      <c r="T1491" s="14">
        <f t="shared" si="47"/>
        <v>41228.653379629628</v>
      </c>
    </row>
    <row r="1492" spans="1:20" ht="30.75" x14ac:dyDescent="0.25">
      <c r="A1492" s="3">
        <v>1490</v>
      </c>
      <c r="B1492" s="4" t="s">
        <v>1491</v>
      </c>
      <c r="C1492" s="4" t="s">
        <v>5600</v>
      </c>
      <c r="D1492" s="3">
        <v>2900</v>
      </c>
      <c r="E1492" s="3">
        <v>895</v>
      </c>
      <c r="F1492" s="9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8276</v>
      </c>
      <c r="O1492" s="7">
        <v>30.862068965517242</v>
      </c>
      <c r="P1492" s="3">
        <v>-105.52631578947368</v>
      </c>
      <c r="Q1492" s="3" t="s">
        <v>8276</v>
      </c>
      <c r="R1492" s="3" t="s">
        <v>8276</v>
      </c>
      <c r="S1492" s="15">
        <f t="shared" si="46"/>
        <v>41520.561041666668</v>
      </c>
      <c r="T1492" s="14">
        <f t="shared" si="47"/>
        <v>41549.561041666668</v>
      </c>
    </row>
    <row r="1493" spans="1:20" ht="30.75" x14ac:dyDescent="0.25">
      <c r="A1493" s="3">
        <v>1491</v>
      </c>
      <c r="B1493" s="4" t="s">
        <v>1492</v>
      </c>
      <c r="C1493" s="4" t="s">
        <v>5601</v>
      </c>
      <c r="D1493" s="3">
        <v>1200</v>
      </c>
      <c r="E1493" s="3">
        <v>100</v>
      </c>
      <c r="F1493" s="9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8276</v>
      </c>
      <c r="O1493" s="7">
        <v>8.3333333333333321</v>
      </c>
      <c r="P1493" s="3">
        <v>-1100</v>
      </c>
      <c r="Q1493" s="3" t="s">
        <v>8276</v>
      </c>
      <c r="R1493" s="3" t="s">
        <v>8276</v>
      </c>
      <c r="S1493" s="15">
        <f t="shared" si="46"/>
        <v>41991.713460648149</v>
      </c>
      <c r="T1493" s="14">
        <f t="shared" si="47"/>
        <v>42050.651388888888</v>
      </c>
    </row>
    <row r="1494" spans="1:20" ht="45.75" x14ac:dyDescent="0.25">
      <c r="A1494" s="3">
        <v>1492</v>
      </c>
      <c r="B1494" s="4" t="s">
        <v>1493</v>
      </c>
      <c r="C1494" s="4" t="s">
        <v>5602</v>
      </c>
      <c r="D1494" s="3">
        <v>4000</v>
      </c>
      <c r="E1494" s="3">
        <v>30</v>
      </c>
      <c r="F1494" s="9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8276</v>
      </c>
      <c r="O1494" s="7">
        <v>0.75</v>
      </c>
      <c r="P1494" s="3">
        <v>-1985</v>
      </c>
      <c r="Q1494" s="3" t="s">
        <v>8276</v>
      </c>
      <c r="R1494" s="3" t="s">
        <v>8276</v>
      </c>
      <c r="S1494" s="15">
        <f t="shared" si="46"/>
        <v>40682.884791666671</v>
      </c>
      <c r="T1494" s="14">
        <f t="shared" si="47"/>
        <v>40712.884791666671</v>
      </c>
    </row>
    <row r="1495" spans="1:20" ht="30.75" x14ac:dyDescent="0.25">
      <c r="A1495" s="3">
        <v>1493</v>
      </c>
      <c r="B1495" s="4" t="s">
        <v>1494</v>
      </c>
      <c r="C1495" s="4" t="s">
        <v>5603</v>
      </c>
      <c r="D1495" s="3">
        <v>2400</v>
      </c>
      <c r="E1495" s="3">
        <v>0</v>
      </c>
      <c r="F1495" s="9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8276</v>
      </c>
      <c r="O1495" s="7">
        <v>0</v>
      </c>
      <c r="P1495" s="3">
        <v>0</v>
      </c>
      <c r="Q1495" s="3" t="s">
        <v>8276</v>
      </c>
      <c r="R1495" s="3" t="s">
        <v>8276</v>
      </c>
      <c r="S1495" s="15">
        <f t="shared" si="46"/>
        <v>41411.866608796299</v>
      </c>
      <c r="T1495" s="14">
        <f t="shared" si="47"/>
        <v>41441.866608796299</v>
      </c>
    </row>
    <row r="1496" spans="1:20" ht="30.75" x14ac:dyDescent="0.25">
      <c r="A1496" s="3">
        <v>1494</v>
      </c>
      <c r="B1496" s="4" t="s">
        <v>1495</v>
      </c>
      <c r="C1496" s="4" t="s">
        <v>5604</v>
      </c>
      <c r="D1496" s="3">
        <v>5000</v>
      </c>
      <c r="E1496" s="3">
        <v>445</v>
      </c>
      <c r="F1496" s="9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8276</v>
      </c>
      <c r="O1496" s="7">
        <v>8.9</v>
      </c>
      <c r="P1496" s="3">
        <v>-414.09090909090907</v>
      </c>
      <c r="Q1496" s="3" t="s">
        <v>8276</v>
      </c>
      <c r="R1496" s="3" t="s">
        <v>8276</v>
      </c>
      <c r="S1496" s="15">
        <f t="shared" si="46"/>
        <v>42067.722372685181</v>
      </c>
      <c r="T1496" s="14">
        <f t="shared" si="47"/>
        <v>42097.651388888888</v>
      </c>
    </row>
    <row r="1497" spans="1:20" ht="30.75" x14ac:dyDescent="0.25">
      <c r="A1497" s="3">
        <v>1495</v>
      </c>
      <c r="B1497" s="4" t="s">
        <v>1496</v>
      </c>
      <c r="C1497" s="4" t="s">
        <v>5605</v>
      </c>
      <c r="D1497" s="3">
        <v>2000</v>
      </c>
      <c r="E1497" s="3">
        <v>0</v>
      </c>
      <c r="F1497" s="9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8276</v>
      </c>
      <c r="O1497" s="7">
        <v>0</v>
      </c>
      <c r="P1497" s="3">
        <v>0</v>
      </c>
      <c r="Q1497" s="3" t="s">
        <v>8276</v>
      </c>
      <c r="R1497" s="3" t="s">
        <v>8276</v>
      </c>
      <c r="S1497" s="15">
        <f t="shared" si="46"/>
        <v>40752.789710648147</v>
      </c>
      <c r="T1497" s="14">
        <f t="shared" si="47"/>
        <v>40782.789710648147</v>
      </c>
    </row>
    <row r="1498" spans="1:20" ht="30.75" x14ac:dyDescent="0.25">
      <c r="A1498" s="3">
        <v>1496</v>
      </c>
      <c r="B1498" s="4" t="s">
        <v>1497</v>
      </c>
      <c r="C1498" s="4" t="s">
        <v>5606</v>
      </c>
      <c r="D1498" s="3">
        <v>1500</v>
      </c>
      <c r="E1498" s="3">
        <v>0</v>
      </c>
      <c r="F1498" s="9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8276</v>
      </c>
      <c r="O1498" s="7">
        <v>0</v>
      </c>
      <c r="P1498" s="3">
        <v>0</v>
      </c>
      <c r="Q1498" s="3" t="s">
        <v>8276</v>
      </c>
      <c r="R1498" s="3" t="s">
        <v>8276</v>
      </c>
      <c r="S1498" s="15">
        <f t="shared" si="46"/>
        <v>41838.475219907406</v>
      </c>
      <c r="T1498" s="14">
        <f t="shared" si="47"/>
        <v>41898.475219907406</v>
      </c>
    </row>
    <row r="1499" spans="1:20" ht="30.75" x14ac:dyDescent="0.25">
      <c r="A1499" s="3">
        <v>1497</v>
      </c>
      <c r="B1499" s="4" t="s">
        <v>1498</v>
      </c>
      <c r="C1499" s="4" t="s">
        <v>5607</v>
      </c>
      <c r="D1499" s="3">
        <v>15000</v>
      </c>
      <c r="E1499" s="3">
        <v>1</v>
      </c>
      <c r="F1499" s="9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8276</v>
      </c>
      <c r="O1499" s="7">
        <v>6.6666666666666671E-3</v>
      </c>
      <c r="P1499" s="3">
        <v>-14999</v>
      </c>
      <c r="Q1499" s="3" t="s">
        <v>8276</v>
      </c>
      <c r="R1499" s="3" t="s">
        <v>8276</v>
      </c>
      <c r="S1499" s="15">
        <f t="shared" si="46"/>
        <v>41444.64261574074</v>
      </c>
      <c r="T1499" s="14">
        <f t="shared" si="47"/>
        <v>41486.821527777778</v>
      </c>
    </row>
    <row r="1500" spans="1:20" ht="30.75" x14ac:dyDescent="0.25">
      <c r="A1500" s="3">
        <v>1498</v>
      </c>
      <c r="B1500" s="4" t="s">
        <v>1499</v>
      </c>
      <c r="C1500" s="4" t="s">
        <v>5608</v>
      </c>
      <c r="D1500" s="3">
        <v>3000</v>
      </c>
      <c r="E1500" s="3">
        <v>57</v>
      </c>
      <c r="F1500" s="9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8276</v>
      </c>
      <c r="O1500" s="7">
        <v>1.9</v>
      </c>
      <c r="P1500" s="3">
        <v>-981</v>
      </c>
      <c r="Q1500" s="3" t="s">
        <v>8276</v>
      </c>
      <c r="R1500" s="3" t="s">
        <v>8276</v>
      </c>
      <c r="S1500" s="15">
        <f t="shared" si="46"/>
        <v>41840.983541666668</v>
      </c>
      <c r="T1500" s="14">
        <f t="shared" si="47"/>
        <v>41885.983541666668</v>
      </c>
    </row>
    <row r="1501" spans="1:20" ht="30.75" x14ac:dyDescent="0.25">
      <c r="A1501" s="3">
        <v>1499</v>
      </c>
      <c r="B1501" s="4" t="s">
        <v>1500</v>
      </c>
      <c r="C1501" s="4" t="s">
        <v>5609</v>
      </c>
      <c r="D1501" s="3">
        <v>2000</v>
      </c>
      <c r="E1501" s="3">
        <v>5</v>
      </c>
      <c r="F1501" s="9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8276</v>
      </c>
      <c r="O1501" s="7">
        <v>0.25</v>
      </c>
      <c r="P1501" s="3">
        <v>-1995</v>
      </c>
      <c r="Q1501" s="3" t="s">
        <v>8276</v>
      </c>
      <c r="R1501" s="3" t="s">
        <v>8276</v>
      </c>
      <c r="S1501" s="15">
        <f t="shared" si="46"/>
        <v>42527.007326388892</v>
      </c>
      <c r="T1501" s="14">
        <f t="shared" si="47"/>
        <v>42587.007326388892</v>
      </c>
    </row>
    <row r="1502" spans="1:20" ht="45.75" x14ac:dyDescent="0.25">
      <c r="A1502" s="3">
        <v>1500</v>
      </c>
      <c r="B1502" s="4" t="s">
        <v>1501</v>
      </c>
      <c r="C1502" s="4" t="s">
        <v>5610</v>
      </c>
      <c r="D1502" s="3">
        <v>2800</v>
      </c>
      <c r="E1502" s="3">
        <v>701</v>
      </c>
      <c r="F1502" s="9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8276</v>
      </c>
      <c r="O1502" s="7">
        <v>25.035714285714285</v>
      </c>
      <c r="P1502" s="3">
        <v>-139.93333333333334</v>
      </c>
      <c r="Q1502" s="3" t="s">
        <v>8276</v>
      </c>
      <c r="R1502" s="3" t="s">
        <v>8276</v>
      </c>
      <c r="S1502" s="15">
        <f t="shared" si="46"/>
        <v>41365.904594907406</v>
      </c>
      <c r="T1502" s="14">
        <f t="shared" si="47"/>
        <v>41395.904594907406</v>
      </c>
    </row>
    <row r="1503" spans="1:20" ht="30.75" x14ac:dyDescent="0.25">
      <c r="A1503" s="3">
        <v>1501</v>
      </c>
      <c r="B1503" s="4" t="s">
        <v>1502</v>
      </c>
      <c r="C1503" s="4" t="s">
        <v>5611</v>
      </c>
      <c r="D1503" s="3">
        <v>52000</v>
      </c>
      <c r="E1503" s="3">
        <v>86492</v>
      </c>
      <c r="F1503" s="8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8286</v>
      </c>
      <c r="O1503" s="8">
        <v>166.33076923076925</v>
      </c>
      <c r="P1503" s="3">
        <v>38.974011299435027</v>
      </c>
      <c r="Q1503" s="3" t="s">
        <v>8286</v>
      </c>
      <c r="R1503" s="3" t="s">
        <v>8286</v>
      </c>
      <c r="S1503" s="15">
        <f t="shared" si="46"/>
        <v>42163.583599537036</v>
      </c>
      <c r="T1503" s="14">
        <f t="shared" si="47"/>
        <v>42193.583599537036</v>
      </c>
    </row>
    <row r="1504" spans="1:20" ht="30.75" x14ac:dyDescent="0.25">
      <c r="A1504" s="3">
        <v>1502</v>
      </c>
      <c r="B1504" s="4" t="s">
        <v>1503</v>
      </c>
      <c r="C1504" s="4" t="s">
        <v>5612</v>
      </c>
      <c r="D1504" s="3">
        <v>22000</v>
      </c>
      <c r="E1504" s="3">
        <v>22318</v>
      </c>
      <c r="F1504" s="8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8286</v>
      </c>
      <c r="O1504" s="8">
        <v>101.44545454545455</v>
      </c>
      <c r="P1504" s="3">
        <v>0.96656534954407292</v>
      </c>
      <c r="Q1504" s="3" t="s">
        <v>8286</v>
      </c>
      <c r="R1504" s="3" t="s">
        <v>8286</v>
      </c>
      <c r="S1504" s="15">
        <f t="shared" si="46"/>
        <v>42426.542592592596</v>
      </c>
      <c r="T1504" s="14">
        <f t="shared" si="47"/>
        <v>42454.916666666672</v>
      </c>
    </row>
    <row r="1505" spans="1:20" ht="30.75" x14ac:dyDescent="0.25">
      <c r="A1505" s="3">
        <v>1503</v>
      </c>
      <c r="B1505" s="4" t="s">
        <v>1504</v>
      </c>
      <c r="C1505" s="4" t="s">
        <v>5613</v>
      </c>
      <c r="D1505" s="3">
        <v>3750</v>
      </c>
      <c r="E1505" s="3">
        <v>4045.93</v>
      </c>
      <c r="F1505" s="8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8286</v>
      </c>
      <c r="O1505" s="8">
        <v>107.89146666666667</v>
      </c>
      <c r="P1505" s="3">
        <v>4.1680281690140824</v>
      </c>
      <c r="Q1505" s="3" t="s">
        <v>8286</v>
      </c>
      <c r="R1505" s="3" t="s">
        <v>8286</v>
      </c>
      <c r="S1505" s="15">
        <f t="shared" si="46"/>
        <v>42606.347233796296</v>
      </c>
      <c r="T1505" s="14">
        <f t="shared" si="47"/>
        <v>42666.347233796296</v>
      </c>
    </row>
    <row r="1506" spans="1:20" ht="30.75" x14ac:dyDescent="0.25">
      <c r="A1506" s="3">
        <v>1504</v>
      </c>
      <c r="B1506" s="4" t="s">
        <v>1505</v>
      </c>
      <c r="C1506" s="4" t="s">
        <v>5614</v>
      </c>
      <c r="D1506" s="3">
        <v>6500</v>
      </c>
      <c r="E1506" s="3">
        <v>18066</v>
      </c>
      <c r="F1506" s="8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8286</v>
      </c>
      <c r="O1506" s="9">
        <v>277.93846153846158</v>
      </c>
      <c r="P1506" s="3">
        <v>42.996282527881043</v>
      </c>
      <c r="Q1506" s="3" t="s">
        <v>8286</v>
      </c>
      <c r="R1506" s="3" t="s">
        <v>8286</v>
      </c>
      <c r="S1506" s="15">
        <f t="shared" si="46"/>
        <v>41772.657685185186</v>
      </c>
      <c r="T1506" s="14">
        <f t="shared" si="47"/>
        <v>41800.356249999997</v>
      </c>
    </row>
    <row r="1507" spans="1:20" ht="45.75" x14ac:dyDescent="0.25">
      <c r="A1507" s="3">
        <v>1505</v>
      </c>
      <c r="B1507" s="4" t="s">
        <v>1506</v>
      </c>
      <c r="C1507" s="4" t="s">
        <v>5615</v>
      </c>
      <c r="D1507" s="3">
        <v>16000</v>
      </c>
      <c r="E1507" s="3">
        <v>16573</v>
      </c>
      <c r="F1507" s="8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8286</v>
      </c>
      <c r="O1507" s="8">
        <v>103.58125</v>
      </c>
      <c r="P1507" s="3">
        <v>1.6608695652173913</v>
      </c>
      <c r="Q1507" s="3" t="s">
        <v>8286</v>
      </c>
      <c r="R1507" s="3" t="s">
        <v>8286</v>
      </c>
      <c r="S1507" s="15">
        <f t="shared" si="46"/>
        <v>42414.44332175926</v>
      </c>
      <c r="T1507" s="14">
        <f t="shared" si="47"/>
        <v>42451.834027777775</v>
      </c>
    </row>
    <row r="1508" spans="1:20" ht="30.75" x14ac:dyDescent="0.25">
      <c r="A1508" s="3">
        <v>1506</v>
      </c>
      <c r="B1508" s="4" t="s">
        <v>1507</v>
      </c>
      <c r="C1508" s="4" t="s">
        <v>5616</v>
      </c>
      <c r="D1508" s="3">
        <v>1500</v>
      </c>
      <c r="E1508" s="3">
        <v>1671</v>
      </c>
      <c r="F1508" s="8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8286</v>
      </c>
      <c r="O1508" s="8">
        <v>111.4</v>
      </c>
      <c r="P1508" s="3">
        <v>3.9767441860465116</v>
      </c>
      <c r="Q1508" s="3" t="s">
        <v>8286</v>
      </c>
      <c r="R1508" s="3" t="s">
        <v>8286</v>
      </c>
      <c r="S1508" s="15">
        <f t="shared" si="46"/>
        <v>41814.785925925928</v>
      </c>
      <c r="T1508" s="14">
        <f t="shared" si="47"/>
        <v>41844.785925925928</v>
      </c>
    </row>
    <row r="1509" spans="1:20" ht="30.75" x14ac:dyDescent="0.25">
      <c r="A1509" s="3">
        <v>1507</v>
      </c>
      <c r="B1509" s="4" t="s">
        <v>1508</v>
      </c>
      <c r="C1509" s="4" t="s">
        <v>5617</v>
      </c>
      <c r="D1509" s="3">
        <v>1200</v>
      </c>
      <c r="E1509" s="3">
        <v>2580</v>
      </c>
      <c r="F1509" s="8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8286</v>
      </c>
      <c r="O1509" s="9">
        <v>215</v>
      </c>
      <c r="P1509" s="3">
        <v>41.81818181818182</v>
      </c>
      <c r="Q1509" s="3" t="s">
        <v>8286</v>
      </c>
      <c r="R1509" s="3" t="s">
        <v>8286</v>
      </c>
      <c r="S1509" s="15">
        <f t="shared" si="46"/>
        <v>40254.450335648151</v>
      </c>
      <c r="T1509" s="14">
        <f t="shared" si="47"/>
        <v>40313.340277777781</v>
      </c>
    </row>
    <row r="1510" spans="1:20" ht="30.75" x14ac:dyDescent="0.25">
      <c r="A1510" s="3">
        <v>1508</v>
      </c>
      <c r="B1510" s="4" t="s">
        <v>1509</v>
      </c>
      <c r="C1510" s="4" t="s">
        <v>5618</v>
      </c>
      <c r="D1510" s="3">
        <v>18500</v>
      </c>
      <c r="E1510" s="3">
        <v>20491</v>
      </c>
      <c r="F1510" s="8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8286</v>
      </c>
      <c r="O1510" s="8">
        <v>110.76216216216217</v>
      </c>
      <c r="P1510" s="3">
        <v>9.4360189573459721</v>
      </c>
      <c r="Q1510" s="3" t="s">
        <v>8286</v>
      </c>
      <c r="R1510" s="3" t="s">
        <v>8286</v>
      </c>
      <c r="S1510" s="15">
        <f t="shared" si="46"/>
        <v>41786.614363425928</v>
      </c>
      <c r="T1510" s="14">
        <f t="shared" si="47"/>
        <v>41817.614363425928</v>
      </c>
    </row>
    <row r="1511" spans="1:20" ht="30.75" x14ac:dyDescent="0.25">
      <c r="A1511" s="3">
        <v>1509</v>
      </c>
      <c r="B1511" s="4" t="s">
        <v>1510</v>
      </c>
      <c r="C1511" s="4" t="s">
        <v>5619</v>
      </c>
      <c r="D1511" s="3">
        <v>17500</v>
      </c>
      <c r="E1511" s="3">
        <v>21637.22</v>
      </c>
      <c r="F1511" s="8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8286</v>
      </c>
      <c r="O1511" s="8">
        <v>123.64125714285714</v>
      </c>
      <c r="P1511" s="3">
        <v>21.108265306122455</v>
      </c>
      <c r="Q1511" s="3" t="s">
        <v>8286</v>
      </c>
      <c r="R1511" s="3" t="s">
        <v>8286</v>
      </c>
      <c r="S1511" s="15">
        <f t="shared" si="46"/>
        <v>42751.533391203702</v>
      </c>
      <c r="T1511" s="14">
        <f t="shared" si="47"/>
        <v>42780.957638888889</v>
      </c>
    </row>
    <row r="1512" spans="1:20" ht="30.75" x14ac:dyDescent="0.25">
      <c r="A1512" s="3">
        <v>1510</v>
      </c>
      <c r="B1512" s="4" t="s">
        <v>1511</v>
      </c>
      <c r="C1512" s="4" t="s">
        <v>5620</v>
      </c>
      <c r="D1512" s="3">
        <v>16000</v>
      </c>
      <c r="E1512" s="3">
        <v>16165.6</v>
      </c>
      <c r="F1512" s="8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8286</v>
      </c>
      <c r="O1512" s="8">
        <v>101.03500000000001</v>
      </c>
      <c r="P1512" s="3">
        <v>0.4088888888888898</v>
      </c>
      <c r="Q1512" s="3" t="s">
        <v>8286</v>
      </c>
      <c r="R1512" s="3" t="s">
        <v>8286</v>
      </c>
      <c r="S1512" s="15">
        <f t="shared" si="46"/>
        <v>41809.385162037033</v>
      </c>
      <c r="T1512" s="14">
        <f t="shared" si="47"/>
        <v>41839.385162037033</v>
      </c>
    </row>
    <row r="1513" spans="1:20" ht="45.75" x14ac:dyDescent="0.25">
      <c r="A1513" s="3">
        <v>1511</v>
      </c>
      <c r="B1513" s="4" t="s">
        <v>1512</v>
      </c>
      <c r="C1513" s="4" t="s">
        <v>5621</v>
      </c>
      <c r="D1513" s="3">
        <v>14000</v>
      </c>
      <c r="E1513" s="3">
        <v>15651</v>
      </c>
      <c r="F1513" s="8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8286</v>
      </c>
      <c r="O1513" s="8">
        <v>111.79285714285714</v>
      </c>
      <c r="P1513" s="3">
        <v>8.0145631067961158</v>
      </c>
      <c r="Q1513" s="3" t="s">
        <v>8286</v>
      </c>
      <c r="R1513" s="3" t="s">
        <v>8286</v>
      </c>
      <c r="S1513" s="15">
        <f t="shared" si="46"/>
        <v>42296.583379629628</v>
      </c>
      <c r="T1513" s="14">
        <f t="shared" si="47"/>
        <v>42326.625046296293</v>
      </c>
    </row>
    <row r="1514" spans="1:20" ht="30.75" x14ac:dyDescent="0.25">
      <c r="A1514" s="3">
        <v>1512</v>
      </c>
      <c r="B1514" s="4" t="s">
        <v>1513</v>
      </c>
      <c r="C1514" s="4" t="s">
        <v>5622</v>
      </c>
      <c r="D1514" s="3">
        <v>3500</v>
      </c>
      <c r="E1514" s="3">
        <v>19557</v>
      </c>
      <c r="F1514" s="8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8286</v>
      </c>
      <c r="O1514" s="9">
        <v>558.7714285714286</v>
      </c>
      <c r="P1514" s="3">
        <v>47.931343283582088</v>
      </c>
      <c r="Q1514" s="3" t="s">
        <v>8286</v>
      </c>
      <c r="R1514" s="3" t="s">
        <v>8286</v>
      </c>
      <c r="S1514" s="15">
        <f t="shared" si="46"/>
        <v>42741.684479166666</v>
      </c>
      <c r="T1514" s="14">
        <f t="shared" si="47"/>
        <v>42771.684479166666</v>
      </c>
    </row>
    <row r="1515" spans="1:20" ht="30.75" x14ac:dyDescent="0.25">
      <c r="A1515" s="3">
        <v>1513</v>
      </c>
      <c r="B1515" s="4" t="s">
        <v>1514</v>
      </c>
      <c r="C1515" s="4" t="s">
        <v>5623</v>
      </c>
      <c r="D1515" s="3">
        <v>8000</v>
      </c>
      <c r="E1515" s="3">
        <v>12001.5</v>
      </c>
      <c r="F1515" s="8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8286</v>
      </c>
      <c r="O1515" s="8">
        <v>150.01875000000001</v>
      </c>
      <c r="P1515" s="3">
        <v>18.611627906976743</v>
      </c>
      <c r="Q1515" s="3" t="s">
        <v>8286</v>
      </c>
      <c r="R1515" s="3" t="s">
        <v>8286</v>
      </c>
      <c r="S1515" s="15">
        <f t="shared" si="46"/>
        <v>41806.637337962966</v>
      </c>
      <c r="T1515" s="14">
        <f t="shared" si="47"/>
        <v>41836.637337962966</v>
      </c>
    </row>
    <row r="1516" spans="1:20" ht="30.75" x14ac:dyDescent="0.25">
      <c r="A1516" s="3">
        <v>1514</v>
      </c>
      <c r="B1516" s="4" t="s">
        <v>1515</v>
      </c>
      <c r="C1516" s="4" t="s">
        <v>5624</v>
      </c>
      <c r="D1516" s="3">
        <v>25000</v>
      </c>
      <c r="E1516" s="3">
        <v>26619</v>
      </c>
      <c r="F1516" s="8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8286</v>
      </c>
      <c r="O1516" s="8">
        <v>106.476</v>
      </c>
      <c r="P1516" s="3">
        <v>9.1988636363636367</v>
      </c>
      <c r="Q1516" s="3" t="s">
        <v>8286</v>
      </c>
      <c r="R1516" s="3" t="s">
        <v>8286</v>
      </c>
      <c r="S1516" s="15">
        <f t="shared" si="46"/>
        <v>42234.597685185188</v>
      </c>
      <c r="T1516" s="14">
        <f t="shared" si="47"/>
        <v>42274.597685185188</v>
      </c>
    </row>
    <row r="1517" spans="1:20" ht="30.75" x14ac:dyDescent="0.25">
      <c r="A1517" s="3">
        <v>1515</v>
      </c>
      <c r="B1517" s="4" t="s">
        <v>1516</v>
      </c>
      <c r="C1517" s="4" t="s">
        <v>5625</v>
      </c>
      <c r="D1517" s="3">
        <v>300000</v>
      </c>
      <c r="E1517" s="3">
        <v>471567</v>
      </c>
      <c r="F1517" s="8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8286</v>
      </c>
      <c r="O1517" s="8">
        <v>157.18899999999999</v>
      </c>
      <c r="P1517" s="3">
        <v>309.12972972972972</v>
      </c>
      <c r="Q1517" s="3" t="s">
        <v>8286</v>
      </c>
      <c r="R1517" s="3" t="s">
        <v>8286</v>
      </c>
      <c r="S1517" s="15">
        <f t="shared" si="46"/>
        <v>42415.253437499996</v>
      </c>
      <c r="T1517" s="14">
        <f t="shared" si="47"/>
        <v>42445.211770833332</v>
      </c>
    </row>
    <row r="1518" spans="1:20" ht="30.75" x14ac:dyDescent="0.25">
      <c r="A1518" s="3">
        <v>1516</v>
      </c>
      <c r="B1518" s="4" t="s">
        <v>1517</v>
      </c>
      <c r="C1518" s="4" t="s">
        <v>5626</v>
      </c>
      <c r="D1518" s="3">
        <v>17000</v>
      </c>
      <c r="E1518" s="3">
        <v>18472</v>
      </c>
      <c r="F1518" s="8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8286</v>
      </c>
      <c r="O1518" s="8">
        <v>108.65882352941176</v>
      </c>
      <c r="P1518" s="3">
        <v>12.689655172413794</v>
      </c>
      <c r="Q1518" s="3" t="s">
        <v>8286</v>
      </c>
      <c r="R1518" s="3" t="s">
        <v>8286</v>
      </c>
      <c r="S1518" s="15">
        <f t="shared" si="46"/>
        <v>42619.466342592597</v>
      </c>
      <c r="T1518" s="14">
        <f t="shared" si="47"/>
        <v>42649.583333333328</v>
      </c>
    </row>
    <row r="1519" spans="1:20" ht="45.75" x14ac:dyDescent="0.25">
      <c r="A1519" s="3">
        <v>1517</v>
      </c>
      <c r="B1519" s="4" t="s">
        <v>1518</v>
      </c>
      <c r="C1519" s="4" t="s">
        <v>5627</v>
      </c>
      <c r="D1519" s="3">
        <v>15000</v>
      </c>
      <c r="E1519" s="3">
        <v>24297</v>
      </c>
      <c r="F1519" s="8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8286</v>
      </c>
      <c r="O1519" s="8">
        <v>161.97999999999999</v>
      </c>
      <c r="P1519" s="3">
        <v>15.117073170731707</v>
      </c>
      <c r="Q1519" s="3" t="s">
        <v>8286</v>
      </c>
      <c r="R1519" s="3" t="s">
        <v>8286</v>
      </c>
      <c r="S1519" s="15">
        <f t="shared" si="46"/>
        <v>41948.56658564815</v>
      </c>
      <c r="T1519" s="14">
        <f t="shared" si="47"/>
        <v>41979.25</v>
      </c>
    </row>
    <row r="1520" spans="1:20" ht="30.75" x14ac:dyDescent="0.25">
      <c r="A1520" s="3">
        <v>1518</v>
      </c>
      <c r="B1520" s="4" t="s">
        <v>1519</v>
      </c>
      <c r="C1520" s="4" t="s">
        <v>5628</v>
      </c>
      <c r="D1520" s="3">
        <v>15000</v>
      </c>
      <c r="E1520" s="3">
        <v>30805</v>
      </c>
      <c r="F1520" s="8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8286</v>
      </c>
      <c r="O1520" s="9">
        <v>205.36666666666665</v>
      </c>
      <c r="P1520" s="3">
        <v>66.970338983050851</v>
      </c>
      <c r="Q1520" s="3" t="s">
        <v>8286</v>
      </c>
      <c r="R1520" s="3" t="s">
        <v>8286</v>
      </c>
      <c r="S1520" s="15">
        <f t="shared" si="46"/>
        <v>41760.8200462963</v>
      </c>
      <c r="T1520" s="14">
        <f t="shared" si="47"/>
        <v>41790.8200462963</v>
      </c>
    </row>
    <row r="1521" spans="1:20" ht="30.75" x14ac:dyDescent="0.25">
      <c r="A1521" s="3">
        <v>1519</v>
      </c>
      <c r="B1521" s="4" t="s">
        <v>1520</v>
      </c>
      <c r="C1521" s="4" t="s">
        <v>5629</v>
      </c>
      <c r="D1521" s="3">
        <v>9000</v>
      </c>
      <c r="E1521" s="3">
        <v>9302.75</v>
      </c>
      <c r="F1521" s="8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8286</v>
      </c>
      <c r="O1521" s="8">
        <v>103.36388888888889</v>
      </c>
      <c r="P1521" s="3">
        <v>2.0879310344827586</v>
      </c>
      <c r="Q1521" s="3" t="s">
        <v>8286</v>
      </c>
      <c r="R1521" s="3" t="s">
        <v>8286</v>
      </c>
      <c r="S1521" s="15">
        <f t="shared" si="46"/>
        <v>41782.741701388892</v>
      </c>
      <c r="T1521" s="14">
        <f t="shared" si="47"/>
        <v>41810.915972222225</v>
      </c>
    </row>
    <row r="1522" spans="1:20" ht="30.75" x14ac:dyDescent="0.25">
      <c r="A1522" s="3">
        <v>1520</v>
      </c>
      <c r="B1522" s="4" t="s">
        <v>1521</v>
      </c>
      <c r="C1522" s="4" t="s">
        <v>5630</v>
      </c>
      <c r="D1522" s="3">
        <v>18000</v>
      </c>
      <c r="E1522" s="3">
        <v>18625</v>
      </c>
      <c r="F1522" s="8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8286</v>
      </c>
      <c r="O1522" s="8">
        <v>103.47222222222223</v>
      </c>
      <c r="P1522" s="3">
        <v>3.7425149700598803</v>
      </c>
      <c r="Q1522" s="3" t="s">
        <v>8286</v>
      </c>
      <c r="R1522" s="3" t="s">
        <v>8286</v>
      </c>
      <c r="S1522" s="15">
        <f t="shared" si="46"/>
        <v>41955.857789351852</v>
      </c>
      <c r="T1522" s="14">
        <f t="shared" si="47"/>
        <v>41992.166666666672</v>
      </c>
    </row>
    <row r="1523" spans="1:20" ht="30.75" x14ac:dyDescent="0.25">
      <c r="A1523" s="3">
        <v>1521</v>
      </c>
      <c r="B1523" s="4" t="s">
        <v>1522</v>
      </c>
      <c r="C1523" s="4" t="s">
        <v>5631</v>
      </c>
      <c r="D1523" s="3">
        <v>37500</v>
      </c>
      <c r="E1523" s="3">
        <v>40055</v>
      </c>
      <c r="F1523" s="8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8286</v>
      </c>
      <c r="O1523" s="8">
        <v>106.81333333333333</v>
      </c>
      <c r="P1523" s="3">
        <v>10.872340425531915</v>
      </c>
      <c r="Q1523" s="3" t="s">
        <v>8286</v>
      </c>
      <c r="R1523" s="3" t="s">
        <v>8286</v>
      </c>
      <c r="S1523" s="15">
        <f t="shared" si="46"/>
        <v>42493.167719907404</v>
      </c>
      <c r="T1523" s="14">
        <f t="shared" si="47"/>
        <v>42528.167719907404</v>
      </c>
    </row>
    <row r="1524" spans="1:20" ht="45.75" x14ac:dyDescent="0.25">
      <c r="A1524" s="3">
        <v>1522</v>
      </c>
      <c r="B1524" s="4" t="s">
        <v>1523</v>
      </c>
      <c r="C1524" s="4" t="s">
        <v>5632</v>
      </c>
      <c r="D1524" s="3">
        <v>43500</v>
      </c>
      <c r="E1524" s="3">
        <v>60450.1</v>
      </c>
      <c r="F1524" s="8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8286</v>
      </c>
      <c r="O1524" s="8">
        <v>138.96574712643678</v>
      </c>
      <c r="P1524" s="3">
        <v>37.500221238938053</v>
      </c>
      <c r="Q1524" s="3" t="s">
        <v>8286</v>
      </c>
      <c r="R1524" s="3" t="s">
        <v>8286</v>
      </c>
      <c r="S1524" s="15">
        <f t="shared" si="46"/>
        <v>41899.830312500002</v>
      </c>
      <c r="T1524" s="14">
        <f t="shared" si="47"/>
        <v>41929.830312500002</v>
      </c>
    </row>
    <row r="1525" spans="1:20" ht="45.75" x14ac:dyDescent="0.25">
      <c r="A1525" s="3">
        <v>1523</v>
      </c>
      <c r="B1525" s="4" t="s">
        <v>1524</v>
      </c>
      <c r="C1525" s="4" t="s">
        <v>5633</v>
      </c>
      <c r="D1525" s="3">
        <v>18500</v>
      </c>
      <c r="E1525" s="3">
        <v>23096</v>
      </c>
      <c r="F1525" s="8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8286</v>
      </c>
      <c r="O1525" s="8">
        <v>124.84324324324325</v>
      </c>
      <c r="P1525" s="3">
        <v>19.070539419087137</v>
      </c>
      <c r="Q1525" s="3" t="s">
        <v>8286</v>
      </c>
      <c r="R1525" s="3" t="s">
        <v>8286</v>
      </c>
      <c r="S1525" s="15">
        <f t="shared" si="46"/>
        <v>41964.751342592594</v>
      </c>
      <c r="T1525" s="14">
        <f t="shared" si="47"/>
        <v>41996</v>
      </c>
    </row>
    <row r="1526" spans="1:20" ht="30.75" x14ac:dyDescent="0.25">
      <c r="A1526" s="3">
        <v>1524</v>
      </c>
      <c r="B1526" s="4" t="s">
        <v>1525</v>
      </c>
      <c r="C1526" s="4" t="s">
        <v>5634</v>
      </c>
      <c r="D1526" s="3">
        <v>3000</v>
      </c>
      <c r="E1526" s="3">
        <v>6210</v>
      </c>
      <c r="F1526" s="8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8286</v>
      </c>
      <c r="O1526" s="9">
        <v>206.99999999999997</v>
      </c>
      <c r="P1526" s="3">
        <v>114.64285714285714</v>
      </c>
      <c r="Q1526" s="3" t="s">
        <v>8286</v>
      </c>
      <c r="R1526" s="3" t="s">
        <v>8286</v>
      </c>
      <c r="S1526" s="15">
        <f t="shared" si="46"/>
        <v>42756.501041666663</v>
      </c>
      <c r="T1526" s="14">
        <f t="shared" si="47"/>
        <v>42786.501041666663</v>
      </c>
    </row>
    <row r="1527" spans="1:20" ht="45.75" x14ac:dyDescent="0.25">
      <c r="A1527" s="3">
        <v>1525</v>
      </c>
      <c r="B1527" s="4" t="s">
        <v>1526</v>
      </c>
      <c r="C1527" s="4" t="s">
        <v>5635</v>
      </c>
      <c r="D1527" s="3">
        <v>2600</v>
      </c>
      <c r="E1527" s="3">
        <v>4524.1499999999996</v>
      </c>
      <c r="F1527" s="8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8286</v>
      </c>
      <c r="O1527" s="8">
        <v>174.00576923076923</v>
      </c>
      <c r="P1527" s="3">
        <v>13.743928571428569</v>
      </c>
      <c r="Q1527" s="3" t="s">
        <v>8286</v>
      </c>
      <c r="R1527" s="3" t="s">
        <v>8286</v>
      </c>
      <c r="S1527" s="15">
        <f t="shared" si="46"/>
        <v>42570.702986111108</v>
      </c>
      <c r="T1527" s="14">
        <f t="shared" si="47"/>
        <v>42600.702986111108</v>
      </c>
    </row>
    <row r="1528" spans="1:20" ht="45.75" x14ac:dyDescent="0.25">
      <c r="A1528" s="3">
        <v>1526</v>
      </c>
      <c r="B1528" s="4" t="s">
        <v>1527</v>
      </c>
      <c r="C1528" s="4" t="s">
        <v>5636</v>
      </c>
      <c r="D1528" s="3">
        <v>23000</v>
      </c>
      <c r="E1528" s="3">
        <v>27675</v>
      </c>
      <c r="F1528" s="8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8286</v>
      </c>
      <c r="O1528" s="8">
        <v>120.32608695652173</v>
      </c>
      <c r="P1528" s="3">
        <v>16.696428571428573</v>
      </c>
      <c r="Q1528" s="3" t="s">
        <v>8286</v>
      </c>
      <c r="R1528" s="3" t="s">
        <v>8286</v>
      </c>
      <c r="S1528" s="15">
        <f t="shared" si="46"/>
        <v>42339.276006944448</v>
      </c>
      <c r="T1528" s="14">
        <f t="shared" si="47"/>
        <v>42388.276006944448</v>
      </c>
    </row>
    <row r="1529" spans="1:20" ht="30.75" x14ac:dyDescent="0.25">
      <c r="A1529" s="3">
        <v>1527</v>
      </c>
      <c r="B1529" s="4" t="s">
        <v>1528</v>
      </c>
      <c r="C1529" s="4" t="s">
        <v>5637</v>
      </c>
      <c r="D1529" s="3">
        <v>3500</v>
      </c>
      <c r="E1529" s="3">
        <v>3865.55</v>
      </c>
      <c r="F1529" s="8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8286</v>
      </c>
      <c r="O1529" s="8">
        <v>110.44428571428573</v>
      </c>
      <c r="P1529" s="3">
        <v>5.2221428571428596</v>
      </c>
      <c r="Q1529" s="3" t="s">
        <v>8286</v>
      </c>
      <c r="R1529" s="3" t="s">
        <v>8286</v>
      </c>
      <c r="S1529" s="15">
        <f t="shared" si="46"/>
        <v>42780.600532407407</v>
      </c>
      <c r="T1529" s="14">
        <f t="shared" si="47"/>
        <v>42808.558865740735</v>
      </c>
    </row>
    <row r="1530" spans="1:20" ht="30.75" x14ac:dyDescent="0.25">
      <c r="A1530" s="3">
        <v>1528</v>
      </c>
      <c r="B1530" s="4" t="s">
        <v>1529</v>
      </c>
      <c r="C1530" s="4" t="s">
        <v>5638</v>
      </c>
      <c r="D1530" s="3">
        <v>3000</v>
      </c>
      <c r="E1530" s="3">
        <v>8447</v>
      </c>
      <c r="F1530" s="8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8286</v>
      </c>
      <c r="O1530" s="9">
        <v>281.56666666666666</v>
      </c>
      <c r="P1530" s="3">
        <v>34.043750000000003</v>
      </c>
      <c r="Q1530" s="3" t="s">
        <v>8286</v>
      </c>
      <c r="R1530" s="3" t="s">
        <v>8286</v>
      </c>
      <c r="S1530" s="15">
        <f t="shared" si="46"/>
        <v>42736.732893518521</v>
      </c>
      <c r="T1530" s="14">
        <f t="shared" si="47"/>
        <v>42767</v>
      </c>
    </row>
    <row r="1531" spans="1:20" ht="30.75" x14ac:dyDescent="0.25">
      <c r="A1531" s="3">
        <v>1529</v>
      </c>
      <c r="B1531" s="4" t="s">
        <v>1530</v>
      </c>
      <c r="C1531" s="4" t="s">
        <v>5639</v>
      </c>
      <c r="D1531" s="3">
        <v>19000</v>
      </c>
      <c r="E1531" s="3">
        <v>19129</v>
      </c>
      <c r="F1531" s="8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8286</v>
      </c>
      <c r="O1531" s="8">
        <v>100.67894736842105</v>
      </c>
      <c r="P1531" s="3">
        <v>0.91489361702127658</v>
      </c>
      <c r="Q1531" s="3" t="s">
        <v>8286</v>
      </c>
      <c r="R1531" s="3" t="s">
        <v>8286</v>
      </c>
      <c r="S1531" s="15">
        <f t="shared" si="46"/>
        <v>42052.628703703704</v>
      </c>
      <c r="T1531" s="14">
        <f t="shared" si="47"/>
        <v>42082.587037037039</v>
      </c>
    </row>
    <row r="1532" spans="1:20" ht="45.75" x14ac:dyDescent="0.25">
      <c r="A1532" s="3">
        <v>1530</v>
      </c>
      <c r="B1532" s="4" t="s">
        <v>1531</v>
      </c>
      <c r="C1532" s="4" t="s">
        <v>5640</v>
      </c>
      <c r="D1532" s="3">
        <v>35000</v>
      </c>
      <c r="E1532" s="3">
        <v>47189</v>
      </c>
      <c r="F1532" s="8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8286</v>
      </c>
      <c r="O1532" s="8">
        <v>134.82571428571427</v>
      </c>
      <c r="P1532" s="3">
        <v>13.946224256292906</v>
      </c>
      <c r="Q1532" s="3" t="s">
        <v>8286</v>
      </c>
      <c r="R1532" s="3" t="s">
        <v>8286</v>
      </c>
      <c r="S1532" s="15">
        <f t="shared" si="46"/>
        <v>42275.767303240747</v>
      </c>
      <c r="T1532" s="14">
        <f t="shared" si="47"/>
        <v>42300.767303240747</v>
      </c>
    </row>
    <row r="1533" spans="1:20" ht="30.75" x14ac:dyDescent="0.25">
      <c r="A1533" s="3">
        <v>1531</v>
      </c>
      <c r="B1533" s="4" t="s">
        <v>1532</v>
      </c>
      <c r="C1533" s="4" t="s">
        <v>5641</v>
      </c>
      <c r="D1533" s="3">
        <v>2350</v>
      </c>
      <c r="E1533" s="3">
        <v>4135</v>
      </c>
      <c r="F1533" s="8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8286</v>
      </c>
      <c r="O1533" s="8">
        <v>175.95744680851064</v>
      </c>
      <c r="P1533" s="3">
        <v>24.452054794520549</v>
      </c>
      <c r="Q1533" s="3" t="s">
        <v>8286</v>
      </c>
      <c r="R1533" s="3" t="s">
        <v>8286</v>
      </c>
      <c r="S1533" s="15">
        <f t="shared" si="46"/>
        <v>41941.802384259259</v>
      </c>
      <c r="T1533" s="14">
        <f t="shared" si="47"/>
        <v>41974.125</v>
      </c>
    </row>
    <row r="1534" spans="1:20" ht="30.75" x14ac:dyDescent="0.25">
      <c r="A1534" s="3">
        <v>1532</v>
      </c>
      <c r="B1534" s="4" t="s">
        <v>1533</v>
      </c>
      <c r="C1534" s="4" t="s">
        <v>5642</v>
      </c>
      <c r="D1534" s="3">
        <v>5000</v>
      </c>
      <c r="E1534" s="3">
        <v>24201</v>
      </c>
      <c r="F1534" s="8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8286</v>
      </c>
      <c r="O1534" s="9">
        <v>484.02000000000004</v>
      </c>
      <c r="P1534" s="3">
        <v>65.30952380952381</v>
      </c>
      <c r="Q1534" s="3" t="s">
        <v>8286</v>
      </c>
      <c r="R1534" s="3" t="s">
        <v>8286</v>
      </c>
      <c r="S1534" s="15">
        <f t="shared" si="46"/>
        <v>42391.475289351853</v>
      </c>
      <c r="T1534" s="14">
        <f t="shared" si="47"/>
        <v>42415.625</v>
      </c>
    </row>
    <row r="1535" spans="1:20" ht="30.75" x14ac:dyDescent="0.25">
      <c r="A1535" s="3">
        <v>1533</v>
      </c>
      <c r="B1535" s="4" t="s">
        <v>1534</v>
      </c>
      <c r="C1535" s="4" t="s">
        <v>5643</v>
      </c>
      <c r="D1535" s="3">
        <v>45000</v>
      </c>
      <c r="E1535" s="3">
        <v>65313</v>
      </c>
      <c r="F1535" s="8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8286</v>
      </c>
      <c r="O1535" s="8">
        <v>145.14000000000001</v>
      </c>
      <c r="P1535" s="3">
        <v>27.45</v>
      </c>
      <c r="Q1535" s="3" t="s">
        <v>8286</v>
      </c>
      <c r="R1535" s="3" t="s">
        <v>8286</v>
      </c>
      <c r="S1535" s="15">
        <f t="shared" si="46"/>
        <v>42443.00204861111</v>
      </c>
      <c r="T1535" s="14">
        <f t="shared" si="47"/>
        <v>42492.165972222225</v>
      </c>
    </row>
    <row r="1536" spans="1:20" ht="30.75" x14ac:dyDescent="0.25">
      <c r="A1536" s="3">
        <v>1534</v>
      </c>
      <c r="B1536" s="4" t="s">
        <v>1535</v>
      </c>
      <c r="C1536" s="4" t="s">
        <v>5644</v>
      </c>
      <c r="D1536" s="3">
        <v>7500</v>
      </c>
      <c r="E1536" s="3">
        <v>31330</v>
      </c>
      <c r="F1536" s="8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8286</v>
      </c>
      <c r="O1536" s="9">
        <v>417.73333333333335</v>
      </c>
      <c r="P1536" s="3">
        <v>64.579945799457988</v>
      </c>
      <c r="Q1536" s="3" t="s">
        <v>8286</v>
      </c>
      <c r="R1536" s="3" t="s">
        <v>8286</v>
      </c>
      <c r="S1536" s="15">
        <f t="shared" si="46"/>
        <v>42221.67432870371</v>
      </c>
      <c r="T1536" s="14">
        <f t="shared" si="47"/>
        <v>42251.67432870371</v>
      </c>
    </row>
    <row r="1537" spans="1:20" ht="30.75" x14ac:dyDescent="0.25">
      <c r="A1537" s="3">
        <v>1535</v>
      </c>
      <c r="B1537" s="4" t="s">
        <v>1536</v>
      </c>
      <c r="C1537" s="4" t="s">
        <v>5645</v>
      </c>
      <c r="D1537" s="3">
        <v>4000</v>
      </c>
      <c r="E1537" s="3">
        <v>5297</v>
      </c>
      <c r="F1537" s="8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8286</v>
      </c>
      <c r="O1537" s="8">
        <v>132.42499999999998</v>
      </c>
      <c r="P1537" s="3">
        <v>11.790909090909091</v>
      </c>
      <c r="Q1537" s="3" t="s">
        <v>8286</v>
      </c>
      <c r="R1537" s="3" t="s">
        <v>8286</v>
      </c>
      <c r="S1537" s="15">
        <f t="shared" si="46"/>
        <v>42484.829062500001</v>
      </c>
      <c r="T1537" s="14">
        <f t="shared" si="47"/>
        <v>42513.916666666672</v>
      </c>
    </row>
    <row r="1538" spans="1:20" ht="30.75" x14ac:dyDescent="0.25">
      <c r="A1538" s="3">
        <v>1536</v>
      </c>
      <c r="B1538" s="4" t="s">
        <v>1537</v>
      </c>
      <c r="C1538" s="4" t="s">
        <v>5646</v>
      </c>
      <c r="D1538" s="3">
        <v>12000</v>
      </c>
      <c r="E1538" s="3">
        <v>30037.01</v>
      </c>
      <c r="F1538" s="8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8286</v>
      </c>
      <c r="O1538" s="9">
        <v>250.30841666666666</v>
      </c>
      <c r="P1538" s="3">
        <v>39.641780219780216</v>
      </c>
      <c r="Q1538" s="3" t="s">
        <v>8286</v>
      </c>
      <c r="R1538" s="3" t="s">
        <v>8286</v>
      </c>
      <c r="S1538" s="15">
        <f t="shared" si="46"/>
        <v>42213.802199074074</v>
      </c>
      <c r="T1538" s="14">
        <f t="shared" si="47"/>
        <v>42243.802199074074</v>
      </c>
    </row>
    <row r="1539" spans="1:20" ht="30.75" x14ac:dyDescent="0.25">
      <c r="A1539" s="3">
        <v>1537</v>
      </c>
      <c r="B1539" s="4" t="s">
        <v>1538</v>
      </c>
      <c r="C1539" s="4" t="s">
        <v>5647</v>
      </c>
      <c r="D1539" s="3">
        <v>12000</v>
      </c>
      <c r="E1539" s="3">
        <v>21588</v>
      </c>
      <c r="F1539" s="8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8286</v>
      </c>
      <c r="O1539" s="8">
        <v>179.9</v>
      </c>
      <c r="P1539" s="3">
        <v>42.803571428571431</v>
      </c>
      <c r="Q1539" s="3" t="s">
        <v>8286</v>
      </c>
      <c r="R1539" s="3" t="s">
        <v>8286</v>
      </c>
      <c r="S1539" s="15">
        <f t="shared" ref="S1539:S1602" si="48">(((J1539/60)/60)/24)+DATE(1970,1,1)</f>
        <v>42552.315127314811</v>
      </c>
      <c r="T1539" s="14">
        <f t="shared" ref="T1539:T1602" si="49">(((I1539/60)/60)/24)+DATE(1970,1,1)</f>
        <v>42588.75</v>
      </c>
    </row>
    <row r="1540" spans="1:20" ht="30.75" x14ac:dyDescent="0.25">
      <c r="A1540" s="3">
        <v>1538</v>
      </c>
      <c r="B1540" s="4" t="s">
        <v>1539</v>
      </c>
      <c r="C1540" s="4" t="s">
        <v>5648</v>
      </c>
      <c r="D1540" s="3">
        <v>7000</v>
      </c>
      <c r="E1540" s="3">
        <v>7184</v>
      </c>
      <c r="F1540" s="8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8286</v>
      </c>
      <c r="O1540" s="8">
        <v>102.62857142857142</v>
      </c>
      <c r="P1540" s="3">
        <v>4</v>
      </c>
      <c r="Q1540" s="3" t="s">
        <v>8286</v>
      </c>
      <c r="R1540" s="3" t="s">
        <v>8286</v>
      </c>
      <c r="S1540" s="15">
        <f t="shared" si="48"/>
        <v>41981.782060185185</v>
      </c>
      <c r="T1540" s="14">
        <f t="shared" si="49"/>
        <v>42026.782060185185</v>
      </c>
    </row>
    <row r="1541" spans="1:20" ht="30.75" x14ac:dyDescent="0.25">
      <c r="A1541" s="3">
        <v>1539</v>
      </c>
      <c r="B1541" s="4" t="s">
        <v>1540</v>
      </c>
      <c r="C1541" s="4" t="s">
        <v>5649</v>
      </c>
      <c r="D1541" s="3">
        <v>20000</v>
      </c>
      <c r="E1541" s="3">
        <v>27197.22</v>
      </c>
      <c r="F1541" s="8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8286</v>
      </c>
      <c r="O1541" s="8">
        <v>135.98609999999999</v>
      </c>
      <c r="P1541" s="3">
        <v>25.342323943661977</v>
      </c>
      <c r="Q1541" s="3" t="s">
        <v>8286</v>
      </c>
      <c r="R1541" s="3" t="s">
        <v>8286</v>
      </c>
      <c r="S1541" s="15">
        <f t="shared" si="48"/>
        <v>42705.919201388882</v>
      </c>
      <c r="T1541" s="14">
        <f t="shared" si="49"/>
        <v>42738.919201388882</v>
      </c>
    </row>
    <row r="1542" spans="1:20" ht="30.75" x14ac:dyDescent="0.25">
      <c r="A1542" s="3">
        <v>1540</v>
      </c>
      <c r="B1542" s="4" t="s">
        <v>1541</v>
      </c>
      <c r="C1542" s="4" t="s">
        <v>5650</v>
      </c>
      <c r="D1542" s="3">
        <v>15000</v>
      </c>
      <c r="E1542" s="3">
        <v>17680</v>
      </c>
      <c r="F1542" s="8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8286</v>
      </c>
      <c r="O1542" s="8">
        <v>117.86666666666667</v>
      </c>
      <c r="P1542" s="3">
        <v>27.346938775510203</v>
      </c>
      <c r="Q1542" s="3" t="s">
        <v>8286</v>
      </c>
      <c r="R1542" s="3" t="s">
        <v>8286</v>
      </c>
      <c r="S1542" s="15">
        <f t="shared" si="48"/>
        <v>41939.00712962963</v>
      </c>
      <c r="T1542" s="14">
        <f t="shared" si="49"/>
        <v>41969.052083333328</v>
      </c>
    </row>
    <row r="1543" spans="1:20" ht="30.75" x14ac:dyDescent="0.25">
      <c r="A1543" s="3">
        <v>1541</v>
      </c>
      <c r="B1543" s="4" t="s">
        <v>1542</v>
      </c>
      <c r="C1543" s="4" t="s">
        <v>5651</v>
      </c>
      <c r="D1543" s="3">
        <v>18000</v>
      </c>
      <c r="E1543" s="3">
        <v>6</v>
      </c>
      <c r="F1543" s="9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8290</v>
      </c>
      <c r="O1543" s="7">
        <v>3.3333333333333333E-2</v>
      </c>
      <c r="P1543" s="3">
        <v>-8997</v>
      </c>
      <c r="Q1543" s="3" t="s">
        <v>8290</v>
      </c>
      <c r="R1543" s="3" t="s">
        <v>8290</v>
      </c>
      <c r="S1543" s="15">
        <f t="shared" si="48"/>
        <v>41974.712245370371</v>
      </c>
      <c r="T1543" s="14">
        <f t="shared" si="49"/>
        <v>42004.712245370371</v>
      </c>
    </row>
    <row r="1544" spans="1:20" ht="30.75" x14ac:dyDescent="0.25">
      <c r="A1544" s="3">
        <v>1542</v>
      </c>
      <c r="B1544" s="4" t="s">
        <v>1543</v>
      </c>
      <c r="C1544" s="4" t="s">
        <v>5652</v>
      </c>
      <c r="D1544" s="3">
        <v>500</v>
      </c>
      <c r="E1544" s="3">
        <v>20</v>
      </c>
      <c r="F1544" s="9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8290</v>
      </c>
      <c r="O1544" s="7">
        <v>4</v>
      </c>
      <c r="P1544" s="3">
        <v>-480</v>
      </c>
      <c r="Q1544" s="3" t="s">
        <v>8290</v>
      </c>
      <c r="R1544" s="3" t="s">
        <v>8290</v>
      </c>
      <c r="S1544" s="15">
        <f t="shared" si="48"/>
        <v>42170.996527777781</v>
      </c>
      <c r="T1544" s="14">
        <f t="shared" si="49"/>
        <v>42185.996527777781</v>
      </c>
    </row>
    <row r="1545" spans="1:20" ht="30.75" x14ac:dyDescent="0.25">
      <c r="A1545" s="3">
        <v>1543</v>
      </c>
      <c r="B1545" s="4" t="s">
        <v>1544</v>
      </c>
      <c r="C1545" s="4" t="s">
        <v>5653</v>
      </c>
      <c r="D1545" s="3">
        <v>2250</v>
      </c>
      <c r="E1545" s="3">
        <v>10</v>
      </c>
      <c r="F1545" s="9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8290</v>
      </c>
      <c r="O1545" s="7">
        <v>0.44444444444444442</v>
      </c>
      <c r="P1545" s="3">
        <v>-2240</v>
      </c>
      <c r="Q1545" s="3" t="s">
        <v>8290</v>
      </c>
      <c r="R1545" s="3" t="s">
        <v>8290</v>
      </c>
      <c r="S1545" s="15">
        <f t="shared" si="48"/>
        <v>41935.509652777779</v>
      </c>
      <c r="T1545" s="14">
        <f t="shared" si="49"/>
        <v>41965.551319444443</v>
      </c>
    </row>
    <row r="1546" spans="1:20" ht="30.75" x14ac:dyDescent="0.25">
      <c r="A1546" s="3">
        <v>1544</v>
      </c>
      <c r="B1546" s="4" t="s">
        <v>1545</v>
      </c>
      <c r="C1546" s="4" t="s">
        <v>5654</v>
      </c>
      <c r="D1546" s="3">
        <v>1000</v>
      </c>
      <c r="E1546" s="3">
        <v>0</v>
      </c>
      <c r="F1546" s="9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8290</v>
      </c>
      <c r="O1546" s="7">
        <v>0</v>
      </c>
      <c r="P1546" s="3">
        <v>0</v>
      </c>
      <c r="Q1546" s="3" t="s">
        <v>8290</v>
      </c>
      <c r="R1546" s="3" t="s">
        <v>8290</v>
      </c>
      <c r="S1546" s="15">
        <f t="shared" si="48"/>
        <v>42053.051203703704</v>
      </c>
      <c r="T1546" s="14">
        <f t="shared" si="49"/>
        <v>42095.012499999997</v>
      </c>
    </row>
    <row r="1547" spans="1:20" ht="30.75" x14ac:dyDescent="0.25">
      <c r="A1547" s="3">
        <v>1545</v>
      </c>
      <c r="B1547" s="4" t="s">
        <v>1546</v>
      </c>
      <c r="C1547" s="4" t="s">
        <v>5655</v>
      </c>
      <c r="D1547" s="3">
        <v>3000</v>
      </c>
      <c r="E1547" s="3">
        <v>1</v>
      </c>
      <c r="F1547" s="9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8290</v>
      </c>
      <c r="O1547" s="7">
        <v>3.3333333333333333E-2</v>
      </c>
      <c r="P1547" s="3">
        <v>-2999</v>
      </c>
      <c r="Q1547" s="3" t="s">
        <v>8290</v>
      </c>
      <c r="R1547" s="3" t="s">
        <v>8290</v>
      </c>
      <c r="S1547" s="15">
        <f t="shared" si="48"/>
        <v>42031.884652777779</v>
      </c>
      <c r="T1547" s="14">
        <f t="shared" si="49"/>
        <v>42065.886111111111</v>
      </c>
    </row>
    <row r="1548" spans="1:20" ht="45.75" x14ac:dyDescent="0.25">
      <c r="A1548" s="3">
        <v>1546</v>
      </c>
      <c r="B1548" s="4" t="s">
        <v>1547</v>
      </c>
      <c r="C1548" s="4" t="s">
        <v>5656</v>
      </c>
      <c r="D1548" s="3">
        <v>1000</v>
      </c>
      <c r="E1548" s="3">
        <v>289</v>
      </c>
      <c r="F1548" s="9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8290</v>
      </c>
      <c r="O1548" s="7">
        <v>28.9</v>
      </c>
      <c r="P1548" s="3">
        <v>-64.63636363636364</v>
      </c>
      <c r="Q1548" s="3" t="s">
        <v>8290</v>
      </c>
      <c r="R1548" s="3" t="s">
        <v>8290</v>
      </c>
      <c r="S1548" s="15">
        <f t="shared" si="48"/>
        <v>41839.212951388887</v>
      </c>
      <c r="T1548" s="14">
        <f t="shared" si="49"/>
        <v>41899.212951388887</v>
      </c>
    </row>
    <row r="1549" spans="1:20" ht="30.75" x14ac:dyDescent="0.25">
      <c r="A1549" s="3">
        <v>1547</v>
      </c>
      <c r="B1549" s="4" t="s">
        <v>1548</v>
      </c>
      <c r="C1549" s="4" t="s">
        <v>5657</v>
      </c>
      <c r="D1549" s="3">
        <v>20</v>
      </c>
      <c r="E1549" s="3">
        <v>0</v>
      </c>
      <c r="F1549" s="9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8290</v>
      </c>
      <c r="O1549" s="7">
        <v>0</v>
      </c>
      <c r="P1549" s="3">
        <v>0</v>
      </c>
      <c r="Q1549" s="3" t="s">
        <v>8290</v>
      </c>
      <c r="R1549" s="3" t="s">
        <v>8290</v>
      </c>
      <c r="S1549" s="15">
        <f t="shared" si="48"/>
        <v>42782.426875000005</v>
      </c>
      <c r="T1549" s="14">
        <f t="shared" si="49"/>
        <v>42789.426875000005</v>
      </c>
    </row>
    <row r="1550" spans="1:20" ht="30.75" x14ac:dyDescent="0.25">
      <c r="A1550" s="3">
        <v>1548</v>
      </c>
      <c r="B1550" s="4" t="s">
        <v>1549</v>
      </c>
      <c r="C1550" s="4" t="s">
        <v>5658</v>
      </c>
      <c r="D1550" s="3">
        <v>700</v>
      </c>
      <c r="E1550" s="3">
        <v>60</v>
      </c>
      <c r="F1550" s="9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8290</v>
      </c>
      <c r="O1550" s="7">
        <v>8.5714285714285712</v>
      </c>
      <c r="P1550" s="3">
        <v>-640</v>
      </c>
      <c r="Q1550" s="3" t="s">
        <v>8290</v>
      </c>
      <c r="R1550" s="3" t="s">
        <v>8290</v>
      </c>
      <c r="S1550" s="15">
        <f t="shared" si="48"/>
        <v>42286.88217592593</v>
      </c>
      <c r="T1550" s="14">
        <f t="shared" si="49"/>
        <v>42316.923842592587</v>
      </c>
    </row>
    <row r="1551" spans="1:20" ht="30.75" x14ac:dyDescent="0.25">
      <c r="A1551" s="3">
        <v>1549</v>
      </c>
      <c r="B1551" s="4" t="s">
        <v>1550</v>
      </c>
      <c r="C1551" s="4" t="s">
        <v>5659</v>
      </c>
      <c r="D1551" s="3">
        <v>500</v>
      </c>
      <c r="E1551" s="3">
        <v>170</v>
      </c>
      <c r="F1551" s="9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8290</v>
      </c>
      <c r="O1551" s="7">
        <v>34</v>
      </c>
      <c r="P1551" s="3">
        <v>-55</v>
      </c>
      <c r="Q1551" s="3" t="s">
        <v>8290</v>
      </c>
      <c r="R1551" s="3" t="s">
        <v>8290</v>
      </c>
      <c r="S1551" s="15">
        <f t="shared" si="48"/>
        <v>42281.136099537034</v>
      </c>
      <c r="T1551" s="14">
        <f t="shared" si="49"/>
        <v>42311.177766203706</v>
      </c>
    </row>
    <row r="1552" spans="1:20" ht="30.75" x14ac:dyDescent="0.25">
      <c r="A1552" s="3">
        <v>1550</v>
      </c>
      <c r="B1552" s="4" t="s">
        <v>1551</v>
      </c>
      <c r="C1552" s="4" t="s">
        <v>5660</v>
      </c>
      <c r="D1552" s="3">
        <v>750</v>
      </c>
      <c r="E1552" s="3">
        <v>101</v>
      </c>
      <c r="F1552" s="9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8290</v>
      </c>
      <c r="O1552" s="7">
        <v>13.466666666666665</v>
      </c>
      <c r="P1552" s="3">
        <v>-92.714285714285708</v>
      </c>
      <c r="Q1552" s="3" t="s">
        <v>8290</v>
      </c>
      <c r="R1552" s="3" t="s">
        <v>8290</v>
      </c>
      <c r="S1552" s="15">
        <f t="shared" si="48"/>
        <v>42472.449467592596</v>
      </c>
      <c r="T1552" s="14">
        <f t="shared" si="49"/>
        <v>42502.449467592596</v>
      </c>
    </row>
    <row r="1553" spans="1:20" ht="30.75" x14ac:dyDescent="0.25">
      <c r="A1553" s="3">
        <v>1551</v>
      </c>
      <c r="B1553" s="4" t="s">
        <v>1552</v>
      </c>
      <c r="C1553" s="4" t="s">
        <v>5661</v>
      </c>
      <c r="D1553" s="3">
        <v>3500</v>
      </c>
      <c r="E1553" s="3">
        <v>0</v>
      </c>
      <c r="F1553" s="9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8290</v>
      </c>
      <c r="O1553" s="7">
        <v>0</v>
      </c>
      <c r="P1553" s="3">
        <v>0</v>
      </c>
      <c r="Q1553" s="3" t="s">
        <v>8290</v>
      </c>
      <c r="R1553" s="3" t="s">
        <v>8290</v>
      </c>
      <c r="S1553" s="15">
        <f t="shared" si="48"/>
        <v>42121.824525462958</v>
      </c>
      <c r="T1553" s="14">
        <f t="shared" si="49"/>
        <v>42151.824525462958</v>
      </c>
    </row>
    <row r="1554" spans="1:20" ht="30.75" x14ac:dyDescent="0.25">
      <c r="A1554" s="3">
        <v>1552</v>
      </c>
      <c r="B1554" s="4" t="s">
        <v>1553</v>
      </c>
      <c r="C1554" s="4" t="s">
        <v>5662</v>
      </c>
      <c r="D1554" s="3">
        <v>4300</v>
      </c>
      <c r="E1554" s="3">
        <v>2115</v>
      </c>
      <c r="F1554" s="9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8290</v>
      </c>
      <c r="O1554" s="7">
        <v>49.186046511627907</v>
      </c>
      <c r="P1554" s="3">
        <v>-136.5625</v>
      </c>
      <c r="Q1554" s="3" t="s">
        <v>8290</v>
      </c>
      <c r="R1554" s="3" t="s">
        <v>8290</v>
      </c>
      <c r="S1554" s="15">
        <f t="shared" si="48"/>
        <v>41892.688750000001</v>
      </c>
      <c r="T1554" s="14">
        <f t="shared" si="49"/>
        <v>41913.165972222225</v>
      </c>
    </row>
    <row r="1555" spans="1:20" ht="30.75" x14ac:dyDescent="0.25">
      <c r="A1555" s="3">
        <v>1553</v>
      </c>
      <c r="B1555" s="4" t="s">
        <v>1554</v>
      </c>
      <c r="C1555" s="4" t="s">
        <v>5663</v>
      </c>
      <c r="D1555" s="3">
        <v>6000</v>
      </c>
      <c r="E1555" s="3">
        <v>0</v>
      </c>
      <c r="F1555" s="9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8290</v>
      </c>
      <c r="O1555" s="7">
        <v>0</v>
      </c>
      <c r="P1555" s="3">
        <v>0</v>
      </c>
      <c r="Q1555" s="3" t="s">
        <v>8290</v>
      </c>
      <c r="R1555" s="3" t="s">
        <v>8290</v>
      </c>
      <c r="S1555" s="15">
        <f t="shared" si="48"/>
        <v>42219.282951388886</v>
      </c>
      <c r="T1555" s="14">
        <f t="shared" si="49"/>
        <v>42249.282951388886</v>
      </c>
    </row>
    <row r="1556" spans="1:20" ht="45.75" x14ac:dyDescent="0.25">
      <c r="A1556" s="3">
        <v>1554</v>
      </c>
      <c r="B1556" s="4" t="s">
        <v>1555</v>
      </c>
      <c r="C1556" s="4" t="s">
        <v>5664</v>
      </c>
      <c r="D1556" s="3">
        <v>20000</v>
      </c>
      <c r="E1556" s="3">
        <v>0</v>
      </c>
      <c r="F1556" s="9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8290</v>
      </c>
      <c r="O1556" s="7">
        <v>0</v>
      </c>
      <c r="P1556" s="3">
        <v>0</v>
      </c>
      <c r="Q1556" s="3" t="s">
        <v>8290</v>
      </c>
      <c r="R1556" s="3" t="s">
        <v>8290</v>
      </c>
      <c r="S1556" s="15">
        <f t="shared" si="48"/>
        <v>42188.252199074079</v>
      </c>
      <c r="T1556" s="14">
        <f t="shared" si="49"/>
        <v>42218.252199074079</v>
      </c>
    </row>
    <row r="1557" spans="1:20" ht="30.75" x14ac:dyDescent="0.25">
      <c r="A1557" s="3">
        <v>1555</v>
      </c>
      <c r="B1557" s="4" t="s">
        <v>1556</v>
      </c>
      <c r="C1557" s="4" t="s">
        <v>5665</v>
      </c>
      <c r="D1557" s="3">
        <v>750</v>
      </c>
      <c r="E1557" s="3">
        <v>0</v>
      </c>
      <c r="F1557" s="9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8290</v>
      </c>
      <c r="O1557" s="7">
        <v>0</v>
      </c>
      <c r="P1557" s="3">
        <v>0</v>
      </c>
      <c r="Q1557" s="3" t="s">
        <v>8290</v>
      </c>
      <c r="R1557" s="3" t="s">
        <v>8290</v>
      </c>
      <c r="S1557" s="15">
        <f t="shared" si="48"/>
        <v>42241.613796296297</v>
      </c>
      <c r="T1557" s="14">
        <f t="shared" si="49"/>
        <v>42264.708333333328</v>
      </c>
    </row>
    <row r="1558" spans="1:20" ht="30.75" x14ac:dyDescent="0.25">
      <c r="A1558" s="3">
        <v>1556</v>
      </c>
      <c r="B1558" s="4" t="s">
        <v>1557</v>
      </c>
      <c r="C1558" s="4" t="s">
        <v>5666</v>
      </c>
      <c r="D1558" s="3">
        <v>1500</v>
      </c>
      <c r="E1558" s="3">
        <v>677</v>
      </c>
      <c r="F1558" s="9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8290</v>
      </c>
      <c r="O1558" s="7">
        <v>45.133333333333333</v>
      </c>
      <c r="P1558" s="3">
        <v>-68.583333333333329</v>
      </c>
      <c r="Q1558" s="3" t="s">
        <v>8290</v>
      </c>
      <c r="R1558" s="3" t="s">
        <v>8290</v>
      </c>
      <c r="S1558" s="15">
        <f t="shared" si="48"/>
        <v>42525.153055555551</v>
      </c>
      <c r="T1558" s="14">
        <f t="shared" si="49"/>
        <v>42555.153055555551</v>
      </c>
    </row>
    <row r="1559" spans="1:20" ht="30.75" x14ac:dyDescent="0.25">
      <c r="A1559" s="3">
        <v>1557</v>
      </c>
      <c r="B1559" s="4" t="s">
        <v>1558</v>
      </c>
      <c r="C1559" s="4" t="s">
        <v>5667</v>
      </c>
      <c r="D1559" s="3">
        <v>2500</v>
      </c>
      <c r="E1559" s="3">
        <v>100</v>
      </c>
      <c r="F1559" s="9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8290</v>
      </c>
      <c r="O1559" s="7">
        <v>4</v>
      </c>
      <c r="P1559" s="3">
        <v>-2400</v>
      </c>
      <c r="Q1559" s="3" t="s">
        <v>8290</v>
      </c>
      <c r="R1559" s="3" t="s">
        <v>8290</v>
      </c>
      <c r="S1559" s="15">
        <f t="shared" si="48"/>
        <v>41871.65315972222</v>
      </c>
      <c r="T1559" s="14">
        <f t="shared" si="49"/>
        <v>41902.65315972222</v>
      </c>
    </row>
    <row r="1560" spans="1:20" ht="30.75" x14ac:dyDescent="0.25">
      <c r="A1560" s="3">
        <v>1558</v>
      </c>
      <c r="B1560" s="4" t="s">
        <v>1559</v>
      </c>
      <c r="C1560" s="4" t="s">
        <v>5668</v>
      </c>
      <c r="D1560" s="3">
        <v>750</v>
      </c>
      <c r="E1560" s="3">
        <v>35</v>
      </c>
      <c r="F1560" s="9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8290</v>
      </c>
      <c r="O1560" s="7">
        <v>4.666666666666667</v>
      </c>
      <c r="P1560" s="3">
        <v>-238.33333333333334</v>
      </c>
      <c r="Q1560" s="3" t="s">
        <v>8290</v>
      </c>
      <c r="R1560" s="3" t="s">
        <v>8290</v>
      </c>
      <c r="S1560" s="15">
        <f t="shared" si="48"/>
        <v>42185.397673611107</v>
      </c>
      <c r="T1560" s="14">
        <f t="shared" si="49"/>
        <v>42244.508333333331</v>
      </c>
    </row>
    <row r="1561" spans="1:20" ht="30.75" x14ac:dyDescent="0.25">
      <c r="A1561" s="3">
        <v>1559</v>
      </c>
      <c r="B1561" s="4" t="s">
        <v>1560</v>
      </c>
      <c r="C1561" s="4" t="s">
        <v>5669</v>
      </c>
      <c r="D1561" s="3">
        <v>15000</v>
      </c>
      <c r="E1561" s="3">
        <v>50</v>
      </c>
      <c r="F1561" s="9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8290</v>
      </c>
      <c r="O1561" s="7">
        <v>0.33333333333333337</v>
      </c>
      <c r="P1561" s="3">
        <v>-14950</v>
      </c>
      <c r="Q1561" s="3" t="s">
        <v>8290</v>
      </c>
      <c r="R1561" s="3" t="s">
        <v>8290</v>
      </c>
      <c r="S1561" s="15">
        <f t="shared" si="48"/>
        <v>42108.05322916666</v>
      </c>
      <c r="T1561" s="14">
        <f t="shared" si="49"/>
        <v>42123.05322916666</v>
      </c>
    </row>
    <row r="1562" spans="1:20" ht="30.75" x14ac:dyDescent="0.25">
      <c r="A1562" s="3">
        <v>1560</v>
      </c>
      <c r="B1562" s="4" t="s">
        <v>1561</v>
      </c>
      <c r="C1562" s="4" t="s">
        <v>5670</v>
      </c>
      <c r="D1562" s="3">
        <v>2500</v>
      </c>
      <c r="E1562" s="3">
        <v>94</v>
      </c>
      <c r="F1562" s="9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8290</v>
      </c>
      <c r="O1562" s="7">
        <v>3.7600000000000002</v>
      </c>
      <c r="P1562" s="3">
        <v>-601.5</v>
      </c>
      <c r="Q1562" s="3" t="s">
        <v>8290</v>
      </c>
      <c r="R1562" s="3" t="s">
        <v>8290</v>
      </c>
      <c r="S1562" s="15">
        <f t="shared" si="48"/>
        <v>41936.020752314813</v>
      </c>
      <c r="T1562" s="14">
        <f t="shared" si="49"/>
        <v>41956.062418981484</v>
      </c>
    </row>
    <row r="1563" spans="1:20" ht="30.75" x14ac:dyDescent="0.25">
      <c r="A1563" s="3">
        <v>1561</v>
      </c>
      <c r="B1563" s="4" t="s">
        <v>1562</v>
      </c>
      <c r="C1563" s="4" t="s">
        <v>5671</v>
      </c>
      <c r="D1563" s="3">
        <v>10000</v>
      </c>
      <c r="E1563" s="3">
        <v>67</v>
      </c>
      <c r="F1563" s="7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8291</v>
      </c>
      <c r="O1563" s="7">
        <v>0.67</v>
      </c>
      <c r="P1563" s="3">
        <v>-9933</v>
      </c>
      <c r="Q1563" s="3" t="s">
        <v>8291</v>
      </c>
      <c r="R1563" s="3" t="s">
        <v>8291</v>
      </c>
      <c r="S1563" s="15">
        <f t="shared" si="48"/>
        <v>41555.041701388887</v>
      </c>
      <c r="T1563" s="14">
        <f t="shared" si="49"/>
        <v>41585.083368055559</v>
      </c>
    </row>
    <row r="1564" spans="1:20" ht="45.75" x14ac:dyDescent="0.25">
      <c r="A1564" s="3">
        <v>1562</v>
      </c>
      <c r="B1564" s="4" t="s">
        <v>1563</v>
      </c>
      <c r="C1564" s="4" t="s">
        <v>5672</v>
      </c>
      <c r="D1564" s="3">
        <v>4000</v>
      </c>
      <c r="E1564" s="3">
        <v>0</v>
      </c>
      <c r="F1564" s="7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8291</v>
      </c>
      <c r="O1564" s="7">
        <v>0</v>
      </c>
      <c r="P1564" s="3">
        <v>0</v>
      </c>
      <c r="Q1564" s="3" t="s">
        <v>8291</v>
      </c>
      <c r="R1564" s="3" t="s">
        <v>8291</v>
      </c>
      <c r="S1564" s="15">
        <f t="shared" si="48"/>
        <v>40079.566157407404</v>
      </c>
      <c r="T1564" s="14">
        <f t="shared" si="49"/>
        <v>40149.034722222219</v>
      </c>
    </row>
    <row r="1565" spans="1:20" ht="30.75" x14ac:dyDescent="0.25">
      <c r="A1565" s="3">
        <v>1563</v>
      </c>
      <c r="B1565" s="4" t="s">
        <v>1564</v>
      </c>
      <c r="C1565" s="4" t="s">
        <v>5673</v>
      </c>
      <c r="D1565" s="3">
        <v>6000</v>
      </c>
      <c r="E1565" s="3">
        <v>85</v>
      </c>
      <c r="F1565" s="7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8291</v>
      </c>
      <c r="O1565" s="7">
        <v>1.4166666666666665</v>
      </c>
      <c r="P1565" s="3">
        <v>-2957.5</v>
      </c>
      <c r="Q1565" s="3" t="s">
        <v>8291</v>
      </c>
      <c r="R1565" s="3" t="s">
        <v>8291</v>
      </c>
      <c r="S1565" s="15">
        <f t="shared" si="48"/>
        <v>41652.742488425924</v>
      </c>
      <c r="T1565" s="14">
        <f t="shared" si="49"/>
        <v>41712.700821759259</v>
      </c>
    </row>
    <row r="1566" spans="1:20" ht="30.75" x14ac:dyDescent="0.25">
      <c r="A1566" s="3">
        <v>1564</v>
      </c>
      <c r="B1566" s="4" t="s">
        <v>1565</v>
      </c>
      <c r="C1566" s="4" t="s">
        <v>5674</v>
      </c>
      <c r="D1566" s="3">
        <v>10000</v>
      </c>
      <c r="E1566" s="3">
        <v>10</v>
      </c>
      <c r="F1566" s="7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8291</v>
      </c>
      <c r="O1566" s="7">
        <v>0.1</v>
      </c>
      <c r="P1566" s="3">
        <v>-9990</v>
      </c>
      <c r="Q1566" s="3" t="s">
        <v>8291</v>
      </c>
      <c r="R1566" s="3" t="s">
        <v>8291</v>
      </c>
      <c r="S1566" s="15">
        <f t="shared" si="48"/>
        <v>42121.367002314815</v>
      </c>
      <c r="T1566" s="14">
        <f t="shared" si="49"/>
        <v>42152.836805555555</v>
      </c>
    </row>
    <row r="1567" spans="1:20" ht="45.75" x14ac:dyDescent="0.25">
      <c r="A1567" s="3">
        <v>1565</v>
      </c>
      <c r="B1567" s="4" t="s">
        <v>1566</v>
      </c>
      <c r="C1567" s="4" t="s">
        <v>5675</v>
      </c>
      <c r="D1567" s="3">
        <v>4000</v>
      </c>
      <c r="E1567" s="3">
        <v>100</v>
      </c>
      <c r="F1567" s="7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8291</v>
      </c>
      <c r="O1567" s="7">
        <v>2.5</v>
      </c>
      <c r="P1567" s="3">
        <v>-3900</v>
      </c>
      <c r="Q1567" s="3" t="s">
        <v>8291</v>
      </c>
      <c r="R1567" s="3" t="s">
        <v>8291</v>
      </c>
      <c r="S1567" s="15">
        <f t="shared" si="48"/>
        <v>40672.729872685188</v>
      </c>
      <c r="T1567" s="14">
        <f t="shared" si="49"/>
        <v>40702.729872685188</v>
      </c>
    </row>
    <row r="1568" spans="1:20" ht="30.75" x14ac:dyDescent="0.25">
      <c r="A1568" s="3">
        <v>1566</v>
      </c>
      <c r="B1568" s="4" t="s">
        <v>1567</v>
      </c>
      <c r="C1568" s="4" t="s">
        <v>5676</v>
      </c>
      <c r="D1568" s="3">
        <v>30000</v>
      </c>
      <c r="E1568" s="3">
        <v>6375</v>
      </c>
      <c r="F1568" s="7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8291</v>
      </c>
      <c r="O1568" s="7">
        <v>21.25</v>
      </c>
      <c r="P1568" s="3">
        <v>-400.42372881355931</v>
      </c>
      <c r="Q1568" s="3" t="s">
        <v>8291</v>
      </c>
      <c r="R1568" s="3" t="s">
        <v>8291</v>
      </c>
      <c r="S1568" s="15">
        <f t="shared" si="48"/>
        <v>42549.916712962964</v>
      </c>
      <c r="T1568" s="14">
        <f t="shared" si="49"/>
        <v>42578.916666666672</v>
      </c>
    </row>
    <row r="1569" spans="1:20" ht="30.75" x14ac:dyDescent="0.25">
      <c r="A1569" s="3">
        <v>1567</v>
      </c>
      <c r="B1569" s="4" t="s">
        <v>1568</v>
      </c>
      <c r="C1569" s="4" t="s">
        <v>5677</v>
      </c>
      <c r="D1569" s="3">
        <v>8500</v>
      </c>
      <c r="E1569" s="3">
        <v>350</v>
      </c>
      <c r="F1569" s="7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8291</v>
      </c>
      <c r="O1569" s="7">
        <v>4.117647058823529</v>
      </c>
      <c r="P1569" s="3">
        <v>-626.92307692307691</v>
      </c>
      <c r="Q1569" s="3" t="s">
        <v>8291</v>
      </c>
      <c r="R1569" s="3" t="s">
        <v>8291</v>
      </c>
      <c r="S1569" s="15">
        <f t="shared" si="48"/>
        <v>41671.936863425923</v>
      </c>
      <c r="T1569" s="14">
        <f t="shared" si="49"/>
        <v>41687</v>
      </c>
    </row>
    <row r="1570" spans="1:20" ht="30.75" x14ac:dyDescent="0.25">
      <c r="A1570" s="3">
        <v>1568</v>
      </c>
      <c r="B1570" s="4" t="s">
        <v>1569</v>
      </c>
      <c r="C1570" s="4" t="s">
        <v>5678</v>
      </c>
      <c r="D1570" s="3">
        <v>25000</v>
      </c>
      <c r="E1570" s="3">
        <v>3410</v>
      </c>
      <c r="F1570" s="7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8291</v>
      </c>
      <c r="O1570" s="7">
        <v>13.639999999999999</v>
      </c>
      <c r="P1570" s="3">
        <v>-981.36363636363637</v>
      </c>
      <c r="Q1570" s="3" t="s">
        <v>8291</v>
      </c>
      <c r="R1570" s="3" t="s">
        <v>8291</v>
      </c>
      <c r="S1570" s="15">
        <f t="shared" si="48"/>
        <v>41962.062326388885</v>
      </c>
      <c r="T1570" s="14">
        <f t="shared" si="49"/>
        <v>41997.062326388885</v>
      </c>
    </row>
    <row r="1571" spans="1:20" ht="15.75" x14ac:dyDescent="0.25">
      <c r="A1571" s="3">
        <v>1569</v>
      </c>
      <c r="B1571" s="4" t="s">
        <v>1570</v>
      </c>
      <c r="C1571" s="4" t="s">
        <v>5679</v>
      </c>
      <c r="D1571" s="3">
        <v>30000</v>
      </c>
      <c r="E1571" s="3">
        <v>0</v>
      </c>
      <c r="F1571" s="7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8291</v>
      </c>
      <c r="O1571" s="7">
        <v>0</v>
      </c>
      <c r="P1571" s="3">
        <v>0</v>
      </c>
      <c r="Q1571" s="3" t="s">
        <v>8291</v>
      </c>
      <c r="R1571" s="3" t="s">
        <v>8291</v>
      </c>
      <c r="S1571" s="15">
        <f t="shared" si="48"/>
        <v>41389.679560185185</v>
      </c>
      <c r="T1571" s="14">
        <f t="shared" si="49"/>
        <v>41419.679560185185</v>
      </c>
    </row>
    <row r="1572" spans="1:20" ht="30.75" x14ac:dyDescent="0.25">
      <c r="A1572" s="3">
        <v>1570</v>
      </c>
      <c r="B1572" s="4" t="s">
        <v>1571</v>
      </c>
      <c r="C1572" s="4" t="s">
        <v>5680</v>
      </c>
      <c r="D1572" s="3">
        <v>6000</v>
      </c>
      <c r="E1572" s="3">
        <v>2484</v>
      </c>
      <c r="F1572" s="7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8291</v>
      </c>
      <c r="O1572" s="7">
        <v>41.4</v>
      </c>
      <c r="P1572" s="3">
        <v>-67.615384615384613</v>
      </c>
      <c r="Q1572" s="3" t="s">
        <v>8291</v>
      </c>
      <c r="R1572" s="3" t="s">
        <v>8291</v>
      </c>
      <c r="S1572" s="15">
        <f t="shared" si="48"/>
        <v>42438.813449074078</v>
      </c>
      <c r="T1572" s="14">
        <f t="shared" si="49"/>
        <v>42468.771782407406</v>
      </c>
    </row>
    <row r="1573" spans="1:20" ht="45.75" x14ac:dyDescent="0.25">
      <c r="A1573" s="3">
        <v>1571</v>
      </c>
      <c r="B1573" s="4" t="s">
        <v>1572</v>
      </c>
      <c r="C1573" s="4" t="s">
        <v>5681</v>
      </c>
      <c r="D1573" s="3">
        <v>12100</v>
      </c>
      <c r="E1573" s="3">
        <v>80</v>
      </c>
      <c r="F1573" s="7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8291</v>
      </c>
      <c r="O1573" s="7">
        <v>0.66115702479338845</v>
      </c>
      <c r="P1573" s="3">
        <v>-3005</v>
      </c>
      <c r="Q1573" s="3" t="s">
        <v>8291</v>
      </c>
      <c r="R1573" s="3" t="s">
        <v>8291</v>
      </c>
      <c r="S1573" s="15">
        <f t="shared" si="48"/>
        <v>42144.769479166673</v>
      </c>
      <c r="T1573" s="14">
        <f t="shared" si="49"/>
        <v>42174.769479166673</v>
      </c>
    </row>
    <row r="1574" spans="1:20" ht="45.75" x14ac:dyDescent="0.25">
      <c r="A1574" s="3">
        <v>1572</v>
      </c>
      <c r="B1574" s="4" t="s">
        <v>1573</v>
      </c>
      <c r="C1574" s="4" t="s">
        <v>5682</v>
      </c>
      <c r="D1574" s="3">
        <v>2500</v>
      </c>
      <c r="E1574" s="3">
        <v>125</v>
      </c>
      <c r="F1574" s="7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8291</v>
      </c>
      <c r="O1574" s="7">
        <v>5</v>
      </c>
      <c r="P1574" s="3">
        <v>-791.66666666666663</v>
      </c>
      <c r="Q1574" s="3" t="s">
        <v>8291</v>
      </c>
      <c r="R1574" s="3" t="s">
        <v>8291</v>
      </c>
      <c r="S1574" s="15">
        <f t="shared" si="48"/>
        <v>42404.033090277779</v>
      </c>
      <c r="T1574" s="14">
        <f t="shared" si="49"/>
        <v>42428.999305555553</v>
      </c>
    </row>
    <row r="1575" spans="1:20" ht="30.75" x14ac:dyDescent="0.25">
      <c r="A1575" s="3">
        <v>1573</v>
      </c>
      <c r="B1575" s="4" t="s">
        <v>1574</v>
      </c>
      <c r="C1575" s="4" t="s">
        <v>5683</v>
      </c>
      <c r="D1575" s="3">
        <v>9000</v>
      </c>
      <c r="E1575" s="3">
        <v>223</v>
      </c>
      <c r="F1575" s="7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8291</v>
      </c>
      <c r="O1575" s="7">
        <v>2.4777777777777779</v>
      </c>
      <c r="P1575" s="3">
        <v>-2925.6666666666665</v>
      </c>
      <c r="Q1575" s="3" t="s">
        <v>8291</v>
      </c>
      <c r="R1575" s="3" t="s">
        <v>8291</v>
      </c>
      <c r="S1575" s="15">
        <f t="shared" si="48"/>
        <v>42786.000023148154</v>
      </c>
      <c r="T1575" s="14">
        <f t="shared" si="49"/>
        <v>42826.165972222225</v>
      </c>
    </row>
    <row r="1576" spans="1:20" ht="45.75" x14ac:dyDescent="0.25">
      <c r="A1576" s="3">
        <v>1574</v>
      </c>
      <c r="B1576" s="4" t="s">
        <v>1575</v>
      </c>
      <c r="C1576" s="4" t="s">
        <v>5684</v>
      </c>
      <c r="D1576" s="3">
        <v>10000</v>
      </c>
      <c r="E1576" s="3">
        <v>506</v>
      </c>
      <c r="F1576" s="7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8291</v>
      </c>
      <c r="O1576" s="7">
        <v>5.0599999999999996</v>
      </c>
      <c r="P1576" s="3">
        <v>-1582.3333333333333</v>
      </c>
      <c r="Q1576" s="3" t="s">
        <v>8291</v>
      </c>
      <c r="R1576" s="3" t="s">
        <v>8291</v>
      </c>
      <c r="S1576" s="15">
        <f t="shared" si="48"/>
        <v>42017.927418981482</v>
      </c>
      <c r="T1576" s="14">
        <f t="shared" si="49"/>
        <v>42052.927418981482</v>
      </c>
    </row>
    <row r="1577" spans="1:20" ht="30.75" x14ac:dyDescent="0.25">
      <c r="A1577" s="3">
        <v>1575</v>
      </c>
      <c r="B1577" s="4" t="s">
        <v>1576</v>
      </c>
      <c r="C1577" s="4" t="s">
        <v>5685</v>
      </c>
      <c r="D1577" s="3">
        <v>10000</v>
      </c>
      <c r="E1577" s="3">
        <v>2291</v>
      </c>
      <c r="F1577" s="7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8291</v>
      </c>
      <c r="O1577" s="7">
        <v>22.91</v>
      </c>
      <c r="P1577" s="3">
        <v>-220.25714285714287</v>
      </c>
      <c r="Q1577" s="3" t="s">
        <v>8291</v>
      </c>
      <c r="R1577" s="3" t="s">
        <v>8291</v>
      </c>
      <c r="S1577" s="15">
        <f t="shared" si="48"/>
        <v>41799.524259259262</v>
      </c>
      <c r="T1577" s="14">
        <f t="shared" si="49"/>
        <v>41829.524259259262</v>
      </c>
    </row>
    <row r="1578" spans="1:20" ht="30.75" x14ac:dyDescent="0.25">
      <c r="A1578" s="3">
        <v>1576</v>
      </c>
      <c r="B1578" s="4" t="s">
        <v>1577</v>
      </c>
      <c r="C1578" s="4" t="s">
        <v>5686</v>
      </c>
      <c r="D1578" s="3">
        <v>5000</v>
      </c>
      <c r="E1578" s="3">
        <v>650</v>
      </c>
      <c r="F1578" s="7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8291</v>
      </c>
      <c r="O1578" s="7">
        <v>13</v>
      </c>
      <c r="P1578" s="3">
        <v>-435</v>
      </c>
      <c r="Q1578" s="3" t="s">
        <v>8291</v>
      </c>
      <c r="R1578" s="3" t="s">
        <v>8291</v>
      </c>
      <c r="S1578" s="15">
        <f t="shared" si="48"/>
        <v>42140.879259259258</v>
      </c>
      <c r="T1578" s="14">
        <f t="shared" si="49"/>
        <v>42185.879259259258</v>
      </c>
    </row>
    <row r="1579" spans="1:20" ht="30.75" x14ac:dyDescent="0.25">
      <c r="A1579" s="3">
        <v>1577</v>
      </c>
      <c r="B1579" s="4" t="s">
        <v>1578</v>
      </c>
      <c r="C1579" s="4" t="s">
        <v>5687</v>
      </c>
      <c r="D1579" s="3">
        <v>10000</v>
      </c>
      <c r="E1579" s="3">
        <v>55</v>
      </c>
      <c r="F1579" s="7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8291</v>
      </c>
      <c r="O1579" s="7">
        <v>0.54999999999999993</v>
      </c>
      <c r="P1579" s="3">
        <v>-4972.5</v>
      </c>
      <c r="Q1579" s="3" t="s">
        <v>8291</v>
      </c>
      <c r="R1579" s="3" t="s">
        <v>8291</v>
      </c>
      <c r="S1579" s="15">
        <f t="shared" si="48"/>
        <v>41054.847777777781</v>
      </c>
      <c r="T1579" s="14">
        <f t="shared" si="49"/>
        <v>41114.847777777781</v>
      </c>
    </row>
    <row r="1580" spans="1:20" ht="45.75" x14ac:dyDescent="0.25">
      <c r="A1580" s="3">
        <v>1578</v>
      </c>
      <c r="B1580" s="4" t="s">
        <v>1579</v>
      </c>
      <c r="C1580" s="4" t="s">
        <v>5688</v>
      </c>
      <c r="D1580" s="3">
        <v>1897</v>
      </c>
      <c r="E1580" s="3">
        <v>205</v>
      </c>
      <c r="F1580" s="7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8291</v>
      </c>
      <c r="O1580" s="7">
        <v>10.806536636794938</v>
      </c>
      <c r="P1580" s="3">
        <v>-423</v>
      </c>
      <c r="Q1580" s="3" t="s">
        <v>8291</v>
      </c>
      <c r="R1580" s="3" t="s">
        <v>8291</v>
      </c>
      <c r="S1580" s="15">
        <f t="shared" si="48"/>
        <v>40399.065868055557</v>
      </c>
      <c r="T1580" s="14">
        <f t="shared" si="49"/>
        <v>40423.083333333336</v>
      </c>
    </row>
    <row r="1581" spans="1:20" ht="30.75" x14ac:dyDescent="0.25">
      <c r="A1581" s="3">
        <v>1579</v>
      </c>
      <c r="B1581" s="4" t="s">
        <v>1580</v>
      </c>
      <c r="C1581" s="4" t="s">
        <v>5689</v>
      </c>
      <c r="D1581" s="3">
        <v>3333</v>
      </c>
      <c r="E1581" s="3">
        <v>28</v>
      </c>
      <c r="F1581" s="7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8291</v>
      </c>
      <c r="O1581" s="7">
        <v>0.84008400840084008</v>
      </c>
      <c r="P1581" s="3">
        <v>-1652.5</v>
      </c>
      <c r="Q1581" s="3" t="s">
        <v>8291</v>
      </c>
      <c r="R1581" s="3" t="s">
        <v>8291</v>
      </c>
      <c r="S1581" s="15">
        <f t="shared" si="48"/>
        <v>41481.996423611112</v>
      </c>
      <c r="T1581" s="14">
        <f t="shared" si="49"/>
        <v>41514.996423611112</v>
      </c>
    </row>
    <row r="1582" spans="1:20" ht="30.75" x14ac:dyDescent="0.25">
      <c r="A1582" s="3">
        <v>1580</v>
      </c>
      <c r="B1582" s="4" t="s">
        <v>1581</v>
      </c>
      <c r="C1582" s="4" t="s">
        <v>5690</v>
      </c>
      <c r="D1582" s="3">
        <v>1750</v>
      </c>
      <c r="E1582" s="3">
        <v>0</v>
      </c>
      <c r="F1582" s="7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8291</v>
      </c>
      <c r="O1582" s="7">
        <v>0</v>
      </c>
      <c r="P1582" s="3">
        <v>0</v>
      </c>
      <c r="Q1582" s="3" t="s">
        <v>8291</v>
      </c>
      <c r="R1582" s="3" t="s">
        <v>8291</v>
      </c>
      <c r="S1582" s="15">
        <f t="shared" si="48"/>
        <v>40990.050069444449</v>
      </c>
      <c r="T1582" s="14">
        <f t="shared" si="49"/>
        <v>41050.050069444449</v>
      </c>
    </row>
    <row r="1583" spans="1:20" ht="30.75" x14ac:dyDescent="0.25">
      <c r="A1583" s="3">
        <v>1581</v>
      </c>
      <c r="B1583" s="4" t="s">
        <v>1582</v>
      </c>
      <c r="C1583" s="4" t="s">
        <v>5691</v>
      </c>
      <c r="D1583" s="3">
        <v>1000</v>
      </c>
      <c r="E1583" s="3">
        <v>5</v>
      </c>
      <c r="F1583" s="9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8292</v>
      </c>
      <c r="O1583" s="7">
        <v>0.5</v>
      </c>
      <c r="P1583" s="3">
        <v>-995</v>
      </c>
      <c r="Q1583" s="3" t="s">
        <v>8292</v>
      </c>
      <c r="R1583" s="3" t="s">
        <v>8292</v>
      </c>
      <c r="S1583" s="15">
        <f t="shared" si="48"/>
        <v>42325.448958333334</v>
      </c>
      <c r="T1583" s="14">
        <f t="shared" si="49"/>
        <v>42357.448958333334</v>
      </c>
    </row>
    <row r="1584" spans="1:20" ht="15.75" x14ac:dyDescent="0.25">
      <c r="A1584" s="3">
        <v>1582</v>
      </c>
      <c r="B1584" s="4" t="s">
        <v>1583</v>
      </c>
      <c r="C1584" s="4" t="s">
        <v>5692</v>
      </c>
      <c r="D1584" s="3">
        <v>1000</v>
      </c>
      <c r="E1584" s="3">
        <v>93</v>
      </c>
      <c r="F1584" s="9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8292</v>
      </c>
      <c r="O1584" s="7">
        <v>9.3000000000000007</v>
      </c>
      <c r="P1584" s="3">
        <v>-302.33333333333331</v>
      </c>
      <c r="Q1584" s="3" t="s">
        <v>8292</v>
      </c>
      <c r="R1584" s="3" t="s">
        <v>8292</v>
      </c>
      <c r="S1584" s="15">
        <f t="shared" si="48"/>
        <v>42246.789965277778</v>
      </c>
      <c r="T1584" s="14">
        <f t="shared" si="49"/>
        <v>42303.888888888891</v>
      </c>
    </row>
    <row r="1585" spans="1:20" ht="30.75" x14ac:dyDescent="0.25">
      <c r="A1585" s="3">
        <v>1583</v>
      </c>
      <c r="B1585" s="4" t="s">
        <v>1584</v>
      </c>
      <c r="C1585" s="4" t="s">
        <v>5693</v>
      </c>
      <c r="D1585" s="3">
        <v>20000</v>
      </c>
      <c r="E1585" s="3">
        <v>15</v>
      </c>
      <c r="F1585" s="9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8292</v>
      </c>
      <c r="O1585" s="7">
        <v>7.4999999999999997E-2</v>
      </c>
      <c r="P1585" s="3">
        <v>-19985</v>
      </c>
      <c r="Q1585" s="3" t="s">
        <v>8292</v>
      </c>
      <c r="R1585" s="3" t="s">
        <v>8292</v>
      </c>
      <c r="S1585" s="15">
        <f t="shared" si="48"/>
        <v>41877.904988425929</v>
      </c>
      <c r="T1585" s="14">
        <f t="shared" si="49"/>
        <v>41907.904988425929</v>
      </c>
    </row>
    <row r="1586" spans="1:20" ht="30.75" x14ac:dyDescent="0.25">
      <c r="A1586" s="3">
        <v>1584</v>
      </c>
      <c r="B1586" s="4" t="s">
        <v>1585</v>
      </c>
      <c r="C1586" s="4" t="s">
        <v>5694</v>
      </c>
      <c r="D1586" s="3">
        <v>1200</v>
      </c>
      <c r="E1586" s="3">
        <v>0</v>
      </c>
      <c r="F1586" s="9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8292</v>
      </c>
      <c r="O1586" s="7">
        <v>0</v>
      </c>
      <c r="P1586" s="3">
        <v>0</v>
      </c>
      <c r="Q1586" s="3" t="s">
        <v>8292</v>
      </c>
      <c r="R1586" s="3" t="s">
        <v>8292</v>
      </c>
      <c r="S1586" s="15">
        <f t="shared" si="48"/>
        <v>41779.649317129632</v>
      </c>
      <c r="T1586" s="14">
        <f t="shared" si="49"/>
        <v>41789.649317129632</v>
      </c>
    </row>
    <row r="1587" spans="1:20" ht="45.75" x14ac:dyDescent="0.25">
      <c r="A1587" s="3">
        <v>1585</v>
      </c>
      <c r="B1587" s="4" t="s">
        <v>1586</v>
      </c>
      <c r="C1587" s="4" t="s">
        <v>5695</v>
      </c>
      <c r="D1587" s="3">
        <v>2000</v>
      </c>
      <c r="E1587" s="3">
        <v>1580</v>
      </c>
      <c r="F1587" s="9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8292</v>
      </c>
      <c r="O1587" s="7">
        <v>79</v>
      </c>
      <c r="P1587" s="3">
        <v>-35</v>
      </c>
      <c r="Q1587" s="3" t="s">
        <v>8292</v>
      </c>
      <c r="R1587" s="3" t="s">
        <v>8292</v>
      </c>
      <c r="S1587" s="15">
        <f t="shared" si="48"/>
        <v>42707.895462962959</v>
      </c>
      <c r="T1587" s="14">
        <f t="shared" si="49"/>
        <v>42729.458333333328</v>
      </c>
    </row>
    <row r="1588" spans="1:20" ht="15.75" x14ac:dyDescent="0.25">
      <c r="A1588" s="3">
        <v>1586</v>
      </c>
      <c r="B1588" s="4" t="s">
        <v>1587</v>
      </c>
      <c r="C1588" s="4" t="s">
        <v>5696</v>
      </c>
      <c r="D1588" s="3">
        <v>1500</v>
      </c>
      <c r="E1588" s="3">
        <v>0</v>
      </c>
      <c r="F1588" s="9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8292</v>
      </c>
      <c r="O1588" s="7">
        <v>0</v>
      </c>
      <c r="P1588" s="3">
        <v>0</v>
      </c>
      <c r="Q1588" s="3" t="s">
        <v>8292</v>
      </c>
      <c r="R1588" s="3" t="s">
        <v>8292</v>
      </c>
      <c r="S1588" s="15">
        <f t="shared" si="48"/>
        <v>42069.104421296302</v>
      </c>
      <c r="T1588" s="14">
        <f t="shared" si="49"/>
        <v>42099.062754629631</v>
      </c>
    </row>
    <row r="1589" spans="1:20" ht="45.75" x14ac:dyDescent="0.25">
      <c r="A1589" s="3">
        <v>1587</v>
      </c>
      <c r="B1589" s="4" t="s">
        <v>1588</v>
      </c>
      <c r="C1589" s="4" t="s">
        <v>5697</v>
      </c>
      <c r="D1589" s="3">
        <v>7500</v>
      </c>
      <c r="E1589" s="3">
        <v>1</v>
      </c>
      <c r="F1589" s="9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8292</v>
      </c>
      <c r="O1589" s="7">
        <v>1.3333333333333334E-2</v>
      </c>
      <c r="P1589" s="3">
        <v>-7499</v>
      </c>
      <c r="Q1589" s="3" t="s">
        <v>8292</v>
      </c>
      <c r="R1589" s="3" t="s">
        <v>8292</v>
      </c>
      <c r="S1589" s="15">
        <f t="shared" si="48"/>
        <v>41956.950983796298</v>
      </c>
      <c r="T1589" s="14">
        <f t="shared" si="49"/>
        <v>41986.950983796298</v>
      </c>
    </row>
    <row r="1590" spans="1:20" ht="15.75" x14ac:dyDescent="0.25">
      <c r="A1590" s="3">
        <v>1588</v>
      </c>
      <c r="B1590" s="4" t="s">
        <v>1589</v>
      </c>
      <c r="C1590" s="4" t="s">
        <v>5698</v>
      </c>
      <c r="D1590" s="3">
        <v>516</v>
      </c>
      <c r="E1590" s="3">
        <v>0</v>
      </c>
      <c r="F1590" s="9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8292</v>
      </c>
      <c r="O1590" s="7">
        <v>0</v>
      </c>
      <c r="P1590" s="3">
        <v>0</v>
      </c>
      <c r="Q1590" s="3" t="s">
        <v>8292</v>
      </c>
      <c r="R1590" s="3" t="s">
        <v>8292</v>
      </c>
      <c r="S1590" s="15">
        <f t="shared" si="48"/>
        <v>42005.24998842593</v>
      </c>
      <c r="T1590" s="14">
        <f t="shared" si="49"/>
        <v>42035.841666666667</v>
      </c>
    </row>
    <row r="1591" spans="1:20" ht="30.75" x14ac:dyDescent="0.25">
      <c r="A1591" s="3">
        <v>1589</v>
      </c>
      <c r="B1591" s="4" t="s">
        <v>1590</v>
      </c>
      <c r="C1591" s="4" t="s">
        <v>5699</v>
      </c>
      <c r="D1591" s="3">
        <v>1200</v>
      </c>
      <c r="E1591" s="3">
        <v>0</v>
      </c>
      <c r="F1591" s="9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8292</v>
      </c>
      <c r="O1591" s="7">
        <v>0</v>
      </c>
      <c r="P1591" s="3">
        <v>0</v>
      </c>
      <c r="Q1591" s="3" t="s">
        <v>8292</v>
      </c>
      <c r="R1591" s="3" t="s">
        <v>8292</v>
      </c>
      <c r="S1591" s="15">
        <f t="shared" si="48"/>
        <v>42256.984791666662</v>
      </c>
      <c r="T1591" s="14">
        <f t="shared" si="49"/>
        <v>42286.984791666662</v>
      </c>
    </row>
    <row r="1592" spans="1:20" ht="15.75" x14ac:dyDescent="0.25">
      <c r="A1592" s="3">
        <v>1590</v>
      </c>
      <c r="B1592" s="4" t="s">
        <v>1591</v>
      </c>
      <c r="C1592" s="4" t="s">
        <v>5700</v>
      </c>
      <c r="D1592" s="3">
        <v>60000</v>
      </c>
      <c r="E1592" s="3">
        <v>1020</v>
      </c>
      <c r="F1592" s="9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8292</v>
      </c>
      <c r="O1592" s="7">
        <v>1.7000000000000002</v>
      </c>
      <c r="P1592" s="3">
        <v>-29490</v>
      </c>
      <c r="Q1592" s="3" t="s">
        <v>8292</v>
      </c>
      <c r="R1592" s="3" t="s">
        <v>8292</v>
      </c>
      <c r="S1592" s="15">
        <f t="shared" si="48"/>
        <v>42240.857222222221</v>
      </c>
      <c r="T1592" s="14">
        <f t="shared" si="49"/>
        <v>42270.857222222221</v>
      </c>
    </row>
    <row r="1593" spans="1:20" ht="45.75" x14ac:dyDescent="0.25">
      <c r="A1593" s="3">
        <v>1591</v>
      </c>
      <c r="B1593" s="4" t="s">
        <v>1592</v>
      </c>
      <c r="C1593" s="4" t="s">
        <v>5701</v>
      </c>
      <c r="D1593" s="3">
        <v>14000</v>
      </c>
      <c r="E1593" s="3">
        <v>4092</v>
      </c>
      <c r="F1593" s="9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8292</v>
      </c>
      <c r="O1593" s="7">
        <v>29.228571428571428</v>
      </c>
      <c r="P1593" s="3">
        <v>-107.69565217391305</v>
      </c>
      <c r="Q1593" s="3" t="s">
        <v>8292</v>
      </c>
      <c r="R1593" s="3" t="s">
        <v>8292</v>
      </c>
      <c r="S1593" s="15">
        <f t="shared" si="48"/>
        <v>42433.726168981477</v>
      </c>
      <c r="T1593" s="14">
        <f t="shared" si="49"/>
        <v>42463.68450231482</v>
      </c>
    </row>
    <row r="1594" spans="1:20" ht="30.75" x14ac:dyDescent="0.25">
      <c r="A1594" s="3">
        <v>1592</v>
      </c>
      <c r="B1594" s="4" t="s">
        <v>1593</v>
      </c>
      <c r="C1594" s="4" t="s">
        <v>5702</v>
      </c>
      <c r="D1594" s="3">
        <v>25</v>
      </c>
      <c r="E1594" s="3">
        <v>0</v>
      </c>
      <c r="F1594" s="9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8292</v>
      </c>
      <c r="O1594" s="7">
        <v>0</v>
      </c>
      <c r="P1594" s="3">
        <v>0</v>
      </c>
      <c r="Q1594" s="3" t="s">
        <v>8292</v>
      </c>
      <c r="R1594" s="3" t="s">
        <v>8292</v>
      </c>
      <c r="S1594" s="15">
        <f t="shared" si="48"/>
        <v>42046.072743055556</v>
      </c>
      <c r="T1594" s="14">
        <f t="shared" si="49"/>
        <v>42091.031076388885</v>
      </c>
    </row>
    <row r="1595" spans="1:20" ht="30.75" x14ac:dyDescent="0.25">
      <c r="A1595" s="3">
        <v>1593</v>
      </c>
      <c r="B1595" s="4" t="s">
        <v>1594</v>
      </c>
      <c r="C1595" s="4" t="s">
        <v>5703</v>
      </c>
      <c r="D1595" s="3">
        <v>22000</v>
      </c>
      <c r="E1595" s="3">
        <v>3</v>
      </c>
      <c r="F1595" s="9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8292</v>
      </c>
      <c r="O1595" s="7">
        <v>1.3636363636363637E-2</v>
      </c>
      <c r="P1595" s="3">
        <v>-7332.333333333333</v>
      </c>
      <c r="Q1595" s="3" t="s">
        <v>8292</v>
      </c>
      <c r="R1595" s="3" t="s">
        <v>8292</v>
      </c>
      <c r="S1595" s="15">
        <f t="shared" si="48"/>
        <v>42033.845543981486</v>
      </c>
      <c r="T1595" s="14">
        <f t="shared" si="49"/>
        <v>42063.845543981486</v>
      </c>
    </row>
    <row r="1596" spans="1:20" ht="30.75" x14ac:dyDescent="0.25">
      <c r="A1596" s="3">
        <v>1594</v>
      </c>
      <c r="B1596" s="4" t="s">
        <v>1595</v>
      </c>
      <c r="C1596" s="4" t="s">
        <v>5704</v>
      </c>
      <c r="D1596" s="3">
        <v>1000</v>
      </c>
      <c r="E1596" s="3">
        <v>205</v>
      </c>
      <c r="F1596" s="9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8292</v>
      </c>
      <c r="O1596" s="7">
        <v>20.5</v>
      </c>
      <c r="P1596" s="3">
        <v>-79.5</v>
      </c>
      <c r="Q1596" s="3" t="s">
        <v>8292</v>
      </c>
      <c r="R1596" s="3" t="s">
        <v>8292</v>
      </c>
      <c r="S1596" s="15">
        <f t="shared" si="48"/>
        <v>42445.712754629625</v>
      </c>
      <c r="T1596" s="14">
        <f t="shared" si="49"/>
        <v>42505.681249999994</v>
      </c>
    </row>
    <row r="1597" spans="1:20" ht="30.75" x14ac:dyDescent="0.25">
      <c r="A1597" s="3">
        <v>1595</v>
      </c>
      <c r="B1597" s="4" t="s">
        <v>1596</v>
      </c>
      <c r="C1597" s="4" t="s">
        <v>5705</v>
      </c>
      <c r="D1597" s="3">
        <v>100000</v>
      </c>
      <c r="E1597" s="3">
        <v>280</v>
      </c>
      <c r="F1597" s="9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8292</v>
      </c>
      <c r="O1597" s="7">
        <v>0.27999999999999997</v>
      </c>
      <c r="P1597" s="3">
        <v>-14245.714285714286</v>
      </c>
      <c r="Q1597" s="3" t="s">
        <v>8292</v>
      </c>
      <c r="R1597" s="3" t="s">
        <v>8292</v>
      </c>
      <c r="S1597" s="15">
        <f t="shared" si="48"/>
        <v>41780.050092592595</v>
      </c>
      <c r="T1597" s="14">
        <f t="shared" si="49"/>
        <v>41808.842361111114</v>
      </c>
    </row>
    <row r="1598" spans="1:20" ht="30.75" x14ac:dyDescent="0.25">
      <c r="A1598" s="3">
        <v>1596</v>
      </c>
      <c r="B1598" s="4" t="s">
        <v>1597</v>
      </c>
      <c r="C1598" s="4" t="s">
        <v>5706</v>
      </c>
      <c r="D1598" s="3">
        <v>3250</v>
      </c>
      <c r="E1598" s="3">
        <v>75</v>
      </c>
      <c r="F1598" s="9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8292</v>
      </c>
      <c r="O1598" s="7">
        <v>2.3076923076923079</v>
      </c>
      <c r="P1598" s="3">
        <v>-1058.3333333333333</v>
      </c>
      <c r="Q1598" s="3" t="s">
        <v>8292</v>
      </c>
      <c r="R1598" s="3" t="s">
        <v>8292</v>
      </c>
      <c r="S1598" s="15">
        <f t="shared" si="48"/>
        <v>41941.430196759262</v>
      </c>
      <c r="T1598" s="14">
        <f t="shared" si="49"/>
        <v>41986.471863425926</v>
      </c>
    </row>
    <row r="1599" spans="1:20" ht="30.75" x14ac:dyDescent="0.25">
      <c r="A1599" s="3">
        <v>1597</v>
      </c>
      <c r="B1599" s="4" t="s">
        <v>1598</v>
      </c>
      <c r="C1599" s="4" t="s">
        <v>5707</v>
      </c>
      <c r="D1599" s="3">
        <v>15000</v>
      </c>
      <c r="E1599" s="3">
        <v>0</v>
      </c>
      <c r="F1599" s="9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8292</v>
      </c>
      <c r="O1599" s="7">
        <v>0</v>
      </c>
      <c r="P1599" s="3">
        <v>0</v>
      </c>
      <c r="Q1599" s="3" t="s">
        <v>8292</v>
      </c>
      <c r="R1599" s="3" t="s">
        <v>8292</v>
      </c>
      <c r="S1599" s="15">
        <f t="shared" si="48"/>
        <v>42603.354131944448</v>
      </c>
      <c r="T1599" s="14">
        <f t="shared" si="49"/>
        <v>42633.354131944448</v>
      </c>
    </row>
    <row r="1600" spans="1:20" ht="30.75" x14ac:dyDescent="0.25">
      <c r="A1600" s="3">
        <v>1598</v>
      </c>
      <c r="B1600" s="4" t="s">
        <v>1599</v>
      </c>
      <c r="C1600" s="4" t="s">
        <v>5708</v>
      </c>
      <c r="D1600" s="3">
        <v>800</v>
      </c>
      <c r="E1600" s="3">
        <v>1</v>
      </c>
      <c r="F1600" s="9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8292</v>
      </c>
      <c r="O1600" s="7">
        <v>0.125</v>
      </c>
      <c r="P1600" s="3">
        <v>-799</v>
      </c>
      <c r="Q1600" s="3" t="s">
        <v>8292</v>
      </c>
      <c r="R1600" s="3" t="s">
        <v>8292</v>
      </c>
      <c r="S1600" s="15">
        <f t="shared" si="48"/>
        <v>42151.667337962965</v>
      </c>
      <c r="T1600" s="14">
        <f t="shared" si="49"/>
        <v>42211.667337962965</v>
      </c>
    </row>
    <row r="1601" spans="1:20" ht="30.75" x14ac:dyDescent="0.25">
      <c r="A1601" s="3">
        <v>1599</v>
      </c>
      <c r="B1601" s="4" t="s">
        <v>1600</v>
      </c>
      <c r="C1601" s="4" t="s">
        <v>5709</v>
      </c>
      <c r="D1601" s="3">
        <v>500</v>
      </c>
      <c r="E1601" s="3">
        <v>0</v>
      </c>
      <c r="F1601" s="9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8292</v>
      </c>
      <c r="O1601" s="7">
        <v>0</v>
      </c>
      <c r="P1601" s="3">
        <v>0</v>
      </c>
      <c r="Q1601" s="3" t="s">
        <v>8292</v>
      </c>
      <c r="R1601" s="3" t="s">
        <v>8292</v>
      </c>
      <c r="S1601" s="15">
        <f t="shared" si="48"/>
        <v>42438.53907407407</v>
      </c>
      <c r="T1601" s="14">
        <f t="shared" si="49"/>
        <v>42468.497407407413</v>
      </c>
    </row>
    <row r="1602" spans="1:20" ht="30.75" x14ac:dyDescent="0.25">
      <c r="A1602" s="3">
        <v>1600</v>
      </c>
      <c r="B1602" s="4" t="s">
        <v>1601</v>
      </c>
      <c r="C1602" s="4" t="s">
        <v>5710</v>
      </c>
      <c r="D1602" s="3">
        <v>5000</v>
      </c>
      <c r="E1602" s="3">
        <v>367</v>
      </c>
      <c r="F1602" s="9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8292</v>
      </c>
      <c r="O1602" s="7">
        <v>7.3400000000000007</v>
      </c>
      <c r="P1602" s="3">
        <v>-514.77777777777783</v>
      </c>
      <c r="Q1602" s="3" t="s">
        <v>8292</v>
      </c>
      <c r="R1602" s="3" t="s">
        <v>8292</v>
      </c>
      <c r="S1602" s="15">
        <f t="shared" si="48"/>
        <v>41791.057314814818</v>
      </c>
      <c r="T1602" s="14">
        <f t="shared" si="49"/>
        <v>41835.21597222222</v>
      </c>
    </row>
    <row r="1603" spans="1:20" ht="30.75" x14ac:dyDescent="0.25">
      <c r="A1603" s="3">
        <v>1601</v>
      </c>
      <c r="B1603" s="4" t="s">
        <v>1602</v>
      </c>
      <c r="C1603" s="4" t="s">
        <v>5711</v>
      </c>
      <c r="D1603" s="3">
        <v>2500</v>
      </c>
      <c r="E1603" s="3">
        <v>2706.23</v>
      </c>
      <c r="F1603" s="8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8277</v>
      </c>
      <c r="O1603" s="8">
        <v>108.2492</v>
      </c>
      <c r="P1603" s="3">
        <v>3.6826785714285717</v>
      </c>
      <c r="Q1603" s="3" t="s">
        <v>8277</v>
      </c>
      <c r="R1603" s="3" t="s">
        <v>8277</v>
      </c>
      <c r="S1603" s="15">
        <f t="shared" ref="S1603:S1666" si="50">(((J1603/60)/60)/24)+DATE(1970,1,1)</f>
        <v>40638.092974537038</v>
      </c>
      <c r="T1603" s="14">
        <f t="shared" ref="T1603:T1666" si="51">(((I1603/60)/60)/24)+DATE(1970,1,1)</f>
        <v>40668.092974537038</v>
      </c>
    </row>
    <row r="1604" spans="1:20" ht="30.75" x14ac:dyDescent="0.25">
      <c r="A1604" s="3">
        <v>1602</v>
      </c>
      <c r="B1604" s="4" t="s">
        <v>1603</v>
      </c>
      <c r="C1604" s="4" t="s">
        <v>5712</v>
      </c>
      <c r="D1604" s="3">
        <v>1500</v>
      </c>
      <c r="E1604" s="3">
        <v>1502.5</v>
      </c>
      <c r="F1604" s="8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8277</v>
      </c>
      <c r="O1604" s="8">
        <v>100.16666666666667</v>
      </c>
      <c r="P1604" s="3">
        <v>7.8125E-2</v>
      </c>
      <c r="Q1604" s="3" t="s">
        <v>8277</v>
      </c>
      <c r="R1604" s="3" t="s">
        <v>8277</v>
      </c>
      <c r="S1604" s="15">
        <f t="shared" si="50"/>
        <v>40788.297650462962</v>
      </c>
      <c r="T1604" s="14">
        <f t="shared" si="51"/>
        <v>40830.958333333336</v>
      </c>
    </row>
    <row r="1605" spans="1:20" ht="30.75" x14ac:dyDescent="0.25">
      <c r="A1605" s="3">
        <v>1603</v>
      </c>
      <c r="B1605" s="4" t="s">
        <v>1604</v>
      </c>
      <c r="C1605" s="4" t="s">
        <v>5713</v>
      </c>
      <c r="D1605" s="3">
        <v>2000</v>
      </c>
      <c r="E1605" s="3">
        <v>2000.66</v>
      </c>
      <c r="F1605" s="8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8277</v>
      </c>
      <c r="O1605" s="8">
        <v>100.03299999999999</v>
      </c>
      <c r="P1605" s="3">
        <v>2.2000000000002729E-2</v>
      </c>
      <c r="Q1605" s="3" t="s">
        <v>8277</v>
      </c>
      <c r="R1605" s="3" t="s">
        <v>8277</v>
      </c>
      <c r="S1605" s="15">
        <f t="shared" si="50"/>
        <v>40876.169664351852</v>
      </c>
      <c r="T1605" s="14">
        <f t="shared" si="51"/>
        <v>40936.169664351852</v>
      </c>
    </row>
    <row r="1606" spans="1:20" ht="30.75" x14ac:dyDescent="0.25">
      <c r="A1606" s="3">
        <v>1604</v>
      </c>
      <c r="B1606" s="4" t="s">
        <v>1605</v>
      </c>
      <c r="C1606" s="4" t="s">
        <v>5714</v>
      </c>
      <c r="D1606" s="3">
        <v>2800</v>
      </c>
      <c r="E1606" s="3">
        <v>3419</v>
      </c>
      <c r="F1606" s="8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8277</v>
      </c>
      <c r="O1606" s="8">
        <v>122.10714285714286</v>
      </c>
      <c r="P1606" s="3">
        <v>8.8428571428571434</v>
      </c>
      <c r="Q1606" s="3" t="s">
        <v>8277</v>
      </c>
      <c r="R1606" s="3" t="s">
        <v>8277</v>
      </c>
      <c r="S1606" s="15">
        <f t="shared" si="50"/>
        <v>40945.845312500001</v>
      </c>
      <c r="T1606" s="14">
        <f t="shared" si="51"/>
        <v>40985.80364583333</v>
      </c>
    </row>
    <row r="1607" spans="1:20" ht="30.75" x14ac:dyDescent="0.25">
      <c r="A1607" s="3">
        <v>1605</v>
      </c>
      <c r="B1607" s="4" t="s">
        <v>1606</v>
      </c>
      <c r="C1607" s="4" t="s">
        <v>5715</v>
      </c>
      <c r="D1607" s="3">
        <v>6000</v>
      </c>
      <c r="E1607" s="3">
        <v>6041.6</v>
      </c>
      <c r="F1607" s="8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8277</v>
      </c>
      <c r="O1607" s="8">
        <v>100.69333333333334</v>
      </c>
      <c r="P1607" s="3">
        <v>0.94545454545455376</v>
      </c>
      <c r="Q1607" s="3" t="s">
        <v>8277</v>
      </c>
      <c r="R1607" s="3" t="s">
        <v>8277</v>
      </c>
      <c r="S1607" s="15">
        <f t="shared" si="50"/>
        <v>40747.012881944444</v>
      </c>
      <c r="T1607" s="14">
        <f t="shared" si="51"/>
        <v>40756.291666666664</v>
      </c>
    </row>
    <row r="1608" spans="1:20" ht="30.75" x14ac:dyDescent="0.25">
      <c r="A1608" s="3">
        <v>1606</v>
      </c>
      <c r="B1608" s="4" t="s">
        <v>1607</v>
      </c>
      <c r="C1608" s="4" t="s">
        <v>5716</v>
      </c>
      <c r="D1608" s="3">
        <v>8000</v>
      </c>
      <c r="E1608" s="3">
        <v>8080.33</v>
      </c>
      <c r="F1608" s="8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8277</v>
      </c>
      <c r="O1608" s="8">
        <v>101.004125</v>
      </c>
      <c r="P1608" s="3">
        <v>0.87315217391304267</v>
      </c>
      <c r="Q1608" s="3" t="s">
        <v>8277</v>
      </c>
      <c r="R1608" s="3" t="s">
        <v>8277</v>
      </c>
      <c r="S1608" s="15">
        <f t="shared" si="50"/>
        <v>40536.111550925925</v>
      </c>
      <c r="T1608" s="14">
        <f t="shared" si="51"/>
        <v>40626.069884259261</v>
      </c>
    </row>
    <row r="1609" spans="1:20" ht="30.75" x14ac:dyDescent="0.25">
      <c r="A1609" s="3">
        <v>1607</v>
      </c>
      <c r="B1609" s="4" t="s">
        <v>1608</v>
      </c>
      <c r="C1609" s="4" t="s">
        <v>5717</v>
      </c>
      <c r="D1609" s="3">
        <v>10000</v>
      </c>
      <c r="E1609" s="3">
        <v>14511</v>
      </c>
      <c r="F1609" s="8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8277</v>
      </c>
      <c r="O1609" s="8">
        <v>145.11000000000001</v>
      </c>
      <c r="P1609" s="3">
        <v>22.004878048780487</v>
      </c>
      <c r="Q1609" s="3" t="s">
        <v>8277</v>
      </c>
      <c r="R1609" s="3" t="s">
        <v>8277</v>
      </c>
      <c r="S1609" s="15">
        <f t="shared" si="50"/>
        <v>41053.80846064815</v>
      </c>
      <c r="T1609" s="14">
        <f t="shared" si="51"/>
        <v>41074.80846064815</v>
      </c>
    </row>
    <row r="1610" spans="1:20" ht="30.75" x14ac:dyDescent="0.25">
      <c r="A1610" s="3">
        <v>1608</v>
      </c>
      <c r="B1610" s="4" t="s">
        <v>1609</v>
      </c>
      <c r="C1610" s="4" t="s">
        <v>5718</v>
      </c>
      <c r="D1610" s="3">
        <v>1200</v>
      </c>
      <c r="E1610" s="3">
        <v>1215</v>
      </c>
      <c r="F1610" s="8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8277</v>
      </c>
      <c r="O1610" s="8">
        <v>101.25</v>
      </c>
      <c r="P1610" s="3">
        <v>0.65217391304347827</v>
      </c>
      <c r="Q1610" s="3" t="s">
        <v>8277</v>
      </c>
      <c r="R1610" s="3" t="s">
        <v>8277</v>
      </c>
      <c r="S1610" s="15">
        <f t="shared" si="50"/>
        <v>41607.83085648148</v>
      </c>
      <c r="T1610" s="14">
        <f t="shared" si="51"/>
        <v>41640.226388888892</v>
      </c>
    </row>
    <row r="1611" spans="1:20" ht="30.75" x14ac:dyDescent="0.25">
      <c r="A1611" s="3">
        <v>1609</v>
      </c>
      <c r="B1611" s="4" t="s">
        <v>1610</v>
      </c>
      <c r="C1611" s="4" t="s">
        <v>5719</v>
      </c>
      <c r="D1611" s="3">
        <v>1500</v>
      </c>
      <c r="E1611" s="3">
        <v>1775</v>
      </c>
      <c r="F1611" s="8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8277</v>
      </c>
      <c r="O1611" s="8">
        <v>118.33333333333333</v>
      </c>
      <c r="P1611" s="3">
        <v>68.75</v>
      </c>
      <c r="Q1611" s="3" t="s">
        <v>8277</v>
      </c>
      <c r="R1611" s="3" t="s">
        <v>8277</v>
      </c>
      <c r="S1611" s="15">
        <f t="shared" si="50"/>
        <v>40796.001261574071</v>
      </c>
      <c r="T1611" s="14">
        <f t="shared" si="51"/>
        <v>40849.333333333336</v>
      </c>
    </row>
    <row r="1612" spans="1:20" ht="15.75" x14ac:dyDescent="0.25">
      <c r="A1612" s="3">
        <v>1610</v>
      </c>
      <c r="B1612" s="4" t="s">
        <v>1611</v>
      </c>
      <c r="C1612" s="4" t="s">
        <v>5720</v>
      </c>
      <c r="D1612" s="3">
        <v>2000</v>
      </c>
      <c r="E1612" s="3">
        <v>5437</v>
      </c>
      <c r="F1612" s="8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8277</v>
      </c>
      <c r="O1612" s="9">
        <v>271.85000000000002</v>
      </c>
      <c r="P1612" s="3">
        <v>30.6875</v>
      </c>
      <c r="Q1612" s="3" t="s">
        <v>8277</v>
      </c>
      <c r="R1612" s="3" t="s">
        <v>8277</v>
      </c>
      <c r="S1612" s="15">
        <f t="shared" si="50"/>
        <v>41228.924884259257</v>
      </c>
      <c r="T1612" s="14">
        <f t="shared" si="51"/>
        <v>41258.924884259257</v>
      </c>
    </row>
    <row r="1613" spans="1:20" ht="15.75" x14ac:dyDescent="0.25">
      <c r="A1613" s="3">
        <v>1611</v>
      </c>
      <c r="B1613" s="4" t="s">
        <v>1612</v>
      </c>
      <c r="C1613" s="4" t="s">
        <v>5721</v>
      </c>
      <c r="D1613" s="3">
        <v>800</v>
      </c>
      <c r="E1613" s="3">
        <v>1001</v>
      </c>
      <c r="F1613" s="8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8277</v>
      </c>
      <c r="O1613" s="8">
        <v>125.125</v>
      </c>
      <c r="P1613" s="3">
        <v>7.4444444444444446</v>
      </c>
      <c r="Q1613" s="3" t="s">
        <v>8277</v>
      </c>
      <c r="R1613" s="3" t="s">
        <v>8277</v>
      </c>
      <c r="S1613" s="15">
        <f t="shared" si="50"/>
        <v>41409.00037037037</v>
      </c>
      <c r="T1613" s="14">
        <f t="shared" si="51"/>
        <v>41430.00037037037</v>
      </c>
    </row>
    <row r="1614" spans="1:20" ht="30.75" x14ac:dyDescent="0.25">
      <c r="A1614" s="3">
        <v>1612</v>
      </c>
      <c r="B1614" s="4" t="s">
        <v>1613</v>
      </c>
      <c r="C1614" s="4" t="s">
        <v>5722</v>
      </c>
      <c r="D1614" s="3">
        <v>500</v>
      </c>
      <c r="E1614" s="3">
        <v>550</v>
      </c>
      <c r="F1614" s="8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8277</v>
      </c>
      <c r="O1614" s="8">
        <v>110.00000000000001</v>
      </c>
      <c r="P1614" s="3">
        <v>4.5454545454545459</v>
      </c>
      <c r="Q1614" s="3" t="s">
        <v>8277</v>
      </c>
      <c r="R1614" s="3" t="s">
        <v>8277</v>
      </c>
      <c r="S1614" s="15">
        <f t="shared" si="50"/>
        <v>41246.874814814815</v>
      </c>
      <c r="T1614" s="14">
        <f t="shared" si="51"/>
        <v>41276.874814814815</v>
      </c>
    </row>
    <row r="1615" spans="1:20" ht="30.75" x14ac:dyDescent="0.25">
      <c r="A1615" s="3">
        <v>1613</v>
      </c>
      <c r="B1615" s="4" t="s">
        <v>1614</v>
      </c>
      <c r="C1615" s="4" t="s">
        <v>5723</v>
      </c>
      <c r="D1615" s="3">
        <v>1000</v>
      </c>
      <c r="E1615" s="3">
        <v>1015</v>
      </c>
      <c r="F1615" s="8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8277</v>
      </c>
      <c r="O1615" s="8">
        <v>101.49999999999999</v>
      </c>
      <c r="P1615" s="3">
        <v>0.57692307692307687</v>
      </c>
      <c r="Q1615" s="3" t="s">
        <v>8277</v>
      </c>
      <c r="R1615" s="3" t="s">
        <v>8277</v>
      </c>
      <c r="S1615" s="15">
        <f t="shared" si="50"/>
        <v>41082.069467592592</v>
      </c>
      <c r="T1615" s="14">
        <f t="shared" si="51"/>
        <v>41112.069467592592</v>
      </c>
    </row>
    <row r="1616" spans="1:20" ht="30.75" x14ac:dyDescent="0.25">
      <c r="A1616" s="3">
        <v>1614</v>
      </c>
      <c r="B1616" s="4" t="s">
        <v>1615</v>
      </c>
      <c r="C1616" s="4" t="s">
        <v>5724</v>
      </c>
      <c r="D1616" s="3">
        <v>5000</v>
      </c>
      <c r="E1616" s="3">
        <v>5135</v>
      </c>
      <c r="F1616" s="8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8277</v>
      </c>
      <c r="O1616" s="8">
        <v>102.69999999999999</v>
      </c>
      <c r="P1616" s="3">
        <v>1.7532467532467533</v>
      </c>
      <c r="Q1616" s="3" t="s">
        <v>8277</v>
      </c>
      <c r="R1616" s="3" t="s">
        <v>8277</v>
      </c>
      <c r="S1616" s="15">
        <f t="shared" si="50"/>
        <v>41794.981122685182</v>
      </c>
      <c r="T1616" s="14">
        <f t="shared" si="51"/>
        <v>41854.708333333336</v>
      </c>
    </row>
    <row r="1617" spans="1:20" ht="30.75" x14ac:dyDescent="0.25">
      <c r="A1617" s="3">
        <v>1615</v>
      </c>
      <c r="B1617" s="4" t="s">
        <v>1616</v>
      </c>
      <c r="C1617" s="4" t="s">
        <v>5725</v>
      </c>
      <c r="D1617" s="3">
        <v>8000</v>
      </c>
      <c r="E1617" s="3">
        <v>9130</v>
      </c>
      <c r="F1617" s="8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8277</v>
      </c>
      <c r="O1617" s="8">
        <v>114.12500000000001</v>
      </c>
      <c r="P1617" s="3">
        <v>8.3088235294117645</v>
      </c>
      <c r="Q1617" s="3" t="s">
        <v>8277</v>
      </c>
      <c r="R1617" s="3" t="s">
        <v>8277</v>
      </c>
      <c r="S1617" s="15">
        <f t="shared" si="50"/>
        <v>40845.050879629627</v>
      </c>
      <c r="T1617" s="14">
        <f t="shared" si="51"/>
        <v>40890.092546296299</v>
      </c>
    </row>
    <row r="1618" spans="1:20" ht="30.75" x14ac:dyDescent="0.25">
      <c r="A1618" s="3">
        <v>1616</v>
      </c>
      <c r="B1618" s="4" t="s">
        <v>1617</v>
      </c>
      <c r="C1618" s="4" t="s">
        <v>5726</v>
      </c>
      <c r="D1618" s="3">
        <v>10000</v>
      </c>
      <c r="E1618" s="3">
        <v>10420</v>
      </c>
      <c r="F1618" s="8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8277</v>
      </c>
      <c r="O1618" s="8">
        <v>104.2</v>
      </c>
      <c r="P1618" s="3">
        <v>2.6751592356687897</v>
      </c>
      <c r="Q1618" s="3" t="s">
        <v>8277</v>
      </c>
      <c r="R1618" s="3" t="s">
        <v>8277</v>
      </c>
      <c r="S1618" s="15">
        <f t="shared" si="50"/>
        <v>41194.715520833335</v>
      </c>
      <c r="T1618" s="14">
        <f t="shared" si="51"/>
        <v>41235.916666666664</v>
      </c>
    </row>
    <row r="1619" spans="1:20" ht="30.75" x14ac:dyDescent="0.25">
      <c r="A1619" s="3">
        <v>1617</v>
      </c>
      <c r="B1619" s="4" t="s">
        <v>1618</v>
      </c>
      <c r="C1619" s="4" t="s">
        <v>5727</v>
      </c>
      <c r="D1619" s="3">
        <v>7000</v>
      </c>
      <c r="E1619" s="3">
        <v>10210</v>
      </c>
      <c r="F1619" s="8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8277</v>
      </c>
      <c r="O1619" s="8">
        <v>145.85714285714286</v>
      </c>
      <c r="P1619" s="3">
        <v>20.316455696202532</v>
      </c>
      <c r="Q1619" s="3" t="s">
        <v>8277</v>
      </c>
      <c r="R1619" s="3" t="s">
        <v>8277</v>
      </c>
      <c r="S1619" s="15">
        <f t="shared" si="50"/>
        <v>41546.664212962962</v>
      </c>
      <c r="T1619" s="14">
        <f t="shared" si="51"/>
        <v>41579.791666666664</v>
      </c>
    </row>
    <row r="1620" spans="1:20" ht="30.75" x14ac:dyDescent="0.25">
      <c r="A1620" s="3">
        <v>1618</v>
      </c>
      <c r="B1620" s="4" t="s">
        <v>1619</v>
      </c>
      <c r="C1620" s="4" t="s">
        <v>5728</v>
      </c>
      <c r="D1620" s="3">
        <v>1500</v>
      </c>
      <c r="E1620" s="3">
        <v>1576</v>
      </c>
      <c r="F1620" s="8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8277</v>
      </c>
      <c r="O1620" s="8">
        <v>105.06666666666666</v>
      </c>
      <c r="P1620" s="3">
        <v>2.8148148148148149</v>
      </c>
      <c r="Q1620" s="3" t="s">
        <v>8277</v>
      </c>
      <c r="R1620" s="3" t="s">
        <v>8277</v>
      </c>
      <c r="S1620" s="15">
        <f t="shared" si="50"/>
        <v>41301.654340277775</v>
      </c>
      <c r="T1620" s="14">
        <f t="shared" si="51"/>
        <v>41341.654340277775</v>
      </c>
    </row>
    <row r="1621" spans="1:20" ht="45.75" x14ac:dyDescent="0.25">
      <c r="A1621" s="3">
        <v>1619</v>
      </c>
      <c r="B1621" s="4" t="s">
        <v>1620</v>
      </c>
      <c r="C1621" s="4" t="s">
        <v>5729</v>
      </c>
      <c r="D1621" s="3">
        <v>1500</v>
      </c>
      <c r="E1621" s="3">
        <v>2000</v>
      </c>
      <c r="F1621" s="8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8277</v>
      </c>
      <c r="O1621" s="8">
        <v>133.33333333333331</v>
      </c>
      <c r="P1621" s="3">
        <v>21.739130434782609</v>
      </c>
      <c r="Q1621" s="3" t="s">
        <v>8277</v>
      </c>
      <c r="R1621" s="3" t="s">
        <v>8277</v>
      </c>
      <c r="S1621" s="15">
        <f t="shared" si="50"/>
        <v>41876.18618055556</v>
      </c>
      <c r="T1621" s="14">
        <f t="shared" si="51"/>
        <v>41897.18618055556</v>
      </c>
    </row>
    <row r="1622" spans="1:20" ht="30.75" x14ac:dyDescent="0.25">
      <c r="A1622" s="3">
        <v>1620</v>
      </c>
      <c r="B1622" s="4" t="s">
        <v>1621</v>
      </c>
      <c r="C1622" s="4" t="s">
        <v>5730</v>
      </c>
      <c r="D1622" s="3">
        <v>1000</v>
      </c>
      <c r="E1622" s="3">
        <v>1130</v>
      </c>
      <c r="F1622" s="8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8277</v>
      </c>
      <c r="O1622" s="8">
        <v>112.99999999999999</v>
      </c>
      <c r="P1622" s="3">
        <v>7.6470588235294121</v>
      </c>
      <c r="Q1622" s="3" t="s">
        <v>8277</v>
      </c>
      <c r="R1622" s="3" t="s">
        <v>8277</v>
      </c>
      <c r="S1622" s="15">
        <f t="shared" si="50"/>
        <v>41321.339583333334</v>
      </c>
      <c r="T1622" s="14">
        <f t="shared" si="51"/>
        <v>41328.339583333334</v>
      </c>
    </row>
    <row r="1623" spans="1:20" ht="30.75" x14ac:dyDescent="0.25">
      <c r="A1623" s="3">
        <v>1621</v>
      </c>
      <c r="B1623" s="4" t="s">
        <v>1622</v>
      </c>
      <c r="C1623" s="4" t="s">
        <v>5731</v>
      </c>
      <c r="D1623" s="3">
        <v>5000</v>
      </c>
      <c r="E1623" s="3">
        <v>6060</v>
      </c>
      <c r="F1623" s="8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8277</v>
      </c>
      <c r="O1623" s="8">
        <v>121.2</v>
      </c>
      <c r="P1623" s="3">
        <v>28.648648648648649</v>
      </c>
      <c r="Q1623" s="3" t="s">
        <v>8277</v>
      </c>
      <c r="R1623" s="3" t="s">
        <v>8277</v>
      </c>
      <c r="S1623" s="15">
        <f t="shared" si="50"/>
        <v>41003.60665509259</v>
      </c>
      <c r="T1623" s="14">
        <f t="shared" si="51"/>
        <v>41057.165972222225</v>
      </c>
    </row>
    <row r="1624" spans="1:20" ht="30.75" x14ac:dyDescent="0.25">
      <c r="A1624" s="3">
        <v>1622</v>
      </c>
      <c r="B1624" s="4" t="s">
        <v>1623</v>
      </c>
      <c r="C1624" s="4" t="s">
        <v>5732</v>
      </c>
      <c r="D1624" s="3">
        <v>6900</v>
      </c>
      <c r="E1624" s="3">
        <v>7019</v>
      </c>
      <c r="F1624" s="8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8277</v>
      </c>
      <c r="O1624" s="8">
        <v>101.72463768115942</v>
      </c>
      <c r="P1624" s="3">
        <v>1.8307692307692307</v>
      </c>
      <c r="Q1624" s="3" t="s">
        <v>8277</v>
      </c>
      <c r="R1624" s="3" t="s">
        <v>8277</v>
      </c>
      <c r="S1624" s="15">
        <f t="shared" si="50"/>
        <v>41950.29483796296</v>
      </c>
      <c r="T1624" s="14">
        <f t="shared" si="51"/>
        <v>41990.332638888889</v>
      </c>
    </row>
    <row r="1625" spans="1:20" ht="30.75" x14ac:dyDescent="0.25">
      <c r="A1625" s="3">
        <v>1623</v>
      </c>
      <c r="B1625" s="4" t="s">
        <v>1624</v>
      </c>
      <c r="C1625" s="4" t="s">
        <v>5733</v>
      </c>
      <c r="D1625" s="3">
        <v>750</v>
      </c>
      <c r="E1625" s="3">
        <v>758</v>
      </c>
      <c r="F1625" s="8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8277</v>
      </c>
      <c r="O1625" s="8">
        <v>101.06666666666666</v>
      </c>
      <c r="P1625" s="3">
        <v>0.44444444444444442</v>
      </c>
      <c r="Q1625" s="3" t="s">
        <v>8277</v>
      </c>
      <c r="R1625" s="3" t="s">
        <v>8277</v>
      </c>
      <c r="S1625" s="15">
        <f t="shared" si="50"/>
        <v>41453.688530092593</v>
      </c>
      <c r="T1625" s="14">
        <f t="shared" si="51"/>
        <v>41513.688530092593</v>
      </c>
    </row>
    <row r="1626" spans="1:20" ht="30.75" x14ac:dyDescent="0.25">
      <c r="A1626" s="3">
        <v>1624</v>
      </c>
      <c r="B1626" s="4" t="s">
        <v>1625</v>
      </c>
      <c r="C1626" s="4" t="s">
        <v>5734</v>
      </c>
      <c r="D1626" s="3">
        <v>1000</v>
      </c>
      <c r="E1626" s="3">
        <v>1180</v>
      </c>
      <c r="F1626" s="8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8277</v>
      </c>
      <c r="O1626" s="8">
        <v>118</v>
      </c>
      <c r="P1626" s="3">
        <v>7.2</v>
      </c>
      <c r="Q1626" s="3" t="s">
        <v>8277</v>
      </c>
      <c r="R1626" s="3" t="s">
        <v>8277</v>
      </c>
      <c r="S1626" s="15">
        <f t="shared" si="50"/>
        <v>41243.367303240739</v>
      </c>
      <c r="T1626" s="14">
        <f t="shared" si="51"/>
        <v>41283.367303240739</v>
      </c>
    </row>
    <row r="1627" spans="1:20" ht="45.75" x14ac:dyDescent="0.25">
      <c r="A1627" s="3">
        <v>1625</v>
      </c>
      <c r="B1627" s="4" t="s">
        <v>1626</v>
      </c>
      <c r="C1627" s="4" t="s">
        <v>5735</v>
      </c>
      <c r="D1627" s="3">
        <v>7500</v>
      </c>
      <c r="E1627" s="3">
        <v>11650</v>
      </c>
      <c r="F1627" s="8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8277</v>
      </c>
      <c r="O1627" s="8">
        <v>155.33333333333331</v>
      </c>
      <c r="P1627" s="3">
        <v>39.903846153846153</v>
      </c>
      <c r="Q1627" s="3" t="s">
        <v>8277</v>
      </c>
      <c r="R1627" s="3" t="s">
        <v>8277</v>
      </c>
      <c r="S1627" s="15">
        <f t="shared" si="50"/>
        <v>41135.699687500004</v>
      </c>
      <c r="T1627" s="14">
        <f t="shared" si="51"/>
        <v>41163.699687500004</v>
      </c>
    </row>
    <row r="1628" spans="1:20" ht="30.75" x14ac:dyDescent="0.25">
      <c r="A1628" s="3">
        <v>1626</v>
      </c>
      <c r="B1628" s="4" t="s">
        <v>1627</v>
      </c>
      <c r="C1628" s="4" t="s">
        <v>5736</v>
      </c>
      <c r="D1628" s="3">
        <v>8000</v>
      </c>
      <c r="E1628" s="3">
        <v>8095</v>
      </c>
      <c r="F1628" s="8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8277</v>
      </c>
      <c r="O1628" s="8">
        <v>101.18750000000001</v>
      </c>
      <c r="P1628" s="3">
        <v>0.87962962962962965</v>
      </c>
      <c r="Q1628" s="3" t="s">
        <v>8277</v>
      </c>
      <c r="R1628" s="3" t="s">
        <v>8277</v>
      </c>
      <c r="S1628" s="15">
        <f t="shared" si="50"/>
        <v>41579.847997685189</v>
      </c>
      <c r="T1628" s="14">
        <f t="shared" si="51"/>
        <v>41609.889664351853</v>
      </c>
    </row>
    <row r="1629" spans="1:20" ht="30.75" x14ac:dyDescent="0.25">
      <c r="A1629" s="3">
        <v>1627</v>
      </c>
      <c r="B1629" s="4" t="s">
        <v>1628</v>
      </c>
      <c r="C1629" s="4" t="s">
        <v>5737</v>
      </c>
      <c r="D1629" s="3">
        <v>2000</v>
      </c>
      <c r="E1629" s="3">
        <v>2340</v>
      </c>
      <c r="F1629" s="8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8277</v>
      </c>
      <c r="O1629" s="8">
        <v>117</v>
      </c>
      <c r="P1629" s="3">
        <v>8.9473684210526319</v>
      </c>
      <c r="Q1629" s="3" t="s">
        <v>8277</v>
      </c>
      <c r="R1629" s="3" t="s">
        <v>8277</v>
      </c>
      <c r="S1629" s="15">
        <f t="shared" si="50"/>
        <v>41205.707048611112</v>
      </c>
      <c r="T1629" s="14">
        <f t="shared" si="51"/>
        <v>41239.207638888889</v>
      </c>
    </row>
    <row r="1630" spans="1:20" ht="15.75" x14ac:dyDescent="0.25">
      <c r="A1630" s="3">
        <v>1628</v>
      </c>
      <c r="B1630" s="4" t="s">
        <v>1629</v>
      </c>
      <c r="C1630" s="4" t="s">
        <v>5738</v>
      </c>
      <c r="D1630" s="3">
        <v>4000</v>
      </c>
      <c r="E1630" s="3">
        <v>4037</v>
      </c>
      <c r="F1630" s="8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8277</v>
      </c>
      <c r="O1630" s="8">
        <v>100.925</v>
      </c>
      <c r="P1630" s="3">
        <v>0.42045454545454547</v>
      </c>
      <c r="Q1630" s="3" t="s">
        <v>8277</v>
      </c>
      <c r="R1630" s="3" t="s">
        <v>8277</v>
      </c>
      <c r="S1630" s="15">
        <f t="shared" si="50"/>
        <v>41774.737060185187</v>
      </c>
      <c r="T1630" s="14">
        <f t="shared" si="51"/>
        <v>41807.737060185187</v>
      </c>
    </row>
    <row r="1631" spans="1:20" ht="15.75" x14ac:dyDescent="0.25">
      <c r="A1631" s="3">
        <v>1629</v>
      </c>
      <c r="B1631" s="4" t="s">
        <v>1630</v>
      </c>
      <c r="C1631" s="4" t="s">
        <v>5739</v>
      </c>
      <c r="D1631" s="3">
        <v>6000</v>
      </c>
      <c r="E1631" s="3">
        <v>6220</v>
      </c>
      <c r="F1631" s="8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8277</v>
      </c>
      <c r="O1631" s="8">
        <v>103.66666666666666</v>
      </c>
      <c r="P1631" s="3">
        <v>2.6829268292682928</v>
      </c>
      <c r="Q1631" s="3" t="s">
        <v>8277</v>
      </c>
      <c r="R1631" s="3" t="s">
        <v>8277</v>
      </c>
      <c r="S1631" s="15">
        <f t="shared" si="50"/>
        <v>41645.867280092592</v>
      </c>
      <c r="T1631" s="14">
        <f t="shared" si="51"/>
        <v>41690.867280092592</v>
      </c>
    </row>
    <row r="1632" spans="1:20" ht="30.75" x14ac:dyDescent="0.25">
      <c r="A1632" s="3">
        <v>1630</v>
      </c>
      <c r="B1632" s="4" t="s">
        <v>1631</v>
      </c>
      <c r="C1632" s="4" t="s">
        <v>5740</v>
      </c>
      <c r="D1632" s="3">
        <v>4000</v>
      </c>
      <c r="E1632" s="3">
        <v>10610</v>
      </c>
      <c r="F1632" s="8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8277</v>
      </c>
      <c r="O1632" s="9">
        <v>265.25</v>
      </c>
      <c r="P1632" s="3">
        <v>52.460317460317462</v>
      </c>
      <c r="Q1632" s="3" t="s">
        <v>8277</v>
      </c>
      <c r="R1632" s="3" t="s">
        <v>8277</v>
      </c>
      <c r="S1632" s="15">
        <f t="shared" si="50"/>
        <v>40939.837673611109</v>
      </c>
      <c r="T1632" s="14">
        <f t="shared" si="51"/>
        <v>40970.290972222225</v>
      </c>
    </row>
    <row r="1633" spans="1:20" ht="30.75" x14ac:dyDescent="0.25">
      <c r="A1633" s="3">
        <v>1631</v>
      </c>
      <c r="B1633" s="4" t="s">
        <v>1632</v>
      </c>
      <c r="C1633" s="4" t="s">
        <v>5741</v>
      </c>
      <c r="D1633" s="3">
        <v>10000</v>
      </c>
      <c r="E1633" s="3">
        <v>15591</v>
      </c>
      <c r="F1633" s="8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8277</v>
      </c>
      <c r="O1633" s="8">
        <v>155.91</v>
      </c>
      <c r="P1633" s="3">
        <v>42.037593984962406</v>
      </c>
      <c r="Q1633" s="3" t="s">
        <v>8277</v>
      </c>
      <c r="R1633" s="3" t="s">
        <v>8277</v>
      </c>
      <c r="S1633" s="15">
        <f t="shared" si="50"/>
        <v>41164.859502314815</v>
      </c>
      <c r="T1633" s="14">
        <f t="shared" si="51"/>
        <v>41194.859502314815</v>
      </c>
    </row>
    <row r="1634" spans="1:20" ht="45.75" x14ac:dyDescent="0.25">
      <c r="A1634" s="3">
        <v>1632</v>
      </c>
      <c r="B1634" s="4" t="s">
        <v>1633</v>
      </c>
      <c r="C1634" s="4" t="s">
        <v>5742</v>
      </c>
      <c r="D1634" s="3">
        <v>4000</v>
      </c>
      <c r="E1634" s="3">
        <v>4065</v>
      </c>
      <c r="F1634" s="8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8277</v>
      </c>
      <c r="O1634" s="8">
        <v>101.62500000000001</v>
      </c>
      <c r="P1634" s="3">
        <v>1.3829787234042554</v>
      </c>
      <c r="Q1634" s="3" t="s">
        <v>8277</v>
      </c>
      <c r="R1634" s="3" t="s">
        <v>8277</v>
      </c>
      <c r="S1634" s="15">
        <f t="shared" si="50"/>
        <v>40750.340902777774</v>
      </c>
      <c r="T1634" s="14">
        <f t="shared" si="51"/>
        <v>40810.340902777774</v>
      </c>
    </row>
    <row r="1635" spans="1:20" ht="30.75" x14ac:dyDescent="0.25">
      <c r="A1635" s="3">
        <v>1633</v>
      </c>
      <c r="B1635" s="4" t="s">
        <v>1634</v>
      </c>
      <c r="C1635" s="4" t="s">
        <v>5743</v>
      </c>
      <c r="D1635" s="3">
        <v>10000</v>
      </c>
      <c r="E1635" s="3">
        <v>10000</v>
      </c>
      <c r="F1635" s="8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8277</v>
      </c>
      <c r="O1635" s="8">
        <v>100</v>
      </c>
      <c r="P1635" s="3">
        <v>0</v>
      </c>
      <c r="Q1635" s="3" t="s">
        <v>8277</v>
      </c>
      <c r="R1635" s="3" t="s">
        <v>8277</v>
      </c>
      <c r="S1635" s="15">
        <f t="shared" si="50"/>
        <v>40896.883750000001</v>
      </c>
      <c r="T1635" s="14">
        <f t="shared" si="51"/>
        <v>40924.208333333336</v>
      </c>
    </row>
    <row r="1636" spans="1:20" ht="30.75" x14ac:dyDescent="0.25">
      <c r="A1636" s="3">
        <v>1634</v>
      </c>
      <c r="B1636" s="4" t="s">
        <v>1635</v>
      </c>
      <c r="C1636" s="4" t="s">
        <v>5744</v>
      </c>
      <c r="D1636" s="3">
        <v>2000</v>
      </c>
      <c r="E1636" s="3">
        <v>2010</v>
      </c>
      <c r="F1636" s="8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8277</v>
      </c>
      <c r="O1636" s="8">
        <v>100.49999999999999</v>
      </c>
      <c r="P1636" s="3">
        <v>0.3125</v>
      </c>
      <c r="Q1636" s="3" t="s">
        <v>8277</v>
      </c>
      <c r="R1636" s="3" t="s">
        <v>8277</v>
      </c>
      <c r="S1636" s="15">
        <f t="shared" si="50"/>
        <v>40658.189826388887</v>
      </c>
      <c r="T1636" s="14">
        <f t="shared" si="51"/>
        <v>40696.249305555553</v>
      </c>
    </row>
    <row r="1637" spans="1:20" ht="45.75" x14ac:dyDescent="0.25">
      <c r="A1637" s="3">
        <v>1635</v>
      </c>
      <c r="B1637" s="4" t="s">
        <v>1636</v>
      </c>
      <c r="C1637" s="4" t="s">
        <v>5745</v>
      </c>
      <c r="D1637" s="3">
        <v>2000</v>
      </c>
      <c r="E1637" s="3">
        <v>2506</v>
      </c>
      <c r="F1637" s="8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8277</v>
      </c>
      <c r="O1637" s="8">
        <v>125.29999999999998</v>
      </c>
      <c r="P1637" s="3">
        <v>13.675675675675675</v>
      </c>
      <c r="Q1637" s="3" t="s">
        <v>8277</v>
      </c>
      <c r="R1637" s="3" t="s">
        <v>8277</v>
      </c>
      <c r="S1637" s="15">
        <f t="shared" si="50"/>
        <v>42502.868761574078</v>
      </c>
      <c r="T1637" s="14">
        <f t="shared" si="51"/>
        <v>42562.868761574078</v>
      </c>
    </row>
    <row r="1638" spans="1:20" ht="30.75" x14ac:dyDescent="0.25">
      <c r="A1638" s="3">
        <v>1636</v>
      </c>
      <c r="B1638" s="4" t="s">
        <v>1637</v>
      </c>
      <c r="C1638" s="4" t="s">
        <v>5746</v>
      </c>
      <c r="D1638" s="3">
        <v>4500</v>
      </c>
      <c r="E1638" s="3">
        <v>4660</v>
      </c>
      <c r="F1638" s="8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8277</v>
      </c>
      <c r="O1638" s="8">
        <v>103.55555555555556</v>
      </c>
      <c r="P1638" s="3">
        <v>1.8390804597701149</v>
      </c>
      <c r="Q1638" s="3" t="s">
        <v>8277</v>
      </c>
      <c r="R1638" s="3" t="s">
        <v>8277</v>
      </c>
      <c r="S1638" s="15">
        <f t="shared" si="50"/>
        <v>40663.08666666667</v>
      </c>
      <c r="T1638" s="14">
        <f t="shared" si="51"/>
        <v>40706.166666666664</v>
      </c>
    </row>
    <row r="1639" spans="1:20" ht="30.75" x14ac:dyDescent="0.25">
      <c r="A1639" s="3">
        <v>1637</v>
      </c>
      <c r="B1639" s="4" t="s">
        <v>1638</v>
      </c>
      <c r="C1639" s="4" t="s">
        <v>5747</v>
      </c>
      <c r="D1639" s="3">
        <v>500</v>
      </c>
      <c r="E1639" s="3">
        <v>519</v>
      </c>
      <c r="F1639" s="8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8277</v>
      </c>
      <c r="O1639" s="8">
        <v>103.8</v>
      </c>
      <c r="P1639" s="3">
        <v>1.2666666666666666</v>
      </c>
      <c r="Q1639" s="3" t="s">
        <v>8277</v>
      </c>
      <c r="R1639" s="3" t="s">
        <v>8277</v>
      </c>
      <c r="S1639" s="15">
        <f t="shared" si="50"/>
        <v>40122.751620370371</v>
      </c>
      <c r="T1639" s="14">
        <f t="shared" si="51"/>
        <v>40178.98541666667</v>
      </c>
    </row>
    <row r="1640" spans="1:20" ht="30.75" x14ac:dyDescent="0.25">
      <c r="A1640" s="3">
        <v>1638</v>
      </c>
      <c r="B1640" s="4" t="s">
        <v>1639</v>
      </c>
      <c r="C1640" s="4" t="s">
        <v>5748</v>
      </c>
      <c r="D1640" s="3">
        <v>1000</v>
      </c>
      <c r="E1640" s="3">
        <v>1050</v>
      </c>
      <c r="F1640" s="8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8277</v>
      </c>
      <c r="O1640" s="8">
        <v>105</v>
      </c>
      <c r="P1640" s="3">
        <v>1.8518518518518519</v>
      </c>
      <c r="Q1640" s="3" t="s">
        <v>8277</v>
      </c>
      <c r="R1640" s="3" t="s">
        <v>8277</v>
      </c>
      <c r="S1640" s="15">
        <f t="shared" si="50"/>
        <v>41288.68712962963</v>
      </c>
      <c r="T1640" s="14">
        <f t="shared" si="51"/>
        <v>41333.892361111109</v>
      </c>
    </row>
    <row r="1641" spans="1:20" ht="30.75" x14ac:dyDescent="0.25">
      <c r="A1641" s="3">
        <v>1639</v>
      </c>
      <c r="B1641" s="4" t="s">
        <v>1640</v>
      </c>
      <c r="C1641" s="4" t="s">
        <v>5749</v>
      </c>
      <c r="D1641" s="3">
        <v>1800</v>
      </c>
      <c r="E1641" s="3">
        <v>1800</v>
      </c>
      <c r="F1641" s="8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8277</v>
      </c>
      <c r="O1641" s="8">
        <v>100</v>
      </c>
      <c r="P1641" s="3">
        <v>0</v>
      </c>
      <c r="Q1641" s="3" t="s">
        <v>8277</v>
      </c>
      <c r="R1641" s="3" t="s">
        <v>8277</v>
      </c>
      <c r="S1641" s="15">
        <f t="shared" si="50"/>
        <v>40941.652372685188</v>
      </c>
      <c r="T1641" s="14">
        <f t="shared" si="51"/>
        <v>40971.652372685188</v>
      </c>
    </row>
    <row r="1642" spans="1:20" ht="45.75" x14ac:dyDescent="0.25">
      <c r="A1642" s="3">
        <v>1640</v>
      </c>
      <c r="B1642" s="4" t="s">
        <v>1641</v>
      </c>
      <c r="C1642" s="4" t="s">
        <v>5750</v>
      </c>
      <c r="D1642" s="3">
        <v>400</v>
      </c>
      <c r="E1642" s="3">
        <v>679.44</v>
      </c>
      <c r="F1642" s="8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8277</v>
      </c>
      <c r="O1642" s="8">
        <v>169.86</v>
      </c>
      <c r="P1642" s="3">
        <v>16.437647058823533</v>
      </c>
      <c r="Q1642" s="3" t="s">
        <v>8277</v>
      </c>
      <c r="R1642" s="3" t="s">
        <v>8277</v>
      </c>
      <c r="S1642" s="15">
        <f t="shared" si="50"/>
        <v>40379.23096064815</v>
      </c>
      <c r="T1642" s="14">
        <f t="shared" si="51"/>
        <v>40393.082638888889</v>
      </c>
    </row>
    <row r="1643" spans="1:20" ht="15.75" x14ac:dyDescent="0.25">
      <c r="A1643" s="3">
        <v>1641</v>
      </c>
      <c r="B1643" s="4" t="s">
        <v>1642</v>
      </c>
      <c r="C1643" s="4" t="s">
        <v>5751</v>
      </c>
      <c r="D1643" s="3">
        <v>2500</v>
      </c>
      <c r="E1643" s="3">
        <v>2535</v>
      </c>
      <c r="F1643" s="8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8293</v>
      </c>
      <c r="O1643" s="8">
        <v>101.4</v>
      </c>
      <c r="P1643" s="3">
        <v>1.3461538461538463</v>
      </c>
      <c r="Q1643" s="3" t="s">
        <v>8293</v>
      </c>
      <c r="R1643" s="3" t="s">
        <v>8293</v>
      </c>
      <c r="S1643" s="15">
        <f t="shared" si="50"/>
        <v>41962.596574074079</v>
      </c>
      <c r="T1643" s="14">
        <f t="shared" si="51"/>
        <v>41992.596574074079</v>
      </c>
    </row>
    <row r="1644" spans="1:20" ht="30.75" x14ac:dyDescent="0.25">
      <c r="A1644" s="3">
        <v>1642</v>
      </c>
      <c r="B1644" s="4" t="s">
        <v>1643</v>
      </c>
      <c r="C1644" s="4" t="s">
        <v>5752</v>
      </c>
      <c r="D1644" s="3">
        <v>1200</v>
      </c>
      <c r="E1644" s="3">
        <v>1200</v>
      </c>
      <c r="F1644" s="8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8293</v>
      </c>
      <c r="O1644" s="8">
        <v>100</v>
      </c>
      <c r="P1644" s="3">
        <v>0</v>
      </c>
      <c r="Q1644" s="3" t="s">
        <v>8293</v>
      </c>
      <c r="R1644" s="3" t="s">
        <v>8293</v>
      </c>
      <c r="S1644" s="15">
        <f t="shared" si="50"/>
        <v>40688.024618055555</v>
      </c>
      <c r="T1644" s="14">
        <f t="shared" si="51"/>
        <v>40708.024618055555</v>
      </c>
    </row>
    <row r="1645" spans="1:20" ht="30.75" x14ac:dyDescent="0.25">
      <c r="A1645" s="3">
        <v>1643</v>
      </c>
      <c r="B1645" s="4" t="s">
        <v>1644</v>
      </c>
      <c r="C1645" s="4" t="s">
        <v>5753</v>
      </c>
      <c r="D1645" s="3">
        <v>5000</v>
      </c>
      <c r="E1645" s="3">
        <v>6235</v>
      </c>
      <c r="F1645" s="8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8293</v>
      </c>
      <c r="O1645" s="8">
        <v>124.70000000000002</v>
      </c>
      <c r="P1645" s="3">
        <v>33.378378378378379</v>
      </c>
      <c r="Q1645" s="3" t="s">
        <v>8293</v>
      </c>
      <c r="R1645" s="3" t="s">
        <v>8293</v>
      </c>
      <c r="S1645" s="15">
        <f t="shared" si="50"/>
        <v>41146.824212962965</v>
      </c>
      <c r="T1645" s="14">
        <f t="shared" si="51"/>
        <v>41176.824212962965</v>
      </c>
    </row>
    <row r="1646" spans="1:20" ht="30.75" x14ac:dyDescent="0.25">
      <c r="A1646" s="3">
        <v>1644</v>
      </c>
      <c r="B1646" s="4" t="s">
        <v>1645</v>
      </c>
      <c r="C1646" s="4" t="s">
        <v>5754</v>
      </c>
      <c r="D1646" s="3">
        <v>10000</v>
      </c>
      <c r="E1646" s="3">
        <v>10950</v>
      </c>
      <c r="F1646" s="8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8293</v>
      </c>
      <c r="O1646" s="8">
        <v>109.5</v>
      </c>
      <c r="P1646" s="3">
        <v>7.421875</v>
      </c>
      <c r="Q1646" s="3" t="s">
        <v>8293</v>
      </c>
      <c r="R1646" s="3" t="s">
        <v>8293</v>
      </c>
      <c r="S1646" s="15">
        <f t="shared" si="50"/>
        <v>41175.05972222222</v>
      </c>
      <c r="T1646" s="14">
        <f t="shared" si="51"/>
        <v>41235.101388888892</v>
      </c>
    </row>
    <row r="1647" spans="1:20" ht="30.75" x14ac:dyDescent="0.25">
      <c r="A1647" s="3">
        <v>1645</v>
      </c>
      <c r="B1647" s="4" t="s">
        <v>1646</v>
      </c>
      <c r="C1647" s="4" t="s">
        <v>5755</v>
      </c>
      <c r="D1647" s="3">
        <v>5000</v>
      </c>
      <c r="E1647" s="3">
        <v>5540</v>
      </c>
      <c r="F1647" s="8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8293</v>
      </c>
      <c r="O1647" s="8">
        <v>110.80000000000001</v>
      </c>
      <c r="P1647" s="3">
        <v>54</v>
      </c>
      <c r="Q1647" s="3" t="s">
        <v>8293</v>
      </c>
      <c r="R1647" s="3" t="s">
        <v>8293</v>
      </c>
      <c r="S1647" s="15">
        <f t="shared" si="50"/>
        <v>41521.617361111108</v>
      </c>
      <c r="T1647" s="14">
        <f t="shared" si="51"/>
        <v>41535.617361111108</v>
      </c>
    </row>
    <row r="1648" spans="1:20" ht="45.75" x14ac:dyDescent="0.25">
      <c r="A1648" s="3">
        <v>1646</v>
      </c>
      <c r="B1648" s="4" t="s">
        <v>1647</v>
      </c>
      <c r="C1648" s="4" t="s">
        <v>5756</v>
      </c>
      <c r="D1648" s="3">
        <v>2000</v>
      </c>
      <c r="E1648" s="3">
        <v>2204</v>
      </c>
      <c r="F1648" s="8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8293</v>
      </c>
      <c r="O1648" s="8">
        <v>110.2</v>
      </c>
      <c r="P1648" s="3">
        <v>2.4578313253012047</v>
      </c>
      <c r="Q1648" s="3" t="s">
        <v>8293</v>
      </c>
      <c r="R1648" s="3" t="s">
        <v>8293</v>
      </c>
      <c r="S1648" s="15">
        <f t="shared" si="50"/>
        <v>41833.450266203705</v>
      </c>
      <c r="T1648" s="14">
        <f t="shared" si="51"/>
        <v>41865.757638888892</v>
      </c>
    </row>
    <row r="1649" spans="1:20" ht="30.75" x14ac:dyDescent="0.25">
      <c r="A1649" s="3">
        <v>1647</v>
      </c>
      <c r="B1649" s="4" t="s">
        <v>1648</v>
      </c>
      <c r="C1649" s="4" t="s">
        <v>5757</v>
      </c>
      <c r="D1649" s="3">
        <v>5000</v>
      </c>
      <c r="E1649" s="3">
        <v>5236</v>
      </c>
      <c r="F1649" s="8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8293</v>
      </c>
      <c r="O1649" s="8">
        <v>104.71999999999998</v>
      </c>
      <c r="P1649" s="3">
        <v>5.1304347826086953</v>
      </c>
      <c r="Q1649" s="3" t="s">
        <v>8293</v>
      </c>
      <c r="R1649" s="3" t="s">
        <v>8293</v>
      </c>
      <c r="S1649" s="15">
        <f t="shared" si="50"/>
        <v>41039.409456018519</v>
      </c>
      <c r="T1649" s="14">
        <f t="shared" si="51"/>
        <v>41069.409456018519</v>
      </c>
    </row>
    <row r="1650" spans="1:20" ht="30.75" x14ac:dyDescent="0.25">
      <c r="A1650" s="3">
        <v>1648</v>
      </c>
      <c r="B1650" s="4" t="s">
        <v>1649</v>
      </c>
      <c r="C1650" s="4" t="s">
        <v>5758</v>
      </c>
      <c r="D1650" s="3">
        <v>2300</v>
      </c>
      <c r="E1650" s="3">
        <v>2881</v>
      </c>
      <c r="F1650" s="8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8293</v>
      </c>
      <c r="O1650" s="8">
        <v>125.26086956521738</v>
      </c>
      <c r="P1650" s="3">
        <v>6.4555555555555557</v>
      </c>
      <c r="Q1650" s="3" t="s">
        <v>8293</v>
      </c>
      <c r="R1650" s="3" t="s">
        <v>8293</v>
      </c>
      <c r="S1650" s="15">
        <f t="shared" si="50"/>
        <v>40592.704652777778</v>
      </c>
      <c r="T1650" s="14">
        <f t="shared" si="51"/>
        <v>40622.662986111114</v>
      </c>
    </row>
    <row r="1651" spans="1:20" ht="30.75" x14ac:dyDescent="0.25">
      <c r="A1651" s="3">
        <v>1649</v>
      </c>
      <c r="B1651" s="4" t="s">
        <v>1650</v>
      </c>
      <c r="C1651" s="4" t="s">
        <v>5759</v>
      </c>
      <c r="D1651" s="3">
        <v>3800</v>
      </c>
      <c r="E1651" s="3">
        <v>3822.33</v>
      </c>
      <c r="F1651" s="8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8293</v>
      </c>
      <c r="O1651" s="8">
        <v>100.58763157894737</v>
      </c>
      <c r="P1651" s="3">
        <v>0.2756790123456781</v>
      </c>
      <c r="Q1651" s="3" t="s">
        <v>8293</v>
      </c>
      <c r="R1651" s="3" t="s">
        <v>8293</v>
      </c>
      <c r="S1651" s="15">
        <f t="shared" si="50"/>
        <v>41737.684664351851</v>
      </c>
      <c r="T1651" s="14">
        <f t="shared" si="51"/>
        <v>41782.684664351851</v>
      </c>
    </row>
    <row r="1652" spans="1:20" ht="30.75" x14ac:dyDescent="0.25">
      <c r="A1652" s="3">
        <v>1650</v>
      </c>
      <c r="B1652" s="4" t="s">
        <v>1651</v>
      </c>
      <c r="C1652" s="4" t="s">
        <v>5760</v>
      </c>
      <c r="D1652" s="3">
        <v>2000</v>
      </c>
      <c r="E1652" s="3">
        <v>2831</v>
      </c>
      <c r="F1652" s="8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8293</v>
      </c>
      <c r="O1652" s="8">
        <v>141.55000000000001</v>
      </c>
      <c r="P1652" s="3">
        <v>25.96875</v>
      </c>
      <c r="Q1652" s="3" t="s">
        <v>8293</v>
      </c>
      <c r="R1652" s="3" t="s">
        <v>8293</v>
      </c>
      <c r="S1652" s="15">
        <f t="shared" si="50"/>
        <v>41526.435613425929</v>
      </c>
      <c r="T1652" s="14">
        <f t="shared" si="51"/>
        <v>41556.435613425929</v>
      </c>
    </row>
    <row r="1653" spans="1:20" ht="30.75" x14ac:dyDescent="0.25">
      <c r="A1653" s="3">
        <v>1651</v>
      </c>
      <c r="B1653" s="4" t="s">
        <v>1652</v>
      </c>
      <c r="C1653" s="4" t="s">
        <v>5761</v>
      </c>
      <c r="D1653" s="3">
        <v>2000</v>
      </c>
      <c r="E1653" s="3">
        <v>2015</v>
      </c>
      <c r="F1653" s="8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8293</v>
      </c>
      <c r="O1653" s="8">
        <v>100.75</v>
      </c>
      <c r="P1653" s="3">
        <v>0.75</v>
      </c>
      <c r="Q1653" s="3" t="s">
        <v>8293</v>
      </c>
      <c r="R1653" s="3" t="s">
        <v>8293</v>
      </c>
      <c r="S1653" s="15">
        <f t="shared" si="50"/>
        <v>40625.900694444441</v>
      </c>
      <c r="T1653" s="14">
        <f t="shared" si="51"/>
        <v>40659.290972222225</v>
      </c>
    </row>
    <row r="1654" spans="1:20" ht="30.75" x14ac:dyDescent="0.25">
      <c r="A1654" s="3">
        <v>1652</v>
      </c>
      <c r="B1654" s="4" t="s">
        <v>1653</v>
      </c>
      <c r="C1654" s="4" t="s">
        <v>5762</v>
      </c>
      <c r="D1654" s="3">
        <v>4500</v>
      </c>
      <c r="E1654" s="3">
        <v>4530</v>
      </c>
      <c r="F1654" s="8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8293</v>
      </c>
      <c r="O1654" s="8">
        <v>100.66666666666666</v>
      </c>
      <c r="P1654" s="3">
        <v>0.42857142857142855</v>
      </c>
      <c r="Q1654" s="3" t="s">
        <v>8293</v>
      </c>
      <c r="R1654" s="3" t="s">
        <v>8293</v>
      </c>
      <c r="S1654" s="15">
        <f t="shared" si="50"/>
        <v>41572.492974537039</v>
      </c>
      <c r="T1654" s="14">
        <f t="shared" si="51"/>
        <v>41602.534641203703</v>
      </c>
    </row>
    <row r="1655" spans="1:20" ht="30.75" x14ac:dyDescent="0.25">
      <c r="A1655" s="3">
        <v>1653</v>
      </c>
      <c r="B1655" s="4" t="s">
        <v>1654</v>
      </c>
      <c r="C1655" s="4" t="s">
        <v>5763</v>
      </c>
      <c r="D1655" s="3">
        <v>5000</v>
      </c>
      <c r="E1655" s="3">
        <v>8711.52</v>
      </c>
      <c r="F1655" s="8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8293</v>
      </c>
      <c r="O1655" s="8">
        <v>174.2304</v>
      </c>
      <c r="P1655" s="3">
        <v>22.092380952380957</v>
      </c>
      <c r="Q1655" s="3" t="s">
        <v>8293</v>
      </c>
      <c r="R1655" s="3" t="s">
        <v>8293</v>
      </c>
      <c r="S1655" s="15">
        <f t="shared" si="50"/>
        <v>40626.834444444445</v>
      </c>
      <c r="T1655" s="14">
        <f t="shared" si="51"/>
        <v>40657.834444444445</v>
      </c>
    </row>
    <row r="1656" spans="1:20" ht="30.75" x14ac:dyDescent="0.25">
      <c r="A1656" s="3">
        <v>1654</v>
      </c>
      <c r="B1656" s="4" t="s">
        <v>1655</v>
      </c>
      <c r="C1656" s="4" t="s">
        <v>5764</v>
      </c>
      <c r="D1656" s="3">
        <v>1100</v>
      </c>
      <c r="E1656" s="3">
        <v>1319</v>
      </c>
      <c r="F1656" s="8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8293</v>
      </c>
      <c r="O1656" s="8">
        <v>119.90909090909089</v>
      </c>
      <c r="P1656" s="3">
        <v>6.4411764705882355</v>
      </c>
      <c r="Q1656" s="3" t="s">
        <v>8293</v>
      </c>
      <c r="R1656" s="3" t="s">
        <v>8293</v>
      </c>
      <c r="S1656" s="15">
        <f t="shared" si="50"/>
        <v>40987.890740740739</v>
      </c>
      <c r="T1656" s="14">
        <f t="shared" si="51"/>
        <v>41017.890740740739</v>
      </c>
    </row>
    <row r="1657" spans="1:20" ht="30.75" x14ac:dyDescent="0.25">
      <c r="A1657" s="3">
        <v>1655</v>
      </c>
      <c r="B1657" s="4" t="s">
        <v>1656</v>
      </c>
      <c r="C1657" s="4" t="s">
        <v>5765</v>
      </c>
      <c r="D1657" s="3">
        <v>1500</v>
      </c>
      <c r="E1657" s="3">
        <v>2143</v>
      </c>
      <c r="F1657" s="8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8293</v>
      </c>
      <c r="O1657" s="8">
        <v>142.86666666666667</v>
      </c>
      <c r="P1657" s="3">
        <v>13.395833333333334</v>
      </c>
      <c r="Q1657" s="3" t="s">
        <v>8293</v>
      </c>
      <c r="R1657" s="3" t="s">
        <v>8293</v>
      </c>
      <c r="S1657" s="15">
        <f t="shared" si="50"/>
        <v>40974.791898148149</v>
      </c>
      <c r="T1657" s="14">
        <f t="shared" si="51"/>
        <v>41004.750231481477</v>
      </c>
    </row>
    <row r="1658" spans="1:20" ht="45.75" x14ac:dyDescent="0.25">
      <c r="A1658" s="3">
        <v>1656</v>
      </c>
      <c r="B1658" s="4" t="s">
        <v>1657</v>
      </c>
      <c r="C1658" s="4" t="s">
        <v>5766</v>
      </c>
      <c r="D1658" s="3">
        <v>7500</v>
      </c>
      <c r="E1658" s="3">
        <v>7525.12</v>
      </c>
      <c r="F1658" s="8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8293</v>
      </c>
      <c r="O1658" s="8">
        <v>100.33493333333334</v>
      </c>
      <c r="P1658" s="3">
        <v>0.5233333333333311</v>
      </c>
      <c r="Q1658" s="3" t="s">
        <v>8293</v>
      </c>
      <c r="R1658" s="3" t="s">
        <v>8293</v>
      </c>
      <c r="S1658" s="15">
        <f t="shared" si="50"/>
        <v>41226.928842592592</v>
      </c>
      <c r="T1658" s="14">
        <f t="shared" si="51"/>
        <v>41256.928842592592</v>
      </c>
    </row>
    <row r="1659" spans="1:20" ht="30.75" x14ac:dyDescent="0.25">
      <c r="A1659" s="3">
        <v>1657</v>
      </c>
      <c r="B1659" s="4" t="s">
        <v>1658</v>
      </c>
      <c r="C1659" s="4" t="s">
        <v>5767</v>
      </c>
      <c r="D1659" s="3">
        <v>25000</v>
      </c>
      <c r="E1659" s="3">
        <v>26233.45</v>
      </c>
      <c r="F1659" s="8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8293</v>
      </c>
      <c r="O1659" s="8">
        <v>104.93380000000001</v>
      </c>
      <c r="P1659" s="3">
        <v>5.5812217194570168</v>
      </c>
      <c r="Q1659" s="3" t="s">
        <v>8293</v>
      </c>
      <c r="R1659" s="3" t="s">
        <v>8293</v>
      </c>
      <c r="S1659" s="15">
        <f t="shared" si="50"/>
        <v>41023.782037037039</v>
      </c>
      <c r="T1659" s="14">
        <f t="shared" si="51"/>
        <v>41053.782037037039</v>
      </c>
    </row>
    <row r="1660" spans="1:20" ht="45.75" x14ac:dyDescent="0.25">
      <c r="A1660" s="3">
        <v>1658</v>
      </c>
      <c r="B1660" s="4" t="s">
        <v>1659</v>
      </c>
      <c r="C1660" s="4" t="s">
        <v>5768</v>
      </c>
      <c r="D1660" s="3">
        <v>6000</v>
      </c>
      <c r="E1660" s="3">
        <v>7934</v>
      </c>
      <c r="F1660" s="8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8293</v>
      </c>
      <c r="O1660" s="8">
        <v>132.23333333333335</v>
      </c>
      <c r="P1660" s="3">
        <v>18.074766355140188</v>
      </c>
      <c r="Q1660" s="3" t="s">
        <v>8293</v>
      </c>
      <c r="R1660" s="3" t="s">
        <v>8293</v>
      </c>
      <c r="S1660" s="15">
        <f t="shared" si="50"/>
        <v>41223.22184027778</v>
      </c>
      <c r="T1660" s="14">
        <f t="shared" si="51"/>
        <v>41261.597222222219</v>
      </c>
    </row>
    <row r="1661" spans="1:20" ht="30.75" x14ac:dyDescent="0.25">
      <c r="A1661" s="3">
        <v>1659</v>
      </c>
      <c r="B1661" s="4" t="s">
        <v>1660</v>
      </c>
      <c r="C1661" s="4" t="s">
        <v>5769</v>
      </c>
      <c r="D1661" s="3">
        <v>500</v>
      </c>
      <c r="E1661" s="3">
        <v>564</v>
      </c>
      <c r="F1661" s="8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8293</v>
      </c>
      <c r="O1661" s="8">
        <v>112.79999999999998</v>
      </c>
      <c r="P1661" s="3">
        <v>1.4222222222222223</v>
      </c>
      <c r="Q1661" s="3" t="s">
        <v>8293</v>
      </c>
      <c r="R1661" s="3" t="s">
        <v>8293</v>
      </c>
      <c r="S1661" s="15">
        <f t="shared" si="50"/>
        <v>41596.913437499999</v>
      </c>
      <c r="T1661" s="14">
        <f t="shared" si="51"/>
        <v>41625.5</v>
      </c>
    </row>
    <row r="1662" spans="1:20" ht="30.75" x14ac:dyDescent="0.25">
      <c r="A1662" s="3">
        <v>1660</v>
      </c>
      <c r="B1662" s="4" t="s">
        <v>1661</v>
      </c>
      <c r="C1662" s="4" t="s">
        <v>5770</v>
      </c>
      <c r="D1662" s="3">
        <v>80</v>
      </c>
      <c r="E1662" s="3">
        <v>1003</v>
      </c>
      <c r="F1662" s="8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8293</v>
      </c>
      <c r="O1662" s="9">
        <v>1253.75</v>
      </c>
      <c r="P1662" s="3">
        <v>25.638888888888889</v>
      </c>
      <c r="Q1662" s="3" t="s">
        <v>8293</v>
      </c>
      <c r="R1662" s="3" t="s">
        <v>8293</v>
      </c>
      <c r="S1662" s="15">
        <f t="shared" si="50"/>
        <v>42459.693865740745</v>
      </c>
      <c r="T1662" s="14">
        <f t="shared" si="51"/>
        <v>42490.915972222225</v>
      </c>
    </row>
    <row r="1663" spans="1:20" ht="45.75" x14ac:dyDescent="0.25">
      <c r="A1663" s="3">
        <v>1661</v>
      </c>
      <c r="B1663" s="4" t="s">
        <v>1662</v>
      </c>
      <c r="C1663" s="4" t="s">
        <v>5771</v>
      </c>
      <c r="D1663" s="3">
        <v>7900</v>
      </c>
      <c r="E1663" s="3">
        <v>8098</v>
      </c>
      <c r="F1663" s="8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8293</v>
      </c>
      <c r="O1663" s="8">
        <v>102.50632911392405</v>
      </c>
      <c r="P1663" s="3">
        <v>1.9603960396039604</v>
      </c>
      <c r="Q1663" s="3" t="s">
        <v>8293</v>
      </c>
      <c r="R1663" s="3" t="s">
        <v>8293</v>
      </c>
      <c r="S1663" s="15">
        <f t="shared" si="50"/>
        <v>42343.998043981483</v>
      </c>
      <c r="T1663" s="14">
        <f t="shared" si="51"/>
        <v>42386.875</v>
      </c>
    </row>
    <row r="1664" spans="1:20" ht="30.75" x14ac:dyDescent="0.25">
      <c r="A1664" s="3">
        <v>1662</v>
      </c>
      <c r="B1664" s="4" t="s">
        <v>1663</v>
      </c>
      <c r="C1664" s="4" t="s">
        <v>5772</v>
      </c>
      <c r="D1664" s="3">
        <v>8000</v>
      </c>
      <c r="E1664" s="3">
        <v>8211</v>
      </c>
      <c r="F1664" s="8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8293</v>
      </c>
      <c r="O1664" s="8">
        <v>102.6375</v>
      </c>
      <c r="P1664" s="3">
        <v>3.403225806451613</v>
      </c>
      <c r="Q1664" s="3" t="s">
        <v>8293</v>
      </c>
      <c r="R1664" s="3" t="s">
        <v>8293</v>
      </c>
      <c r="S1664" s="15">
        <f t="shared" si="50"/>
        <v>40848.198333333334</v>
      </c>
      <c r="T1664" s="14">
        <f t="shared" si="51"/>
        <v>40908.239999999998</v>
      </c>
    </row>
    <row r="1665" spans="1:20" ht="30.75" x14ac:dyDescent="0.25">
      <c r="A1665" s="3">
        <v>1663</v>
      </c>
      <c r="B1665" s="4" t="s">
        <v>1664</v>
      </c>
      <c r="C1665" s="4" t="s">
        <v>5773</v>
      </c>
      <c r="D1665" s="3">
        <v>1000</v>
      </c>
      <c r="E1665" s="3">
        <v>1080</v>
      </c>
      <c r="F1665" s="8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8293</v>
      </c>
      <c r="O1665" s="8">
        <v>108</v>
      </c>
      <c r="P1665" s="3">
        <v>2.5</v>
      </c>
      <c r="Q1665" s="3" t="s">
        <v>8293</v>
      </c>
      <c r="R1665" s="3" t="s">
        <v>8293</v>
      </c>
      <c r="S1665" s="15">
        <f t="shared" si="50"/>
        <v>42006.02207175926</v>
      </c>
      <c r="T1665" s="14">
        <f t="shared" si="51"/>
        <v>42036.02207175926</v>
      </c>
    </row>
    <row r="1666" spans="1:20" ht="30.75" x14ac:dyDescent="0.25">
      <c r="A1666" s="3">
        <v>1664</v>
      </c>
      <c r="B1666" s="4" t="s">
        <v>1665</v>
      </c>
      <c r="C1666" s="4" t="s">
        <v>5774</v>
      </c>
      <c r="D1666" s="3">
        <v>2500</v>
      </c>
      <c r="E1666" s="3">
        <v>3060.22</v>
      </c>
      <c r="F1666" s="8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8293</v>
      </c>
      <c r="O1666" s="8">
        <v>122.40879999999999</v>
      </c>
      <c r="P1666" s="3">
        <v>6.2946067415730313</v>
      </c>
      <c r="Q1666" s="3" t="s">
        <v>8293</v>
      </c>
      <c r="R1666" s="3" t="s">
        <v>8293</v>
      </c>
      <c r="S1666" s="15">
        <f t="shared" si="50"/>
        <v>40939.761782407404</v>
      </c>
      <c r="T1666" s="14">
        <f t="shared" si="51"/>
        <v>40984.165972222225</v>
      </c>
    </row>
    <row r="1667" spans="1:20" ht="30.75" x14ac:dyDescent="0.25">
      <c r="A1667" s="3">
        <v>1665</v>
      </c>
      <c r="B1667" s="4" t="s">
        <v>1666</v>
      </c>
      <c r="C1667" s="4" t="s">
        <v>5775</v>
      </c>
      <c r="D1667" s="3">
        <v>3500</v>
      </c>
      <c r="E1667" s="3">
        <v>4181</v>
      </c>
      <c r="F1667" s="8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8293</v>
      </c>
      <c r="O1667" s="8">
        <v>119.45714285714286</v>
      </c>
      <c r="P1667" s="3">
        <v>7.32258064516129</v>
      </c>
      <c r="Q1667" s="3" t="s">
        <v>8293</v>
      </c>
      <c r="R1667" s="3" t="s">
        <v>8293</v>
      </c>
      <c r="S1667" s="15">
        <f t="shared" ref="S1667:S1730" si="52">(((J1667/60)/60)/24)+DATE(1970,1,1)</f>
        <v>40564.649456018517</v>
      </c>
      <c r="T1667" s="14">
        <f t="shared" ref="T1667:T1730" si="53">(((I1667/60)/60)/24)+DATE(1970,1,1)</f>
        <v>40596.125</v>
      </c>
    </row>
    <row r="1668" spans="1:20" ht="30.75" x14ac:dyDescent="0.25">
      <c r="A1668" s="3">
        <v>1666</v>
      </c>
      <c r="B1668" s="4" t="s">
        <v>1667</v>
      </c>
      <c r="C1668" s="4" t="s">
        <v>5776</v>
      </c>
      <c r="D1668" s="3">
        <v>2500</v>
      </c>
      <c r="E1668" s="3">
        <v>4022</v>
      </c>
      <c r="F1668" s="8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8293</v>
      </c>
      <c r="O1668" s="8">
        <v>160.88</v>
      </c>
      <c r="P1668" s="3">
        <v>15.530612244897959</v>
      </c>
      <c r="Q1668" s="3" t="s">
        <v>8293</v>
      </c>
      <c r="R1668" s="3" t="s">
        <v>8293</v>
      </c>
      <c r="S1668" s="15">
        <f t="shared" si="52"/>
        <v>41331.253159722226</v>
      </c>
      <c r="T1668" s="14">
        <f t="shared" si="53"/>
        <v>41361.211493055554</v>
      </c>
    </row>
    <row r="1669" spans="1:20" ht="30.75" x14ac:dyDescent="0.25">
      <c r="A1669" s="3">
        <v>1667</v>
      </c>
      <c r="B1669" s="4" t="s">
        <v>1668</v>
      </c>
      <c r="C1669" s="4" t="s">
        <v>5777</v>
      </c>
      <c r="D1669" s="3">
        <v>3400</v>
      </c>
      <c r="E1669" s="3">
        <v>4313</v>
      </c>
      <c r="F1669" s="8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8293</v>
      </c>
      <c r="O1669" s="8">
        <v>126.85294117647059</v>
      </c>
      <c r="P1669" s="3">
        <v>11.134146341463415</v>
      </c>
      <c r="Q1669" s="3" t="s">
        <v>8293</v>
      </c>
      <c r="R1669" s="3" t="s">
        <v>8293</v>
      </c>
      <c r="S1669" s="15">
        <f t="shared" si="52"/>
        <v>41682.0705787037</v>
      </c>
      <c r="T1669" s="14">
        <f t="shared" si="53"/>
        <v>41709.290972222225</v>
      </c>
    </row>
    <row r="1670" spans="1:20" ht="30.75" x14ac:dyDescent="0.25">
      <c r="A1670" s="3">
        <v>1668</v>
      </c>
      <c r="B1670" s="4" t="s">
        <v>1669</v>
      </c>
      <c r="C1670" s="4" t="s">
        <v>5778</v>
      </c>
      <c r="D1670" s="3">
        <v>8000</v>
      </c>
      <c r="E1670" s="3">
        <v>8211</v>
      </c>
      <c r="F1670" s="8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8293</v>
      </c>
      <c r="O1670" s="8">
        <v>102.6375</v>
      </c>
      <c r="P1670" s="3">
        <v>1.8189655172413792</v>
      </c>
      <c r="Q1670" s="3" t="s">
        <v>8293</v>
      </c>
      <c r="R1670" s="3" t="s">
        <v>8293</v>
      </c>
      <c r="S1670" s="15">
        <f t="shared" si="52"/>
        <v>40845.14975694444</v>
      </c>
      <c r="T1670" s="14">
        <f t="shared" si="53"/>
        <v>40875.191423611112</v>
      </c>
    </row>
    <row r="1671" spans="1:20" ht="45.75" x14ac:dyDescent="0.25">
      <c r="A1671" s="3">
        <v>1669</v>
      </c>
      <c r="B1671" s="4" t="s">
        <v>1670</v>
      </c>
      <c r="C1671" s="4" t="s">
        <v>5779</v>
      </c>
      <c r="D1671" s="3">
        <v>2000</v>
      </c>
      <c r="E1671" s="3">
        <v>2795</v>
      </c>
      <c r="F1671" s="8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8293</v>
      </c>
      <c r="O1671" s="8">
        <v>139.75</v>
      </c>
      <c r="P1671" s="3">
        <v>15.288461538461538</v>
      </c>
      <c r="Q1671" s="3" t="s">
        <v>8293</v>
      </c>
      <c r="R1671" s="3" t="s">
        <v>8293</v>
      </c>
      <c r="S1671" s="15">
        <f t="shared" si="52"/>
        <v>42461.885138888887</v>
      </c>
      <c r="T1671" s="14">
        <f t="shared" si="53"/>
        <v>42521.885138888887</v>
      </c>
    </row>
    <row r="1672" spans="1:20" ht="45.75" x14ac:dyDescent="0.25">
      <c r="A1672" s="3">
        <v>1670</v>
      </c>
      <c r="B1672" s="4" t="s">
        <v>1671</v>
      </c>
      <c r="C1672" s="4" t="s">
        <v>5780</v>
      </c>
      <c r="D1672" s="3">
        <v>1000</v>
      </c>
      <c r="E1672" s="3">
        <v>1026</v>
      </c>
      <c r="F1672" s="8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8293</v>
      </c>
      <c r="O1672" s="8">
        <v>102.60000000000001</v>
      </c>
      <c r="P1672" s="3">
        <v>1.1304347826086956</v>
      </c>
      <c r="Q1672" s="3" t="s">
        <v>8293</v>
      </c>
      <c r="R1672" s="3" t="s">
        <v>8293</v>
      </c>
      <c r="S1672" s="15">
        <f t="shared" si="52"/>
        <v>40313.930543981485</v>
      </c>
      <c r="T1672" s="14">
        <f t="shared" si="53"/>
        <v>40364.166666666664</v>
      </c>
    </row>
    <row r="1673" spans="1:20" ht="30.75" x14ac:dyDescent="0.25">
      <c r="A1673" s="3">
        <v>1671</v>
      </c>
      <c r="B1673" s="4" t="s">
        <v>1672</v>
      </c>
      <c r="C1673" s="4" t="s">
        <v>5781</v>
      </c>
      <c r="D1673" s="3">
        <v>2000</v>
      </c>
      <c r="E1673" s="3">
        <v>2013.47</v>
      </c>
      <c r="F1673" s="8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8293</v>
      </c>
      <c r="O1673" s="8">
        <v>100.67349999999999</v>
      </c>
      <c r="P1673" s="3">
        <v>0.17493506493506528</v>
      </c>
      <c r="Q1673" s="3" t="s">
        <v>8293</v>
      </c>
      <c r="R1673" s="3" t="s">
        <v>8293</v>
      </c>
      <c r="S1673" s="15">
        <f t="shared" si="52"/>
        <v>42553.54414351852</v>
      </c>
      <c r="T1673" s="14">
        <f t="shared" si="53"/>
        <v>42583.54414351852</v>
      </c>
    </row>
    <row r="1674" spans="1:20" ht="30.75" x14ac:dyDescent="0.25">
      <c r="A1674" s="3">
        <v>1672</v>
      </c>
      <c r="B1674" s="4" t="s">
        <v>1673</v>
      </c>
      <c r="C1674" s="4" t="s">
        <v>5782</v>
      </c>
      <c r="D1674" s="3">
        <v>1700</v>
      </c>
      <c r="E1674" s="3">
        <v>1920</v>
      </c>
      <c r="F1674" s="8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8293</v>
      </c>
      <c r="O1674" s="8">
        <v>112.94117647058823</v>
      </c>
      <c r="P1674" s="3">
        <v>4.4897959183673466</v>
      </c>
      <c r="Q1674" s="3" t="s">
        <v>8293</v>
      </c>
      <c r="R1674" s="3" t="s">
        <v>8293</v>
      </c>
      <c r="S1674" s="15">
        <f t="shared" si="52"/>
        <v>41034.656597222223</v>
      </c>
      <c r="T1674" s="14">
        <f t="shared" si="53"/>
        <v>41064.656597222223</v>
      </c>
    </row>
    <row r="1675" spans="1:20" ht="30.75" x14ac:dyDescent="0.25">
      <c r="A1675" s="3">
        <v>1673</v>
      </c>
      <c r="B1675" s="4" t="s">
        <v>1674</v>
      </c>
      <c r="C1675" s="4" t="s">
        <v>5783</v>
      </c>
      <c r="D1675" s="3">
        <v>2100</v>
      </c>
      <c r="E1675" s="3">
        <v>2690</v>
      </c>
      <c r="F1675" s="8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8293</v>
      </c>
      <c r="O1675" s="8">
        <v>128.09523809523807</v>
      </c>
      <c r="P1675" s="3">
        <v>10</v>
      </c>
      <c r="Q1675" s="3" t="s">
        <v>8293</v>
      </c>
      <c r="R1675" s="3" t="s">
        <v>8293</v>
      </c>
      <c r="S1675" s="15">
        <f t="shared" si="52"/>
        <v>42039.878379629634</v>
      </c>
      <c r="T1675" s="14">
        <f t="shared" si="53"/>
        <v>42069.878379629634</v>
      </c>
    </row>
    <row r="1676" spans="1:20" ht="30.75" x14ac:dyDescent="0.25">
      <c r="A1676" s="3">
        <v>1674</v>
      </c>
      <c r="B1676" s="4" t="s">
        <v>1675</v>
      </c>
      <c r="C1676" s="4" t="s">
        <v>5784</v>
      </c>
      <c r="D1676" s="3">
        <v>5000</v>
      </c>
      <c r="E1676" s="3">
        <v>10085</v>
      </c>
      <c r="F1676" s="8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8293</v>
      </c>
      <c r="O1676" s="9">
        <v>201.7</v>
      </c>
      <c r="P1676" s="3">
        <v>45</v>
      </c>
      <c r="Q1676" s="3" t="s">
        <v>8293</v>
      </c>
      <c r="R1676" s="3" t="s">
        <v>8293</v>
      </c>
      <c r="S1676" s="15">
        <f t="shared" si="52"/>
        <v>42569.605393518519</v>
      </c>
      <c r="T1676" s="14">
        <f t="shared" si="53"/>
        <v>42600.290972222225</v>
      </c>
    </row>
    <row r="1677" spans="1:20" ht="30.75" x14ac:dyDescent="0.25">
      <c r="A1677" s="3">
        <v>1675</v>
      </c>
      <c r="B1677" s="4" t="s">
        <v>1676</v>
      </c>
      <c r="C1677" s="4" t="s">
        <v>5785</v>
      </c>
      <c r="D1677" s="3">
        <v>1000</v>
      </c>
      <c r="E1677" s="3">
        <v>1374.16</v>
      </c>
      <c r="F1677" s="8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8293</v>
      </c>
      <c r="O1677" s="8">
        <v>137.416</v>
      </c>
      <c r="P1677" s="3">
        <v>11.004705882352944</v>
      </c>
      <c r="Q1677" s="3" t="s">
        <v>8293</v>
      </c>
      <c r="R1677" s="3" t="s">
        <v>8293</v>
      </c>
      <c r="S1677" s="15">
        <f t="shared" si="52"/>
        <v>40802.733101851853</v>
      </c>
      <c r="T1677" s="14">
        <f t="shared" si="53"/>
        <v>40832.918749999997</v>
      </c>
    </row>
    <row r="1678" spans="1:20" ht="30.75" x14ac:dyDescent="0.25">
      <c r="A1678" s="3">
        <v>1676</v>
      </c>
      <c r="B1678" s="4" t="s">
        <v>1677</v>
      </c>
      <c r="C1678" s="4" t="s">
        <v>5786</v>
      </c>
      <c r="D1678" s="3">
        <v>3000</v>
      </c>
      <c r="E1678" s="3">
        <v>3460</v>
      </c>
      <c r="F1678" s="8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8293</v>
      </c>
      <c r="O1678" s="8">
        <v>115.33333333333333</v>
      </c>
      <c r="P1678" s="3">
        <v>10.952380952380953</v>
      </c>
      <c r="Q1678" s="3" t="s">
        <v>8293</v>
      </c>
      <c r="R1678" s="3" t="s">
        <v>8293</v>
      </c>
      <c r="S1678" s="15">
        <f t="shared" si="52"/>
        <v>40973.72623842593</v>
      </c>
      <c r="T1678" s="14">
        <f t="shared" si="53"/>
        <v>41020.165972222225</v>
      </c>
    </row>
    <row r="1679" spans="1:20" ht="30.75" x14ac:dyDescent="0.25">
      <c r="A1679" s="3">
        <v>1677</v>
      </c>
      <c r="B1679" s="4" t="s">
        <v>1678</v>
      </c>
      <c r="C1679" s="4" t="s">
        <v>5787</v>
      </c>
      <c r="D1679" s="3">
        <v>6000</v>
      </c>
      <c r="E1679" s="3">
        <v>6700</v>
      </c>
      <c r="F1679" s="8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8293</v>
      </c>
      <c r="O1679" s="8">
        <v>111.66666666666667</v>
      </c>
      <c r="P1679" s="3">
        <v>16.666666666666668</v>
      </c>
      <c r="Q1679" s="3" t="s">
        <v>8293</v>
      </c>
      <c r="R1679" s="3" t="s">
        <v>8293</v>
      </c>
      <c r="S1679" s="15">
        <f t="shared" si="52"/>
        <v>42416.407129629632</v>
      </c>
      <c r="T1679" s="14">
        <f t="shared" si="53"/>
        <v>42476.249305555553</v>
      </c>
    </row>
    <row r="1680" spans="1:20" ht="30.75" x14ac:dyDescent="0.25">
      <c r="A1680" s="3">
        <v>1678</v>
      </c>
      <c r="B1680" s="4" t="s">
        <v>1679</v>
      </c>
      <c r="C1680" s="4" t="s">
        <v>5788</v>
      </c>
      <c r="D1680" s="3">
        <v>1500</v>
      </c>
      <c r="E1680" s="3">
        <v>1776</v>
      </c>
      <c r="F1680" s="8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8293</v>
      </c>
      <c r="O1680" s="8">
        <v>118.39999999999999</v>
      </c>
      <c r="P1680" s="3">
        <v>5.6326530612244898</v>
      </c>
      <c r="Q1680" s="3" t="s">
        <v>8293</v>
      </c>
      <c r="R1680" s="3" t="s">
        <v>8293</v>
      </c>
      <c r="S1680" s="15">
        <f t="shared" si="52"/>
        <v>41662.854988425926</v>
      </c>
      <c r="T1680" s="14">
        <f t="shared" si="53"/>
        <v>41676.854988425926</v>
      </c>
    </row>
    <row r="1681" spans="1:20" ht="45.75" x14ac:dyDescent="0.25">
      <c r="A1681" s="3">
        <v>1679</v>
      </c>
      <c r="B1681" s="4" t="s">
        <v>1680</v>
      </c>
      <c r="C1681" s="4" t="s">
        <v>5789</v>
      </c>
      <c r="D1681" s="3">
        <v>2000</v>
      </c>
      <c r="E1681" s="3">
        <v>3500</v>
      </c>
      <c r="F1681" s="8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8293</v>
      </c>
      <c r="O1681" s="8">
        <v>175</v>
      </c>
      <c r="P1681" s="3">
        <v>26.785714285714285</v>
      </c>
      <c r="Q1681" s="3" t="s">
        <v>8293</v>
      </c>
      <c r="R1681" s="3" t="s">
        <v>8293</v>
      </c>
      <c r="S1681" s="15">
        <f t="shared" si="52"/>
        <v>40723.068807870368</v>
      </c>
      <c r="T1681" s="14">
        <f t="shared" si="53"/>
        <v>40746.068807870368</v>
      </c>
    </row>
    <row r="1682" spans="1:20" ht="30.75" x14ac:dyDescent="0.25">
      <c r="A1682" s="3">
        <v>1680</v>
      </c>
      <c r="B1682" s="4" t="s">
        <v>1681</v>
      </c>
      <c r="C1682" s="4" t="s">
        <v>5790</v>
      </c>
      <c r="D1682" s="3">
        <v>1000</v>
      </c>
      <c r="E1682" s="3">
        <v>1175</v>
      </c>
      <c r="F1682" s="8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8293</v>
      </c>
      <c r="O1682" s="8">
        <v>117.5</v>
      </c>
      <c r="P1682" s="3">
        <v>7</v>
      </c>
      <c r="Q1682" s="3" t="s">
        <v>8293</v>
      </c>
      <c r="R1682" s="3" t="s">
        <v>8293</v>
      </c>
      <c r="S1682" s="15">
        <f t="shared" si="52"/>
        <v>41802.757719907408</v>
      </c>
      <c r="T1682" s="14">
        <f t="shared" si="53"/>
        <v>41832.757719907408</v>
      </c>
    </row>
    <row r="1683" spans="1:20" ht="45.75" x14ac:dyDescent="0.25">
      <c r="A1683" s="3">
        <v>1681</v>
      </c>
      <c r="B1683" s="4" t="s">
        <v>1682</v>
      </c>
      <c r="C1683" s="4" t="s">
        <v>5791</v>
      </c>
      <c r="D1683" s="3">
        <v>65000</v>
      </c>
      <c r="E1683" s="3">
        <v>65924.38</v>
      </c>
      <c r="F1683" s="10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8294</v>
      </c>
      <c r="O1683" s="8">
        <v>101.42212307692309</v>
      </c>
      <c r="P1683" s="3">
        <v>1.0456787330316795</v>
      </c>
      <c r="Q1683" s="3" t="s">
        <v>8294</v>
      </c>
      <c r="R1683" s="3" t="s">
        <v>8294</v>
      </c>
      <c r="S1683" s="15">
        <f t="shared" si="52"/>
        <v>42774.121342592596</v>
      </c>
      <c r="T1683" s="14">
        <f t="shared" si="53"/>
        <v>42823.083333333328</v>
      </c>
    </row>
    <row r="1684" spans="1:20" ht="30.75" x14ac:dyDescent="0.25">
      <c r="A1684" s="3">
        <v>1682</v>
      </c>
      <c r="B1684" s="4" t="s">
        <v>1683</v>
      </c>
      <c r="C1684" s="4" t="s">
        <v>5792</v>
      </c>
      <c r="D1684" s="3">
        <v>6000</v>
      </c>
      <c r="E1684" s="3">
        <v>0</v>
      </c>
      <c r="F1684" s="10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8294</v>
      </c>
      <c r="O1684" s="7">
        <v>0</v>
      </c>
      <c r="P1684" s="3">
        <v>0</v>
      </c>
      <c r="Q1684" s="3" t="s">
        <v>8294</v>
      </c>
      <c r="R1684" s="3" t="s">
        <v>8294</v>
      </c>
      <c r="S1684" s="15">
        <f t="shared" si="52"/>
        <v>42779.21365740741</v>
      </c>
      <c r="T1684" s="14">
        <f t="shared" si="53"/>
        <v>42839.171990740739</v>
      </c>
    </row>
    <row r="1685" spans="1:20" ht="30.75" x14ac:dyDescent="0.25">
      <c r="A1685" s="3">
        <v>1683</v>
      </c>
      <c r="B1685" s="4" t="s">
        <v>1684</v>
      </c>
      <c r="C1685" s="4" t="s">
        <v>5793</v>
      </c>
      <c r="D1685" s="3">
        <v>3500</v>
      </c>
      <c r="E1685" s="3">
        <v>760</v>
      </c>
      <c r="F1685" s="10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8294</v>
      </c>
      <c r="O1685" s="7">
        <v>21.714285714285715</v>
      </c>
      <c r="P1685" s="3">
        <v>-274</v>
      </c>
      <c r="Q1685" s="3" t="s">
        <v>8294</v>
      </c>
      <c r="R1685" s="3" t="s">
        <v>8294</v>
      </c>
      <c r="S1685" s="15">
        <f t="shared" si="52"/>
        <v>42808.781689814816</v>
      </c>
      <c r="T1685" s="14">
        <f t="shared" si="53"/>
        <v>42832.781689814816</v>
      </c>
    </row>
    <row r="1686" spans="1:20" ht="30.75" x14ac:dyDescent="0.25">
      <c r="A1686" s="3">
        <v>1684</v>
      </c>
      <c r="B1686" s="4" t="s">
        <v>1685</v>
      </c>
      <c r="C1686" s="4" t="s">
        <v>5794</v>
      </c>
      <c r="D1686" s="3">
        <v>8000</v>
      </c>
      <c r="E1686" s="3">
        <v>8730</v>
      </c>
      <c r="F1686" s="10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8294</v>
      </c>
      <c r="O1686" s="8">
        <v>109.125</v>
      </c>
      <c r="P1686" s="3">
        <v>7.2277227722772279</v>
      </c>
      <c r="Q1686" s="3" t="s">
        <v>8294</v>
      </c>
      <c r="R1686" s="3" t="s">
        <v>8294</v>
      </c>
      <c r="S1686" s="15">
        <f t="shared" si="52"/>
        <v>42783.815289351856</v>
      </c>
      <c r="T1686" s="14">
        <f t="shared" si="53"/>
        <v>42811.773622685185</v>
      </c>
    </row>
    <row r="1687" spans="1:20" ht="30.75" x14ac:dyDescent="0.25">
      <c r="A1687" s="3">
        <v>1685</v>
      </c>
      <c r="B1687" s="4" t="s">
        <v>1686</v>
      </c>
      <c r="C1687" s="4" t="s">
        <v>5795</v>
      </c>
      <c r="D1687" s="3">
        <v>350</v>
      </c>
      <c r="E1687" s="3">
        <v>360</v>
      </c>
      <c r="F1687" s="10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8294</v>
      </c>
      <c r="O1687" s="8">
        <v>102.85714285714285</v>
      </c>
      <c r="P1687" s="3">
        <v>0.66666666666666663</v>
      </c>
      <c r="Q1687" s="3" t="s">
        <v>8294</v>
      </c>
      <c r="R1687" s="3" t="s">
        <v>8294</v>
      </c>
      <c r="S1687" s="15">
        <f t="shared" si="52"/>
        <v>42788.2502662037</v>
      </c>
      <c r="T1687" s="14">
        <f t="shared" si="53"/>
        <v>42818.208599537036</v>
      </c>
    </row>
    <row r="1688" spans="1:20" ht="45.75" x14ac:dyDescent="0.25">
      <c r="A1688" s="3">
        <v>1686</v>
      </c>
      <c r="B1688" s="4" t="s">
        <v>1687</v>
      </c>
      <c r="C1688" s="4" t="s">
        <v>5796</v>
      </c>
      <c r="D1688" s="3">
        <v>5000</v>
      </c>
      <c r="E1688" s="3">
        <v>18</v>
      </c>
      <c r="F1688" s="10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8294</v>
      </c>
      <c r="O1688" s="7">
        <v>0.36</v>
      </c>
      <c r="P1688" s="3">
        <v>-4982</v>
      </c>
      <c r="Q1688" s="3" t="s">
        <v>8294</v>
      </c>
      <c r="R1688" s="3" t="s">
        <v>8294</v>
      </c>
      <c r="S1688" s="15">
        <f t="shared" si="52"/>
        <v>42792.843969907408</v>
      </c>
      <c r="T1688" s="14">
        <f t="shared" si="53"/>
        <v>42852.802303240736</v>
      </c>
    </row>
    <row r="1689" spans="1:20" ht="45.75" x14ac:dyDescent="0.25">
      <c r="A1689" s="3">
        <v>1687</v>
      </c>
      <c r="B1689" s="4" t="s">
        <v>1688</v>
      </c>
      <c r="C1689" s="4" t="s">
        <v>5797</v>
      </c>
      <c r="D1689" s="3">
        <v>10000</v>
      </c>
      <c r="E1689" s="3">
        <v>3125</v>
      </c>
      <c r="F1689" s="10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8294</v>
      </c>
      <c r="O1689" s="7">
        <v>31.25</v>
      </c>
      <c r="P1689" s="3">
        <v>-176.28205128205127</v>
      </c>
      <c r="Q1689" s="3" t="s">
        <v>8294</v>
      </c>
      <c r="R1689" s="3" t="s">
        <v>8294</v>
      </c>
      <c r="S1689" s="15">
        <f t="shared" si="52"/>
        <v>42802.046817129631</v>
      </c>
      <c r="T1689" s="14">
        <f t="shared" si="53"/>
        <v>42835.84375</v>
      </c>
    </row>
    <row r="1690" spans="1:20" ht="45.75" x14ac:dyDescent="0.25">
      <c r="A1690" s="3">
        <v>1688</v>
      </c>
      <c r="B1690" s="4" t="s">
        <v>1689</v>
      </c>
      <c r="C1690" s="4" t="s">
        <v>5798</v>
      </c>
      <c r="D1690" s="3">
        <v>4000</v>
      </c>
      <c r="E1690" s="3">
        <v>1772</v>
      </c>
      <c r="F1690" s="10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8294</v>
      </c>
      <c r="O1690" s="7">
        <v>44.3</v>
      </c>
      <c r="P1690" s="3">
        <v>-318.28571428571428</v>
      </c>
      <c r="Q1690" s="3" t="s">
        <v>8294</v>
      </c>
      <c r="R1690" s="3" t="s">
        <v>8294</v>
      </c>
      <c r="S1690" s="15">
        <f t="shared" si="52"/>
        <v>42804.534652777773</v>
      </c>
      <c r="T1690" s="14">
        <f t="shared" si="53"/>
        <v>42834.492986111116</v>
      </c>
    </row>
    <row r="1691" spans="1:20" ht="15.75" x14ac:dyDescent="0.25">
      <c r="A1691" s="3">
        <v>1689</v>
      </c>
      <c r="B1691" s="4" t="s">
        <v>1690</v>
      </c>
      <c r="C1691" s="4" t="s">
        <v>5799</v>
      </c>
      <c r="D1691" s="3">
        <v>2400</v>
      </c>
      <c r="E1691" s="3">
        <v>2400</v>
      </c>
      <c r="F1691" s="10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8294</v>
      </c>
      <c r="O1691" s="8">
        <v>100</v>
      </c>
      <c r="P1691" s="3">
        <v>0</v>
      </c>
      <c r="Q1691" s="3" t="s">
        <v>8294</v>
      </c>
      <c r="R1691" s="3" t="s">
        <v>8294</v>
      </c>
      <c r="S1691" s="15">
        <f t="shared" si="52"/>
        <v>42780.942476851851</v>
      </c>
      <c r="T1691" s="14">
        <f t="shared" si="53"/>
        <v>42810.900810185187</v>
      </c>
    </row>
    <row r="1692" spans="1:20" ht="30.75" x14ac:dyDescent="0.25">
      <c r="A1692" s="3">
        <v>1690</v>
      </c>
      <c r="B1692" s="4" t="s">
        <v>1691</v>
      </c>
      <c r="C1692" s="4" t="s">
        <v>5800</v>
      </c>
      <c r="D1692" s="3">
        <v>2500</v>
      </c>
      <c r="E1692" s="3">
        <v>635</v>
      </c>
      <c r="F1692" s="10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8294</v>
      </c>
      <c r="O1692" s="7">
        <v>25.4</v>
      </c>
      <c r="P1692" s="3">
        <v>-169.54545454545453</v>
      </c>
      <c r="Q1692" s="3" t="s">
        <v>8294</v>
      </c>
      <c r="R1692" s="3" t="s">
        <v>8294</v>
      </c>
      <c r="S1692" s="15">
        <f t="shared" si="52"/>
        <v>42801.43104166667</v>
      </c>
      <c r="T1692" s="14">
        <f t="shared" si="53"/>
        <v>42831.389374999999</v>
      </c>
    </row>
    <row r="1693" spans="1:20" ht="45.75" x14ac:dyDescent="0.25">
      <c r="A1693" s="3">
        <v>1691</v>
      </c>
      <c r="B1693" s="4" t="s">
        <v>1692</v>
      </c>
      <c r="C1693" s="4" t="s">
        <v>5801</v>
      </c>
      <c r="D1693" s="3">
        <v>30000</v>
      </c>
      <c r="E1693" s="3">
        <v>10042</v>
      </c>
      <c r="F1693" s="10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8294</v>
      </c>
      <c r="O1693" s="7">
        <v>33.473333333333329</v>
      </c>
      <c r="P1693" s="3">
        <v>-525.21052631578948</v>
      </c>
      <c r="Q1693" s="3" t="s">
        <v>8294</v>
      </c>
      <c r="R1693" s="3" t="s">
        <v>8294</v>
      </c>
      <c r="S1693" s="15">
        <f t="shared" si="52"/>
        <v>42795.701481481476</v>
      </c>
      <c r="T1693" s="14">
        <f t="shared" si="53"/>
        <v>42828.041666666672</v>
      </c>
    </row>
    <row r="1694" spans="1:20" ht="30.75" x14ac:dyDescent="0.25">
      <c r="A1694" s="3">
        <v>1692</v>
      </c>
      <c r="B1694" s="4" t="s">
        <v>1693</v>
      </c>
      <c r="C1694" s="4" t="s">
        <v>5802</v>
      </c>
      <c r="D1694" s="3">
        <v>5000</v>
      </c>
      <c r="E1694" s="3">
        <v>2390</v>
      </c>
      <c r="F1694" s="10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8294</v>
      </c>
      <c r="O1694" s="7">
        <v>47.8</v>
      </c>
      <c r="P1694" s="3">
        <v>-174</v>
      </c>
      <c r="Q1694" s="3" t="s">
        <v>8294</v>
      </c>
      <c r="R1694" s="3" t="s">
        <v>8294</v>
      </c>
      <c r="S1694" s="15">
        <f t="shared" si="52"/>
        <v>42788.151238425926</v>
      </c>
      <c r="T1694" s="14">
        <f t="shared" si="53"/>
        <v>42820.999305555553</v>
      </c>
    </row>
    <row r="1695" spans="1:20" ht="45.75" x14ac:dyDescent="0.25">
      <c r="A1695" s="3">
        <v>1693</v>
      </c>
      <c r="B1695" s="4" t="s">
        <v>1694</v>
      </c>
      <c r="C1695" s="4" t="s">
        <v>5803</v>
      </c>
      <c r="D1695" s="3">
        <v>3000</v>
      </c>
      <c r="E1695" s="3">
        <v>280</v>
      </c>
      <c r="F1695" s="10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8294</v>
      </c>
      <c r="O1695" s="7">
        <v>9.3333333333333339</v>
      </c>
      <c r="P1695" s="3">
        <v>-340</v>
      </c>
      <c r="Q1695" s="3" t="s">
        <v>8294</v>
      </c>
      <c r="R1695" s="3" t="s">
        <v>8294</v>
      </c>
      <c r="S1695" s="15">
        <f t="shared" si="52"/>
        <v>42803.920277777783</v>
      </c>
      <c r="T1695" s="14">
        <f t="shared" si="53"/>
        <v>42834.833333333328</v>
      </c>
    </row>
    <row r="1696" spans="1:20" ht="30.75" x14ac:dyDescent="0.25">
      <c r="A1696" s="3">
        <v>1694</v>
      </c>
      <c r="B1696" s="4" t="s">
        <v>1695</v>
      </c>
      <c r="C1696" s="4" t="s">
        <v>5804</v>
      </c>
      <c r="D1696" s="3">
        <v>10000</v>
      </c>
      <c r="E1696" s="3">
        <v>5</v>
      </c>
      <c r="F1696" s="10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8294</v>
      </c>
      <c r="O1696" s="7">
        <v>0.05</v>
      </c>
      <c r="P1696" s="3">
        <v>-9995</v>
      </c>
      <c r="Q1696" s="3" t="s">
        <v>8294</v>
      </c>
      <c r="R1696" s="3" t="s">
        <v>8294</v>
      </c>
      <c r="S1696" s="15">
        <f t="shared" si="52"/>
        <v>42791.669837962967</v>
      </c>
      <c r="T1696" s="14">
        <f t="shared" si="53"/>
        <v>42821.191666666666</v>
      </c>
    </row>
    <row r="1697" spans="1:20" ht="45.75" x14ac:dyDescent="0.25">
      <c r="A1697" s="3">
        <v>1695</v>
      </c>
      <c r="B1697" s="4" t="s">
        <v>1696</v>
      </c>
      <c r="C1697" s="4" t="s">
        <v>5805</v>
      </c>
      <c r="D1697" s="3">
        <v>12000</v>
      </c>
      <c r="E1697" s="3">
        <v>1405</v>
      </c>
      <c r="F1697" s="10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8294</v>
      </c>
      <c r="O1697" s="7">
        <v>11.708333333333334</v>
      </c>
      <c r="P1697" s="3">
        <v>-460.6521739130435</v>
      </c>
      <c r="Q1697" s="3" t="s">
        <v>8294</v>
      </c>
      <c r="R1697" s="3" t="s">
        <v>8294</v>
      </c>
      <c r="S1697" s="15">
        <f t="shared" si="52"/>
        <v>42801.031412037039</v>
      </c>
      <c r="T1697" s="14">
        <f t="shared" si="53"/>
        <v>42835.041666666672</v>
      </c>
    </row>
    <row r="1698" spans="1:20" ht="45.75" x14ac:dyDescent="0.25">
      <c r="A1698" s="3">
        <v>1696</v>
      </c>
      <c r="B1698" s="4" t="s">
        <v>1697</v>
      </c>
      <c r="C1698" s="4" t="s">
        <v>5806</v>
      </c>
      <c r="D1698" s="3">
        <v>300000</v>
      </c>
      <c r="E1698" s="3">
        <v>0</v>
      </c>
      <c r="F1698" s="10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8294</v>
      </c>
      <c r="O1698" s="7">
        <v>0</v>
      </c>
      <c r="P1698" s="3">
        <v>0</v>
      </c>
      <c r="Q1698" s="3" t="s">
        <v>8294</v>
      </c>
      <c r="R1698" s="3" t="s">
        <v>8294</v>
      </c>
      <c r="S1698" s="15">
        <f t="shared" si="52"/>
        <v>42796.069571759261</v>
      </c>
      <c r="T1698" s="14">
        <f t="shared" si="53"/>
        <v>42826.027905092589</v>
      </c>
    </row>
    <row r="1699" spans="1:20" ht="30.75" x14ac:dyDescent="0.25">
      <c r="A1699" s="3">
        <v>1697</v>
      </c>
      <c r="B1699" s="4" t="s">
        <v>1698</v>
      </c>
      <c r="C1699" s="4" t="s">
        <v>5807</v>
      </c>
      <c r="D1699" s="3">
        <v>12500</v>
      </c>
      <c r="E1699" s="3">
        <v>2526</v>
      </c>
      <c r="F1699" s="10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8294</v>
      </c>
      <c r="O1699" s="7">
        <v>20.208000000000002</v>
      </c>
      <c r="P1699" s="3">
        <v>-453.36363636363637</v>
      </c>
      <c r="Q1699" s="3" t="s">
        <v>8294</v>
      </c>
      <c r="R1699" s="3" t="s">
        <v>8294</v>
      </c>
      <c r="S1699" s="15">
        <f t="shared" si="52"/>
        <v>42805.032962962956</v>
      </c>
      <c r="T1699" s="14">
        <f t="shared" si="53"/>
        <v>42834.991296296299</v>
      </c>
    </row>
    <row r="1700" spans="1:20" ht="45.75" x14ac:dyDescent="0.25">
      <c r="A1700" s="3">
        <v>1698</v>
      </c>
      <c r="B1700" s="4" t="s">
        <v>1699</v>
      </c>
      <c r="C1700" s="4" t="s">
        <v>5808</v>
      </c>
      <c r="D1700" s="3">
        <v>125000</v>
      </c>
      <c r="E1700" s="3">
        <v>0</v>
      </c>
      <c r="F1700" s="10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8294</v>
      </c>
      <c r="O1700" s="7">
        <v>0</v>
      </c>
      <c r="P1700" s="3">
        <v>0</v>
      </c>
      <c r="Q1700" s="3" t="s">
        <v>8294</v>
      </c>
      <c r="R1700" s="3" t="s">
        <v>8294</v>
      </c>
      <c r="S1700" s="15">
        <f t="shared" si="52"/>
        <v>42796.207870370374</v>
      </c>
      <c r="T1700" s="14">
        <f t="shared" si="53"/>
        <v>42820.147916666669</v>
      </c>
    </row>
    <row r="1701" spans="1:20" ht="45.75" x14ac:dyDescent="0.25">
      <c r="A1701" s="3">
        <v>1699</v>
      </c>
      <c r="B1701" s="4" t="s">
        <v>1700</v>
      </c>
      <c r="C1701" s="4" t="s">
        <v>5809</v>
      </c>
      <c r="D1701" s="3">
        <v>5105</v>
      </c>
      <c r="E1701" s="3">
        <v>216</v>
      </c>
      <c r="F1701" s="10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8294</v>
      </c>
      <c r="O1701" s="7">
        <v>4.2311459353574925</v>
      </c>
      <c r="P1701" s="3">
        <v>-1222.25</v>
      </c>
      <c r="Q1701" s="3" t="s">
        <v>8294</v>
      </c>
      <c r="R1701" s="3" t="s">
        <v>8294</v>
      </c>
      <c r="S1701" s="15">
        <f t="shared" si="52"/>
        <v>42806.863946759258</v>
      </c>
      <c r="T1701" s="14">
        <f t="shared" si="53"/>
        <v>42836.863946759258</v>
      </c>
    </row>
    <row r="1702" spans="1:20" ht="30.75" x14ac:dyDescent="0.25">
      <c r="A1702" s="3">
        <v>1700</v>
      </c>
      <c r="B1702" s="4" t="s">
        <v>1701</v>
      </c>
      <c r="C1702" s="4" t="s">
        <v>5810</v>
      </c>
      <c r="D1702" s="3">
        <v>20000</v>
      </c>
      <c r="E1702" s="3">
        <v>5212</v>
      </c>
      <c r="F1702" s="10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8294</v>
      </c>
      <c r="O1702" s="7">
        <v>26.06</v>
      </c>
      <c r="P1702" s="3">
        <v>-187.18987341772151</v>
      </c>
      <c r="Q1702" s="3" t="s">
        <v>8294</v>
      </c>
      <c r="R1702" s="3" t="s">
        <v>8294</v>
      </c>
      <c r="S1702" s="15">
        <f t="shared" si="52"/>
        <v>42796.071643518517</v>
      </c>
      <c r="T1702" s="14">
        <f t="shared" si="53"/>
        <v>42826.166666666672</v>
      </c>
    </row>
    <row r="1703" spans="1:20" ht="30.75" x14ac:dyDescent="0.25">
      <c r="A1703" s="3">
        <v>1701</v>
      </c>
      <c r="B1703" s="4" t="s">
        <v>1702</v>
      </c>
      <c r="C1703" s="4" t="s">
        <v>5811</v>
      </c>
      <c r="D1703" s="3">
        <v>5050</v>
      </c>
      <c r="E1703" s="3">
        <v>10</v>
      </c>
      <c r="F1703" s="9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8294</v>
      </c>
      <c r="O1703" s="7">
        <v>0.19801980198019803</v>
      </c>
      <c r="P1703" s="3">
        <v>-2520</v>
      </c>
      <c r="Q1703" s="3" t="s">
        <v>8294</v>
      </c>
      <c r="R1703" s="3" t="s">
        <v>8294</v>
      </c>
      <c r="S1703" s="15">
        <f t="shared" si="52"/>
        <v>41989.664409722223</v>
      </c>
      <c r="T1703" s="14">
        <f t="shared" si="53"/>
        <v>42019.664409722223</v>
      </c>
    </row>
    <row r="1704" spans="1:20" ht="15.75" x14ac:dyDescent="0.25">
      <c r="A1704" s="3">
        <v>1702</v>
      </c>
      <c r="B1704" s="4" t="s">
        <v>1703</v>
      </c>
      <c r="C1704" s="4" t="s">
        <v>5812</v>
      </c>
      <c r="D1704" s="3">
        <v>16500</v>
      </c>
      <c r="E1704" s="3">
        <v>1</v>
      </c>
      <c r="F1704" s="9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8294</v>
      </c>
      <c r="O1704" s="7">
        <v>6.0606060606060606E-3</v>
      </c>
      <c r="P1704" s="3">
        <v>-16499</v>
      </c>
      <c r="Q1704" s="3" t="s">
        <v>8294</v>
      </c>
      <c r="R1704" s="3" t="s">
        <v>8294</v>
      </c>
      <c r="S1704" s="15">
        <f t="shared" si="52"/>
        <v>42063.869791666672</v>
      </c>
      <c r="T1704" s="14">
        <f t="shared" si="53"/>
        <v>42093.828125</v>
      </c>
    </row>
    <row r="1705" spans="1:20" ht="30.75" x14ac:dyDescent="0.25">
      <c r="A1705" s="3">
        <v>1703</v>
      </c>
      <c r="B1705" s="4" t="s">
        <v>1704</v>
      </c>
      <c r="C1705" s="4" t="s">
        <v>5813</v>
      </c>
      <c r="D1705" s="3">
        <v>5000</v>
      </c>
      <c r="E1705" s="3">
        <v>51</v>
      </c>
      <c r="F1705" s="9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8294</v>
      </c>
      <c r="O1705" s="7">
        <v>1.02</v>
      </c>
      <c r="P1705" s="3">
        <v>-2474.5</v>
      </c>
      <c r="Q1705" s="3" t="s">
        <v>8294</v>
      </c>
      <c r="R1705" s="3" t="s">
        <v>8294</v>
      </c>
      <c r="S1705" s="15">
        <f t="shared" si="52"/>
        <v>42187.281678240746</v>
      </c>
      <c r="T1705" s="14">
        <f t="shared" si="53"/>
        <v>42247.281678240746</v>
      </c>
    </row>
    <row r="1706" spans="1:20" ht="30.75" x14ac:dyDescent="0.25">
      <c r="A1706" s="3">
        <v>1704</v>
      </c>
      <c r="B1706" s="4" t="s">
        <v>1705</v>
      </c>
      <c r="C1706" s="4" t="s">
        <v>5814</v>
      </c>
      <c r="D1706" s="3">
        <v>2000</v>
      </c>
      <c r="E1706" s="3">
        <v>1302</v>
      </c>
      <c r="F1706" s="9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8294</v>
      </c>
      <c r="O1706" s="7">
        <v>65.100000000000009</v>
      </c>
      <c r="P1706" s="3">
        <v>-63.454545454545453</v>
      </c>
      <c r="Q1706" s="3" t="s">
        <v>8294</v>
      </c>
      <c r="R1706" s="3" t="s">
        <v>8294</v>
      </c>
      <c r="S1706" s="15">
        <f t="shared" si="52"/>
        <v>42021.139733796299</v>
      </c>
      <c r="T1706" s="14">
        <f t="shared" si="53"/>
        <v>42051.139733796299</v>
      </c>
    </row>
    <row r="1707" spans="1:20" ht="30.75" x14ac:dyDescent="0.25">
      <c r="A1707" s="3">
        <v>1705</v>
      </c>
      <c r="B1707" s="4" t="s">
        <v>1706</v>
      </c>
      <c r="C1707" s="4" t="s">
        <v>5815</v>
      </c>
      <c r="D1707" s="3">
        <v>2000</v>
      </c>
      <c r="E1707" s="3">
        <v>0</v>
      </c>
      <c r="F1707" s="9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8294</v>
      </c>
      <c r="O1707" s="7">
        <v>0</v>
      </c>
      <c r="P1707" s="3">
        <v>0</v>
      </c>
      <c r="Q1707" s="3" t="s">
        <v>8294</v>
      </c>
      <c r="R1707" s="3" t="s">
        <v>8294</v>
      </c>
      <c r="S1707" s="15">
        <f t="shared" si="52"/>
        <v>42245.016736111109</v>
      </c>
      <c r="T1707" s="14">
        <f t="shared" si="53"/>
        <v>42256.666666666672</v>
      </c>
    </row>
    <row r="1708" spans="1:20" ht="30.75" x14ac:dyDescent="0.25">
      <c r="A1708" s="3">
        <v>1706</v>
      </c>
      <c r="B1708" s="4" t="s">
        <v>1707</v>
      </c>
      <c r="C1708" s="4" t="s">
        <v>5816</v>
      </c>
      <c r="D1708" s="3">
        <v>5500</v>
      </c>
      <c r="E1708" s="3">
        <v>0</v>
      </c>
      <c r="F1708" s="9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8294</v>
      </c>
      <c r="O1708" s="7">
        <v>0</v>
      </c>
      <c r="P1708" s="3">
        <v>0</v>
      </c>
      <c r="Q1708" s="3" t="s">
        <v>8294</v>
      </c>
      <c r="R1708" s="3" t="s">
        <v>8294</v>
      </c>
      <c r="S1708" s="15">
        <f t="shared" si="52"/>
        <v>42179.306388888886</v>
      </c>
      <c r="T1708" s="14">
        <f t="shared" si="53"/>
        <v>42239.306388888886</v>
      </c>
    </row>
    <row r="1709" spans="1:20" ht="30.75" x14ac:dyDescent="0.25">
      <c r="A1709" s="3">
        <v>1707</v>
      </c>
      <c r="B1709" s="4" t="s">
        <v>1708</v>
      </c>
      <c r="C1709" s="4" t="s">
        <v>5817</v>
      </c>
      <c r="D1709" s="3">
        <v>5000</v>
      </c>
      <c r="E1709" s="3">
        <v>487</v>
      </c>
      <c r="F1709" s="9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8294</v>
      </c>
      <c r="O1709" s="7">
        <v>9.74</v>
      </c>
      <c r="P1709" s="3">
        <v>-501.44444444444446</v>
      </c>
      <c r="Q1709" s="3" t="s">
        <v>8294</v>
      </c>
      <c r="R1709" s="3" t="s">
        <v>8294</v>
      </c>
      <c r="S1709" s="15">
        <f t="shared" si="52"/>
        <v>42427.721006944441</v>
      </c>
      <c r="T1709" s="14">
        <f t="shared" si="53"/>
        <v>42457.679340277777</v>
      </c>
    </row>
    <row r="1710" spans="1:20" ht="30.75" x14ac:dyDescent="0.25">
      <c r="A1710" s="3">
        <v>1708</v>
      </c>
      <c r="B1710" s="4" t="s">
        <v>1709</v>
      </c>
      <c r="C1710" s="4" t="s">
        <v>5818</v>
      </c>
      <c r="D1710" s="3">
        <v>7000</v>
      </c>
      <c r="E1710" s="3">
        <v>0</v>
      </c>
      <c r="F1710" s="9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8294</v>
      </c>
      <c r="O1710" s="7">
        <v>0</v>
      </c>
      <c r="P1710" s="3">
        <v>0</v>
      </c>
      <c r="Q1710" s="3" t="s">
        <v>8294</v>
      </c>
      <c r="R1710" s="3" t="s">
        <v>8294</v>
      </c>
      <c r="S1710" s="15">
        <f t="shared" si="52"/>
        <v>42451.866967592592</v>
      </c>
      <c r="T1710" s="14">
        <f t="shared" si="53"/>
        <v>42491.866967592592</v>
      </c>
    </row>
    <row r="1711" spans="1:20" ht="30.75" x14ac:dyDescent="0.25">
      <c r="A1711" s="3">
        <v>1709</v>
      </c>
      <c r="B1711" s="4" t="s">
        <v>1710</v>
      </c>
      <c r="C1711" s="4" t="s">
        <v>5819</v>
      </c>
      <c r="D1711" s="3">
        <v>1750</v>
      </c>
      <c r="E1711" s="3">
        <v>85</v>
      </c>
      <c r="F1711" s="9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8294</v>
      </c>
      <c r="O1711" s="7">
        <v>4.8571428571428568</v>
      </c>
      <c r="P1711" s="3">
        <v>-416.25</v>
      </c>
      <c r="Q1711" s="3" t="s">
        <v>8294</v>
      </c>
      <c r="R1711" s="3" t="s">
        <v>8294</v>
      </c>
      <c r="S1711" s="15">
        <f t="shared" si="52"/>
        <v>41841.56381944444</v>
      </c>
      <c r="T1711" s="14">
        <f t="shared" si="53"/>
        <v>41882.818749999999</v>
      </c>
    </row>
    <row r="1712" spans="1:20" ht="30.75" x14ac:dyDescent="0.25">
      <c r="A1712" s="3">
        <v>1710</v>
      </c>
      <c r="B1712" s="4" t="s">
        <v>1711</v>
      </c>
      <c r="C1712" s="4" t="s">
        <v>5820</v>
      </c>
      <c r="D1712" s="3">
        <v>5000</v>
      </c>
      <c r="E1712" s="3">
        <v>34</v>
      </c>
      <c r="F1712" s="9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8294</v>
      </c>
      <c r="O1712" s="7">
        <v>0.67999999999999994</v>
      </c>
      <c r="P1712" s="3">
        <v>-4966</v>
      </c>
      <c r="Q1712" s="3" t="s">
        <v>8294</v>
      </c>
      <c r="R1712" s="3" t="s">
        <v>8294</v>
      </c>
      <c r="S1712" s="15">
        <f t="shared" si="52"/>
        <v>42341.59129629629</v>
      </c>
      <c r="T1712" s="14">
        <f t="shared" si="53"/>
        <v>42387.541666666672</v>
      </c>
    </row>
    <row r="1713" spans="1:20" ht="30.75" x14ac:dyDescent="0.25">
      <c r="A1713" s="3">
        <v>1711</v>
      </c>
      <c r="B1713" s="4" t="s">
        <v>1712</v>
      </c>
      <c r="C1713" s="4" t="s">
        <v>5821</v>
      </c>
      <c r="D1713" s="3">
        <v>10000</v>
      </c>
      <c r="E1713" s="3">
        <v>1050</v>
      </c>
      <c r="F1713" s="9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8294</v>
      </c>
      <c r="O1713" s="7">
        <v>10.5</v>
      </c>
      <c r="P1713" s="3">
        <v>-4475</v>
      </c>
      <c r="Q1713" s="3" t="s">
        <v>8294</v>
      </c>
      <c r="R1713" s="3" t="s">
        <v>8294</v>
      </c>
      <c r="S1713" s="15">
        <f t="shared" si="52"/>
        <v>41852.646226851852</v>
      </c>
      <c r="T1713" s="14">
        <f t="shared" si="53"/>
        <v>41883.646226851852</v>
      </c>
    </row>
    <row r="1714" spans="1:20" ht="45.75" x14ac:dyDescent="0.25">
      <c r="A1714" s="3">
        <v>1712</v>
      </c>
      <c r="B1714" s="4" t="s">
        <v>1713</v>
      </c>
      <c r="C1714" s="4" t="s">
        <v>5822</v>
      </c>
      <c r="D1714" s="3">
        <v>5000</v>
      </c>
      <c r="E1714" s="3">
        <v>0</v>
      </c>
      <c r="F1714" s="9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8294</v>
      </c>
      <c r="O1714" s="7">
        <v>0</v>
      </c>
      <c r="P1714" s="3">
        <v>0</v>
      </c>
      <c r="Q1714" s="3" t="s">
        <v>8294</v>
      </c>
      <c r="R1714" s="3" t="s">
        <v>8294</v>
      </c>
      <c r="S1714" s="15">
        <f t="shared" si="52"/>
        <v>42125.913807870369</v>
      </c>
      <c r="T1714" s="14">
        <f t="shared" si="53"/>
        <v>42185.913807870369</v>
      </c>
    </row>
    <row r="1715" spans="1:20" ht="45.75" x14ac:dyDescent="0.25">
      <c r="A1715" s="3">
        <v>1713</v>
      </c>
      <c r="B1715" s="4" t="s">
        <v>1714</v>
      </c>
      <c r="C1715" s="4" t="s">
        <v>5823</v>
      </c>
      <c r="D1715" s="3">
        <v>3000</v>
      </c>
      <c r="E1715" s="3">
        <v>50</v>
      </c>
      <c r="F1715" s="9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8294</v>
      </c>
      <c r="O1715" s="7">
        <v>1.6666666666666667</v>
      </c>
      <c r="P1715" s="3">
        <v>-2950</v>
      </c>
      <c r="Q1715" s="3" t="s">
        <v>8294</v>
      </c>
      <c r="R1715" s="3" t="s">
        <v>8294</v>
      </c>
      <c r="S1715" s="15">
        <f t="shared" si="52"/>
        <v>41887.801064814819</v>
      </c>
      <c r="T1715" s="14">
        <f t="shared" si="53"/>
        <v>41917.801064814819</v>
      </c>
    </row>
    <row r="1716" spans="1:20" ht="45.75" x14ac:dyDescent="0.25">
      <c r="A1716" s="3">
        <v>1714</v>
      </c>
      <c r="B1716" s="4" t="s">
        <v>1715</v>
      </c>
      <c r="C1716" s="4" t="s">
        <v>5824</v>
      </c>
      <c r="D1716" s="3">
        <v>25000</v>
      </c>
      <c r="E1716" s="3">
        <v>1967</v>
      </c>
      <c r="F1716" s="9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8294</v>
      </c>
      <c r="O1716" s="7">
        <v>7.8680000000000003</v>
      </c>
      <c r="P1716" s="3">
        <v>-1354.8823529411766</v>
      </c>
      <c r="Q1716" s="3" t="s">
        <v>8294</v>
      </c>
      <c r="R1716" s="3" t="s">
        <v>8294</v>
      </c>
      <c r="S1716" s="15">
        <f t="shared" si="52"/>
        <v>42095.918530092589</v>
      </c>
      <c r="T1716" s="14">
        <f t="shared" si="53"/>
        <v>42125.918530092589</v>
      </c>
    </row>
    <row r="1717" spans="1:20" ht="30.75" x14ac:dyDescent="0.25">
      <c r="A1717" s="3">
        <v>1715</v>
      </c>
      <c r="B1717" s="4" t="s">
        <v>1716</v>
      </c>
      <c r="C1717" s="4" t="s">
        <v>5825</v>
      </c>
      <c r="D1717" s="3">
        <v>5000</v>
      </c>
      <c r="E1717" s="3">
        <v>11</v>
      </c>
      <c r="F1717" s="9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8294</v>
      </c>
      <c r="O1717" s="7">
        <v>0.22</v>
      </c>
      <c r="P1717" s="3">
        <v>-2494.5</v>
      </c>
      <c r="Q1717" s="3" t="s">
        <v>8294</v>
      </c>
      <c r="R1717" s="3" t="s">
        <v>8294</v>
      </c>
      <c r="S1717" s="15">
        <f t="shared" si="52"/>
        <v>42064.217418981483</v>
      </c>
      <c r="T1717" s="14">
        <f t="shared" si="53"/>
        <v>42094.140277777777</v>
      </c>
    </row>
    <row r="1718" spans="1:20" ht="45.75" x14ac:dyDescent="0.25">
      <c r="A1718" s="3">
        <v>1716</v>
      </c>
      <c r="B1718" s="4" t="s">
        <v>1717</v>
      </c>
      <c r="C1718" s="4" t="s">
        <v>5826</v>
      </c>
      <c r="D1718" s="3">
        <v>2000</v>
      </c>
      <c r="E1718" s="3">
        <v>150</v>
      </c>
      <c r="F1718" s="9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8294</v>
      </c>
      <c r="O1718" s="7">
        <v>7.5</v>
      </c>
      <c r="P1718" s="3">
        <v>-616.66666666666663</v>
      </c>
      <c r="Q1718" s="3" t="s">
        <v>8294</v>
      </c>
      <c r="R1718" s="3" t="s">
        <v>8294</v>
      </c>
      <c r="S1718" s="15">
        <f t="shared" si="52"/>
        <v>42673.577534722222</v>
      </c>
      <c r="T1718" s="14">
        <f t="shared" si="53"/>
        <v>42713.619201388887</v>
      </c>
    </row>
    <row r="1719" spans="1:20" ht="30.75" x14ac:dyDescent="0.25">
      <c r="A1719" s="3">
        <v>1717</v>
      </c>
      <c r="B1719" s="4" t="s">
        <v>1718</v>
      </c>
      <c r="C1719" s="4" t="s">
        <v>5827</v>
      </c>
      <c r="D1719" s="3">
        <v>3265</v>
      </c>
      <c r="E1719" s="3">
        <v>1395</v>
      </c>
      <c r="F1719" s="9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8294</v>
      </c>
      <c r="O1719" s="7">
        <v>42.725880551301685</v>
      </c>
      <c r="P1719" s="3">
        <v>-45.609756097560975</v>
      </c>
      <c r="Q1719" s="3" t="s">
        <v>8294</v>
      </c>
      <c r="R1719" s="3" t="s">
        <v>8294</v>
      </c>
      <c r="S1719" s="15">
        <f t="shared" si="52"/>
        <v>42460.98192129629</v>
      </c>
      <c r="T1719" s="14">
        <f t="shared" si="53"/>
        <v>42481.166666666672</v>
      </c>
    </row>
    <row r="1720" spans="1:20" ht="15.75" x14ac:dyDescent="0.25">
      <c r="A1720" s="3">
        <v>1718</v>
      </c>
      <c r="B1720" s="4" t="s">
        <v>1719</v>
      </c>
      <c r="C1720" s="4" t="s">
        <v>5828</v>
      </c>
      <c r="D1720" s="3">
        <v>35000</v>
      </c>
      <c r="E1720" s="3">
        <v>75</v>
      </c>
      <c r="F1720" s="9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8294</v>
      </c>
      <c r="O1720" s="7">
        <v>0.2142857142857143</v>
      </c>
      <c r="P1720" s="3">
        <v>-17462.5</v>
      </c>
      <c r="Q1720" s="3" t="s">
        <v>8294</v>
      </c>
      <c r="R1720" s="3" t="s">
        <v>8294</v>
      </c>
      <c r="S1720" s="15">
        <f t="shared" si="52"/>
        <v>42460.610520833332</v>
      </c>
      <c r="T1720" s="14">
        <f t="shared" si="53"/>
        <v>42504.207638888889</v>
      </c>
    </row>
    <row r="1721" spans="1:20" ht="30.75" x14ac:dyDescent="0.25">
      <c r="A1721" s="3">
        <v>1719</v>
      </c>
      <c r="B1721" s="4" t="s">
        <v>1720</v>
      </c>
      <c r="C1721" s="4" t="s">
        <v>5829</v>
      </c>
      <c r="D1721" s="3">
        <v>4000</v>
      </c>
      <c r="E1721" s="3">
        <v>35</v>
      </c>
      <c r="F1721" s="9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8294</v>
      </c>
      <c r="O1721" s="7">
        <v>0.87500000000000011</v>
      </c>
      <c r="P1721" s="3">
        <v>-1321.6666666666667</v>
      </c>
      <c r="Q1721" s="3" t="s">
        <v>8294</v>
      </c>
      <c r="R1721" s="3" t="s">
        <v>8294</v>
      </c>
      <c r="S1721" s="15">
        <f t="shared" si="52"/>
        <v>41869.534618055557</v>
      </c>
      <c r="T1721" s="14">
        <f t="shared" si="53"/>
        <v>41899.534618055557</v>
      </c>
    </row>
    <row r="1722" spans="1:20" ht="30.75" x14ac:dyDescent="0.25">
      <c r="A1722" s="3">
        <v>1720</v>
      </c>
      <c r="B1722" s="4" t="s">
        <v>1721</v>
      </c>
      <c r="C1722" s="4" t="s">
        <v>5830</v>
      </c>
      <c r="D1722" s="3">
        <v>4000</v>
      </c>
      <c r="E1722" s="3">
        <v>225</v>
      </c>
      <c r="F1722" s="9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8294</v>
      </c>
      <c r="O1722" s="7">
        <v>5.625</v>
      </c>
      <c r="P1722" s="3">
        <v>-471.875</v>
      </c>
      <c r="Q1722" s="3" t="s">
        <v>8294</v>
      </c>
      <c r="R1722" s="3" t="s">
        <v>8294</v>
      </c>
      <c r="S1722" s="15">
        <f t="shared" si="52"/>
        <v>41922.783229166671</v>
      </c>
      <c r="T1722" s="14">
        <f t="shared" si="53"/>
        <v>41952.824895833335</v>
      </c>
    </row>
    <row r="1723" spans="1:20" ht="30.75" x14ac:dyDescent="0.25">
      <c r="A1723" s="3">
        <v>1721</v>
      </c>
      <c r="B1723" s="4" t="s">
        <v>1722</v>
      </c>
      <c r="C1723" s="4" t="s">
        <v>5831</v>
      </c>
      <c r="D1723" s="3">
        <v>5000</v>
      </c>
      <c r="E1723" s="3">
        <v>0</v>
      </c>
      <c r="F1723" s="9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8294</v>
      </c>
      <c r="O1723" s="7">
        <v>0</v>
      </c>
      <c r="P1723" s="3">
        <v>0</v>
      </c>
      <c r="Q1723" s="3" t="s">
        <v>8294</v>
      </c>
      <c r="R1723" s="3" t="s">
        <v>8294</v>
      </c>
      <c r="S1723" s="15">
        <f t="shared" si="52"/>
        <v>42319.461377314816</v>
      </c>
      <c r="T1723" s="14">
        <f t="shared" si="53"/>
        <v>42349.461377314816</v>
      </c>
    </row>
    <row r="1724" spans="1:20" ht="30.75" x14ac:dyDescent="0.25">
      <c r="A1724" s="3">
        <v>1722</v>
      </c>
      <c r="B1724" s="4" t="s">
        <v>1723</v>
      </c>
      <c r="C1724" s="4" t="s">
        <v>5832</v>
      </c>
      <c r="D1724" s="3">
        <v>2880</v>
      </c>
      <c r="E1724" s="3">
        <v>1</v>
      </c>
      <c r="F1724" s="9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8294</v>
      </c>
      <c r="O1724" s="7">
        <v>3.4722222222222224E-2</v>
      </c>
      <c r="P1724" s="3">
        <v>-2879</v>
      </c>
      <c r="Q1724" s="3" t="s">
        <v>8294</v>
      </c>
      <c r="R1724" s="3" t="s">
        <v>8294</v>
      </c>
      <c r="S1724" s="15">
        <f t="shared" si="52"/>
        <v>42425.960983796293</v>
      </c>
      <c r="T1724" s="14">
        <f t="shared" si="53"/>
        <v>42463.006944444445</v>
      </c>
    </row>
    <row r="1725" spans="1:20" ht="30.75" x14ac:dyDescent="0.25">
      <c r="A1725" s="3">
        <v>1723</v>
      </c>
      <c r="B1725" s="4" t="s">
        <v>1724</v>
      </c>
      <c r="C1725" s="4" t="s">
        <v>5833</v>
      </c>
      <c r="D1725" s="3">
        <v>10000</v>
      </c>
      <c r="E1725" s="3">
        <v>650</v>
      </c>
      <c r="F1725" s="9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8294</v>
      </c>
      <c r="O1725" s="7">
        <v>6.5</v>
      </c>
      <c r="P1725" s="3">
        <v>-3116.6666666666665</v>
      </c>
      <c r="Q1725" s="3" t="s">
        <v>8294</v>
      </c>
      <c r="R1725" s="3" t="s">
        <v>8294</v>
      </c>
      <c r="S1725" s="15">
        <f t="shared" si="52"/>
        <v>42129.82540509259</v>
      </c>
      <c r="T1725" s="14">
        <f t="shared" si="53"/>
        <v>42186.25</v>
      </c>
    </row>
    <row r="1726" spans="1:20" ht="45.75" x14ac:dyDescent="0.25">
      <c r="A1726" s="3">
        <v>1724</v>
      </c>
      <c r="B1726" s="4" t="s">
        <v>1725</v>
      </c>
      <c r="C1726" s="4" t="s">
        <v>5834</v>
      </c>
      <c r="D1726" s="3">
        <v>6000</v>
      </c>
      <c r="E1726" s="3">
        <v>35</v>
      </c>
      <c r="F1726" s="9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8294</v>
      </c>
      <c r="O1726" s="7">
        <v>0.58333333333333337</v>
      </c>
      <c r="P1726" s="3">
        <v>-1491.25</v>
      </c>
      <c r="Q1726" s="3" t="s">
        <v>8294</v>
      </c>
      <c r="R1726" s="3" t="s">
        <v>8294</v>
      </c>
      <c r="S1726" s="15">
        <f t="shared" si="52"/>
        <v>41912.932430555556</v>
      </c>
      <c r="T1726" s="14">
        <f t="shared" si="53"/>
        <v>41942.932430555556</v>
      </c>
    </row>
    <row r="1727" spans="1:20" ht="45.75" x14ac:dyDescent="0.25">
      <c r="A1727" s="3">
        <v>1725</v>
      </c>
      <c r="B1727" s="4" t="s">
        <v>1726</v>
      </c>
      <c r="C1727" s="4" t="s">
        <v>5835</v>
      </c>
      <c r="D1727" s="3">
        <v>5500</v>
      </c>
      <c r="E1727" s="3">
        <v>560</v>
      </c>
      <c r="F1727" s="9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8294</v>
      </c>
      <c r="O1727" s="7">
        <v>10.181818181818182</v>
      </c>
      <c r="P1727" s="3">
        <v>-548.88888888888891</v>
      </c>
      <c r="Q1727" s="3" t="s">
        <v>8294</v>
      </c>
      <c r="R1727" s="3" t="s">
        <v>8294</v>
      </c>
      <c r="S1727" s="15">
        <f t="shared" si="52"/>
        <v>41845.968159722222</v>
      </c>
      <c r="T1727" s="14">
        <f t="shared" si="53"/>
        <v>41875.968159722222</v>
      </c>
    </row>
    <row r="1728" spans="1:20" ht="30.75" x14ac:dyDescent="0.25">
      <c r="A1728" s="3">
        <v>1726</v>
      </c>
      <c r="B1728" s="4" t="s">
        <v>1727</v>
      </c>
      <c r="C1728" s="4" t="s">
        <v>5836</v>
      </c>
      <c r="D1728" s="3">
        <v>6500</v>
      </c>
      <c r="E1728" s="3">
        <v>2196</v>
      </c>
      <c r="F1728" s="9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8294</v>
      </c>
      <c r="O1728" s="7">
        <v>33.784615384615385</v>
      </c>
      <c r="P1728" s="3">
        <v>-269</v>
      </c>
      <c r="Q1728" s="3" t="s">
        <v>8294</v>
      </c>
      <c r="R1728" s="3" t="s">
        <v>8294</v>
      </c>
      <c r="S1728" s="15">
        <f t="shared" si="52"/>
        <v>41788.919722222221</v>
      </c>
      <c r="T1728" s="14">
        <f t="shared" si="53"/>
        <v>41817.919722222221</v>
      </c>
    </row>
    <row r="1729" spans="1:20" ht="30.75" x14ac:dyDescent="0.25">
      <c r="A1729" s="3">
        <v>1727</v>
      </c>
      <c r="B1729" s="4" t="s">
        <v>1728</v>
      </c>
      <c r="C1729" s="4" t="s">
        <v>5837</v>
      </c>
      <c r="D1729" s="3">
        <v>3000</v>
      </c>
      <c r="E1729" s="3">
        <v>1</v>
      </c>
      <c r="F1729" s="9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8294</v>
      </c>
      <c r="O1729" s="7">
        <v>3.3333333333333333E-2</v>
      </c>
      <c r="P1729" s="3">
        <v>-2999</v>
      </c>
      <c r="Q1729" s="3" t="s">
        <v>8294</v>
      </c>
      <c r="R1729" s="3" t="s">
        <v>8294</v>
      </c>
      <c r="S1729" s="15">
        <f t="shared" si="52"/>
        <v>42044.927974537044</v>
      </c>
      <c r="T1729" s="14">
        <f t="shared" si="53"/>
        <v>42099.458333333328</v>
      </c>
    </row>
    <row r="1730" spans="1:20" ht="30.75" x14ac:dyDescent="0.25">
      <c r="A1730" s="3">
        <v>1728</v>
      </c>
      <c r="B1730" s="4" t="s">
        <v>1729</v>
      </c>
      <c r="C1730" s="4" t="s">
        <v>5838</v>
      </c>
      <c r="D1730" s="3">
        <v>1250</v>
      </c>
      <c r="E1730" s="3">
        <v>855</v>
      </c>
      <c r="F1730" s="9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8294</v>
      </c>
      <c r="O1730" s="7">
        <v>68.400000000000006</v>
      </c>
      <c r="P1730" s="3">
        <v>-56.428571428571431</v>
      </c>
      <c r="Q1730" s="3" t="s">
        <v>8294</v>
      </c>
      <c r="R1730" s="3" t="s">
        <v>8294</v>
      </c>
      <c r="S1730" s="15">
        <f t="shared" si="52"/>
        <v>42268.625856481478</v>
      </c>
      <c r="T1730" s="14">
        <f t="shared" si="53"/>
        <v>42298.625856481478</v>
      </c>
    </row>
    <row r="1731" spans="1:20" ht="30.75" x14ac:dyDescent="0.25">
      <c r="A1731" s="3">
        <v>1729</v>
      </c>
      <c r="B1731" s="4" t="s">
        <v>1730</v>
      </c>
      <c r="C1731" s="4" t="s">
        <v>5839</v>
      </c>
      <c r="D1731" s="3">
        <v>10000</v>
      </c>
      <c r="E1731" s="3">
        <v>0</v>
      </c>
      <c r="F1731" s="9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8294</v>
      </c>
      <c r="O1731" s="7">
        <v>0</v>
      </c>
      <c r="P1731" s="3">
        <v>0</v>
      </c>
      <c r="Q1731" s="3" t="s">
        <v>8294</v>
      </c>
      <c r="R1731" s="3" t="s">
        <v>8294</v>
      </c>
      <c r="S1731" s="15">
        <f t="shared" ref="S1731:S1794" si="54">(((J1731/60)/60)/24)+DATE(1970,1,1)</f>
        <v>42471.052152777775</v>
      </c>
      <c r="T1731" s="14">
        <f t="shared" ref="T1731:T1794" si="55">(((I1731/60)/60)/24)+DATE(1970,1,1)</f>
        <v>42531.052152777775</v>
      </c>
    </row>
    <row r="1732" spans="1:20" ht="30.75" x14ac:dyDescent="0.25">
      <c r="A1732" s="3">
        <v>1730</v>
      </c>
      <c r="B1732" s="4" t="s">
        <v>1731</v>
      </c>
      <c r="C1732" s="4" t="s">
        <v>5840</v>
      </c>
      <c r="D1732" s="3">
        <v>3000</v>
      </c>
      <c r="E1732" s="3">
        <v>0</v>
      </c>
      <c r="F1732" s="9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8294</v>
      </c>
      <c r="O1732" s="7">
        <v>0</v>
      </c>
      <c r="P1732" s="3">
        <v>0</v>
      </c>
      <c r="Q1732" s="3" t="s">
        <v>8294</v>
      </c>
      <c r="R1732" s="3" t="s">
        <v>8294</v>
      </c>
      <c r="S1732" s="15">
        <f t="shared" si="54"/>
        <v>42272.087766203709</v>
      </c>
      <c r="T1732" s="14">
        <f t="shared" si="55"/>
        <v>42302.087766203709</v>
      </c>
    </row>
    <row r="1733" spans="1:20" ht="30.75" x14ac:dyDescent="0.25">
      <c r="A1733" s="3">
        <v>1731</v>
      </c>
      <c r="B1733" s="4" t="s">
        <v>1732</v>
      </c>
      <c r="C1733" s="4" t="s">
        <v>5841</v>
      </c>
      <c r="D1733" s="3">
        <v>1000</v>
      </c>
      <c r="E1733" s="3">
        <v>0</v>
      </c>
      <c r="F1733" s="9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8294</v>
      </c>
      <c r="O1733" s="7">
        <v>0</v>
      </c>
      <c r="P1733" s="3">
        <v>0</v>
      </c>
      <c r="Q1733" s="3" t="s">
        <v>8294</v>
      </c>
      <c r="R1733" s="3" t="s">
        <v>8294</v>
      </c>
      <c r="S1733" s="15">
        <f t="shared" si="54"/>
        <v>42152.906851851847</v>
      </c>
      <c r="T1733" s="14">
        <f t="shared" si="55"/>
        <v>42166.625</v>
      </c>
    </row>
    <row r="1734" spans="1:20" ht="30.75" x14ac:dyDescent="0.25">
      <c r="A1734" s="3">
        <v>1732</v>
      </c>
      <c r="B1734" s="4" t="s">
        <v>1733</v>
      </c>
      <c r="C1734" s="4" t="s">
        <v>5842</v>
      </c>
      <c r="D1734" s="3">
        <v>4000</v>
      </c>
      <c r="E1734" s="3">
        <v>0</v>
      </c>
      <c r="F1734" s="9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8294</v>
      </c>
      <c r="O1734" s="7">
        <v>0</v>
      </c>
      <c r="P1734" s="3">
        <v>0</v>
      </c>
      <c r="Q1734" s="3" t="s">
        <v>8294</v>
      </c>
      <c r="R1734" s="3" t="s">
        <v>8294</v>
      </c>
      <c r="S1734" s="15">
        <f t="shared" si="54"/>
        <v>42325.683807870373</v>
      </c>
      <c r="T1734" s="14">
        <f t="shared" si="55"/>
        <v>42385.208333333328</v>
      </c>
    </row>
    <row r="1735" spans="1:20" ht="30.75" x14ac:dyDescent="0.25">
      <c r="A1735" s="3">
        <v>1733</v>
      </c>
      <c r="B1735" s="4" t="s">
        <v>1734</v>
      </c>
      <c r="C1735" s="4" t="s">
        <v>5843</v>
      </c>
      <c r="D1735" s="3">
        <v>10000</v>
      </c>
      <c r="E1735" s="3">
        <v>0</v>
      </c>
      <c r="F1735" s="9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8294</v>
      </c>
      <c r="O1735" s="7">
        <v>0</v>
      </c>
      <c r="P1735" s="3">
        <v>0</v>
      </c>
      <c r="Q1735" s="3" t="s">
        <v>8294</v>
      </c>
      <c r="R1735" s="3" t="s">
        <v>8294</v>
      </c>
      <c r="S1735" s="15">
        <f t="shared" si="54"/>
        <v>42614.675625000003</v>
      </c>
      <c r="T1735" s="14">
        <f t="shared" si="55"/>
        <v>42626.895833333328</v>
      </c>
    </row>
    <row r="1736" spans="1:20" ht="30.75" x14ac:dyDescent="0.25">
      <c r="A1736" s="3">
        <v>1734</v>
      </c>
      <c r="B1736" s="4" t="s">
        <v>1735</v>
      </c>
      <c r="C1736" s="4" t="s">
        <v>5844</v>
      </c>
      <c r="D1736" s="3">
        <v>4500</v>
      </c>
      <c r="E1736" s="3">
        <v>1</v>
      </c>
      <c r="F1736" s="9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8294</v>
      </c>
      <c r="O1736" s="7">
        <v>2.2222222222222223E-2</v>
      </c>
      <c r="P1736" s="3">
        <v>-4499</v>
      </c>
      <c r="Q1736" s="3" t="s">
        <v>8294</v>
      </c>
      <c r="R1736" s="3" t="s">
        <v>8294</v>
      </c>
      <c r="S1736" s="15">
        <f t="shared" si="54"/>
        <v>42102.036527777775</v>
      </c>
      <c r="T1736" s="14">
        <f t="shared" si="55"/>
        <v>42132.036527777775</v>
      </c>
    </row>
    <row r="1737" spans="1:20" ht="30.75" x14ac:dyDescent="0.25">
      <c r="A1737" s="3">
        <v>1735</v>
      </c>
      <c r="B1737" s="4" t="s">
        <v>1736</v>
      </c>
      <c r="C1737" s="4" t="s">
        <v>5845</v>
      </c>
      <c r="D1737" s="3">
        <v>1000</v>
      </c>
      <c r="E1737" s="3">
        <v>110</v>
      </c>
      <c r="F1737" s="9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8294</v>
      </c>
      <c r="O1737" s="7">
        <v>11</v>
      </c>
      <c r="P1737" s="3">
        <v>-445</v>
      </c>
      <c r="Q1737" s="3" t="s">
        <v>8294</v>
      </c>
      <c r="R1737" s="3" t="s">
        <v>8294</v>
      </c>
      <c r="S1737" s="15">
        <f t="shared" si="54"/>
        <v>42559.814178240747</v>
      </c>
      <c r="T1737" s="14">
        <f t="shared" si="55"/>
        <v>42589.814178240747</v>
      </c>
    </row>
    <row r="1738" spans="1:20" ht="30.75" x14ac:dyDescent="0.25">
      <c r="A1738" s="3">
        <v>1736</v>
      </c>
      <c r="B1738" s="4" t="s">
        <v>1737</v>
      </c>
      <c r="C1738" s="4" t="s">
        <v>5846</v>
      </c>
      <c r="D1738" s="3">
        <v>3000</v>
      </c>
      <c r="E1738" s="3">
        <v>22</v>
      </c>
      <c r="F1738" s="9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8294</v>
      </c>
      <c r="O1738" s="7">
        <v>0.73333333333333328</v>
      </c>
      <c r="P1738" s="3">
        <v>-2978</v>
      </c>
      <c r="Q1738" s="3" t="s">
        <v>8294</v>
      </c>
      <c r="R1738" s="3" t="s">
        <v>8294</v>
      </c>
      <c r="S1738" s="15">
        <f t="shared" si="54"/>
        <v>42286.861493055556</v>
      </c>
      <c r="T1738" s="14">
        <f t="shared" si="55"/>
        <v>42316.90315972222</v>
      </c>
    </row>
    <row r="1739" spans="1:20" ht="30.75" x14ac:dyDescent="0.25">
      <c r="A1739" s="3">
        <v>1737</v>
      </c>
      <c r="B1739" s="4" t="s">
        <v>1738</v>
      </c>
      <c r="C1739" s="4" t="s">
        <v>5847</v>
      </c>
      <c r="D1739" s="3">
        <v>4000</v>
      </c>
      <c r="E1739" s="3">
        <v>850</v>
      </c>
      <c r="F1739" s="9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8294</v>
      </c>
      <c r="O1739" s="7">
        <v>21.25</v>
      </c>
      <c r="P1739" s="3">
        <v>-210</v>
      </c>
      <c r="Q1739" s="3" t="s">
        <v>8294</v>
      </c>
      <c r="R1739" s="3" t="s">
        <v>8294</v>
      </c>
      <c r="S1739" s="15">
        <f t="shared" si="54"/>
        <v>42175.948981481488</v>
      </c>
      <c r="T1739" s="14">
        <f t="shared" si="55"/>
        <v>42205.948981481488</v>
      </c>
    </row>
    <row r="1740" spans="1:20" ht="30.75" x14ac:dyDescent="0.25">
      <c r="A1740" s="3">
        <v>1738</v>
      </c>
      <c r="B1740" s="4" t="s">
        <v>1739</v>
      </c>
      <c r="C1740" s="4" t="s">
        <v>5848</v>
      </c>
      <c r="D1740" s="3">
        <v>5000</v>
      </c>
      <c r="E1740" s="3">
        <v>20</v>
      </c>
      <c r="F1740" s="9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8294</v>
      </c>
      <c r="O1740" s="7">
        <v>0.4</v>
      </c>
      <c r="P1740" s="3">
        <v>-4980</v>
      </c>
      <c r="Q1740" s="3" t="s">
        <v>8294</v>
      </c>
      <c r="R1740" s="3" t="s">
        <v>8294</v>
      </c>
      <c r="S1740" s="15">
        <f t="shared" si="54"/>
        <v>41884.874328703707</v>
      </c>
      <c r="T1740" s="14">
        <f t="shared" si="55"/>
        <v>41914.874328703707</v>
      </c>
    </row>
    <row r="1741" spans="1:20" ht="45.75" x14ac:dyDescent="0.25">
      <c r="A1741" s="3">
        <v>1739</v>
      </c>
      <c r="B1741" s="4" t="s">
        <v>1740</v>
      </c>
      <c r="C1741" s="4" t="s">
        <v>5849</v>
      </c>
      <c r="D1741" s="3">
        <v>1000</v>
      </c>
      <c r="E1741" s="3">
        <v>1</v>
      </c>
      <c r="F1741" s="9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8294</v>
      </c>
      <c r="O1741" s="7">
        <v>0.1</v>
      </c>
      <c r="P1741" s="3">
        <v>-999</v>
      </c>
      <c r="Q1741" s="3" t="s">
        <v>8294</v>
      </c>
      <c r="R1741" s="3" t="s">
        <v>8294</v>
      </c>
      <c r="S1741" s="15">
        <f t="shared" si="54"/>
        <v>42435.874212962968</v>
      </c>
      <c r="T1741" s="14">
        <f t="shared" si="55"/>
        <v>42494.832546296297</v>
      </c>
    </row>
    <row r="1742" spans="1:20" ht="30.75" x14ac:dyDescent="0.25">
      <c r="A1742" s="3">
        <v>1740</v>
      </c>
      <c r="B1742" s="4" t="s">
        <v>1741</v>
      </c>
      <c r="C1742" s="4" t="s">
        <v>5850</v>
      </c>
      <c r="D1742" s="3">
        <v>3000</v>
      </c>
      <c r="E1742" s="3">
        <v>0</v>
      </c>
      <c r="F1742" s="9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8294</v>
      </c>
      <c r="O1742" s="7">
        <v>0</v>
      </c>
      <c r="P1742" s="3">
        <v>0</v>
      </c>
      <c r="Q1742" s="3" t="s">
        <v>8294</v>
      </c>
      <c r="R1742" s="3" t="s">
        <v>8294</v>
      </c>
      <c r="S1742" s="15">
        <f t="shared" si="54"/>
        <v>42171.817384259266</v>
      </c>
      <c r="T1742" s="14">
        <f t="shared" si="55"/>
        <v>42201.817384259266</v>
      </c>
    </row>
    <row r="1743" spans="1:20" ht="30.75" x14ac:dyDescent="0.25">
      <c r="A1743" s="3">
        <v>1741</v>
      </c>
      <c r="B1743" s="4" t="s">
        <v>1742</v>
      </c>
      <c r="C1743" s="4" t="s">
        <v>5851</v>
      </c>
      <c r="D1743" s="3">
        <v>1200</v>
      </c>
      <c r="E1743" s="3">
        <v>1330</v>
      </c>
      <c r="F1743" s="8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8286</v>
      </c>
      <c r="O1743" s="8">
        <v>110.83333333333334</v>
      </c>
      <c r="P1743" s="3">
        <v>2.5</v>
      </c>
      <c r="Q1743" s="3" t="s">
        <v>8286</v>
      </c>
      <c r="R1743" s="3" t="s">
        <v>8286</v>
      </c>
      <c r="S1743" s="15">
        <f t="shared" si="54"/>
        <v>42120.628136574072</v>
      </c>
      <c r="T1743" s="14">
        <f t="shared" si="55"/>
        <v>42165.628136574072</v>
      </c>
    </row>
    <row r="1744" spans="1:20" ht="30.75" x14ac:dyDescent="0.25">
      <c r="A1744" s="3">
        <v>1742</v>
      </c>
      <c r="B1744" s="4" t="s">
        <v>1743</v>
      </c>
      <c r="C1744" s="4" t="s">
        <v>5852</v>
      </c>
      <c r="D1744" s="3">
        <v>2000</v>
      </c>
      <c r="E1744" s="3">
        <v>2175</v>
      </c>
      <c r="F1744" s="8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8286</v>
      </c>
      <c r="O1744" s="8">
        <v>108.74999999999999</v>
      </c>
      <c r="P1744" s="3">
        <v>5.1470588235294121</v>
      </c>
      <c r="Q1744" s="3" t="s">
        <v>8286</v>
      </c>
      <c r="R1744" s="3" t="s">
        <v>8286</v>
      </c>
      <c r="S1744" s="15">
        <f t="shared" si="54"/>
        <v>42710.876967592587</v>
      </c>
      <c r="T1744" s="14">
        <f t="shared" si="55"/>
        <v>42742.875</v>
      </c>
    </row>
    <row r="1745" spans="1:20" ht="30.75" x14ac:dyDescent="0.25">
      <c r="A1745" s="3">
        <v>1743</v>
      </c>
      <c r="B1745" s="4" t="s">
        <v>1744</v>
      </c>
      <c r="C1745" s="4" t="s">
        <v>5853</v>
      </c>
      <c r="D1745" s="3">
        <v>6000</v>
      </c>
      <c r="E1745" s="3">
        <v>6025</v>
      </c>
      <c r="F1745" s="8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8286</v>
      </c>
      <c r="O1745" s="8">
        <v>100.41666666666667</v>
      </c>
      <c r="P1745" s="3">
        <v>0.37313432835820898</v>
      </c>
      <c r="Q1745" s="3" t="s">
        <v>8286</v>
      </c>
      <c r="R1745" s="3" t="s">
        <v>8286</v>
      </c>
      <c r="S1745" s="15">
        <f t="shared" si="54"/>
        <v>42586.925636574073</v>
      </c>
      <c r="T1745" s="14">
        <f t="shared" si="55"/>
        <v>42609.165972222225</v>
      </c>
    </row>
    <row r="1746" spans="1:20" ht="45.75" x14ac:dyDescent="0.25">
      <c r="A1746" s="3">
        <v>1744</v>
      </c>
      <c r="B1746" s="4" t="s">
        <v>1745</v>
      </c>
      <c r="C1746" s="4" t="s">
        <v>5854</v>
      </c>
      <c r="D1746" s="3">
        <v>5500</v>
      </c>
      <c r="E1746" s="3">
        <v>6515</v>
      </c>
      <c r="F1746" s="8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8286</v>
      </c>
      <c r="O1746" s="8">
        <v>118.45454545454545</v>
      </c>
      <c r="P1746" s="3">
        <v>14.5</v>
      </c>
      <c r="Q1746" s="3" t="s">
        <v>8286</v>
      </c>
      <c r="R1746" s="3" t="s">
        <v>8286</v>
      </c>
      <c r="S1746" s="15">
        <f t="shared" si="54"/>
        <v>42026.605057870373</v>
      </c>
      <c r="T1746" s="14">
        <f t="shared" si="55"/>
        <v>42071.563391203701</v>
      </c>
    </row>
    <row r="1747" spans="1:20" ht="30.75" x14ac:dyDescent="0.25">
      <c r="A1747" s="3">
        <v>1745</v>
      </c>
      <c r="B1747" s="4" t="s">
        <v>1746</v>
      </c>
      <c r="C1747" s="4" t="s">
        <v>5855</v>
      </c>
      <c r="D1747" s="3">
        <v>7000</v>
      </c>
      <c r="E1747" s="3">
        <v>7981</v>
      </c>
      <c r="F1747" s="8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8286</v>
      </c>
      <c r="O1747" s="8">
        <v>114.01428571428571</v>
      </c>
      <c r="P1747" s="3">
        <v>11.02247191011236</v>
      </c>
      <c r="Q1747" s="3" t="s">
        <v>8286</v>
      </c>
      <c r="R1747" s="3" t="s">
        <v>8286</v>
      </c>
      <c r="S1747" s="15">
        <f t="shared" si="54"/>
        <v>42690.259699074071</v>
      </c>
      <c r="T1747" s="14">
        <f t="shared" si="55"/>
        <v>42726.083333333328</v>
      </c>
    </row>
    <row r="1748" spans="1:20" ht="45.75" x14ac:dyDescent="0.25">
      <c r="A1748" s="3">
        <v>1746</v>
      </c>
      <c r="B1748" s="4" t="s">
        <v>1747</v>
      </c>
      <c r="C1748" s="4" t="s">
        <v>5856</v>
      </c>
      <c r="D1748" s="3">
        <v>15000</v>
      </c>
      <c r="E1748" s="3">
        <v>22215</v>
      </c>
      <c r="F1748" s="8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8286</v>
      </c>
      <c r="O1748" s="8">
        <v>148.10000000000002</v>
      </c>
      <c r="P1748" s="3">
        <v>67.429906542056074</v>
      </c>
      <c r="Q1748" s="3" t="s">
        <v>8286</v>
      </c>
      <c r="R1748" s="3" t="s">
        <v>8286</v>
      </c>
      <c r="S1748" s="15">
        <f t="shared" si="54"/>
        <v>42668.176701388889</v>
      </c>
      <c r="T1748" s="14">
        <f t="shared" si="55"/>
        <v>42698.083333333328</v>
      </c>
    </row>
    <row r="1749" spans="1:20" ht="30.75" x14ac:dyDescent="0.25">
      <c r="A1749" s="3">
        <v>1747</v>
      </c>
      <c r="B1749" s="4" t="s">
        <v>1748</v>
      </c>
      <c r="C1749" s="4" t="s">
        <v>5857</v>
      </c>
      <c r="D1749" s="3">
        <v>9000</v>
      </c>
      <c r="E1749" s="3">
        <v>9446</v>
      </c>
      <c r="F1749" s="8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8286</v>
      </c>
      <c r="O1749" s="8">
        <v>104.95555555555556</v>
      </c>
      <c r="P1749" s="3">
        <v>2.8050314465408803</v>
      </c>
      <c r="Q1749" s="3" t="s">
        <v>8286</v>
      </c>
      <c r="R1749" s="3" t="s">
        <v>8286</v>
      </c>
      <c r="S1749" s="15">
        <f t="shared" si="54"/>
        <v>42292.435532407413</v>
      </c>
      <c r="T1749" s="14">
        <f t="shared" si="55"/>
        <v>42321.625</v>
      </c>
    </row>
    <row r="1750" spans="1:20" ht="30.75" x14ac:dyDescent="0.25">
      <c r="A1750" s="3">
        <v>1748</v>
      </c>
      <c r="B1750" s="4" t="s">
        <v>1749</v>
      </c>
      <c r="C1750" s="4" t="s">
        <v>5858</v>
      </c>
      <c r="D1750" s="3">
        <v>50000</v>
      </c>
      <c r="E1750" s="3">
        <v>64974</v>
      </c>
      <c r="F1750" s="8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8286</v>
      </c>
      <c r="O1750" s="8">
        <v>129.94800000000001</v>
      </c>
      <c r="P1750" s="3">
        <v>82.729281767955797</v>
      </c>
      <c r="Q1750" s="3" t="s">
        <v>8286</v>
      </c>
      <c r="R1750" s="3" t="s">
        <v>8286</v>
      </c>
      <c r="S1750" s="15">
        <f t="shared" si="54"/>
        <v>42219.950729166667</v>
      </c>
      <c r="T1750" s="14">
        <f t="shared" si="55"/>
        <v>42249.950729166667</v>
      </c>
    </row>
    <row r="1751" spans="1:20" ht="30.75" x14ac:dyDescent="0.25">
      <c r="A1751" s="3">
        <v>1749</v>
      </c>
      <c r="B1751" s="4" t="s">
        <v>1750</v>
      </c>
      <c r="C1751" s="4" t="s">
        <v>5859</v>
      </c>
      <c r="D1751" s="3">
        <v>10050</v>
      </c>
      <c r="E1751" s="3">
        <v>12410.5</v>
      </c>
      <c r="F1751" s="8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8286</v>
      </c>
      <c r="O1751" s="8">
        <v>123.48756218905473</v>
      </c>
      <c r="P1751" s="3">
        <v>18.019083969465647</v>
      </c>
      <c r="Q1751" s="3" t="s">
        <v>8286</v>
      </c>
      <c r="R1751" s="3" t="s">
        <v>8286</v>
      </c>
      <c r="S1751" s="15">
        <f t="shared" si="54"/>
        <v>42758.975937499999</v>
      </c>
      <c r="T1751" s="14">
        <f t="shared" si="55"/>
        <v>42795.791666666672</v>
      </c>
    </row>
    <row r="1752" spans="1:20" ht="45.75" x14ac:dyDescent="0.25">
      <c r="A1752" s="3">
        <v>1750</v>
      </c>
      <c r="B1752" s="4" t="s">
        <v>1751</v>
      </c>
      <c r="C1752" s="4" t="s">
        <v>5860</v>
      </c>
      <c r="D1752" s="3">
        <v>5000</v>
      </c>
      <c r="E1752" s="3">
        <v>10081</v>
      </c>
      <c r="F1752" s="8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8286</v>
      </c>
      <c r="O1752" s="9">
        <v>201.62</v>
      </c>
      <c r="P1752" s="3">
        <v>40.648000000000003</v>
      </c>
      <c r="Q1752" s="3" t="s">
        <v>8286</v>
      </c>
      <c r="R1752" s="3" t="s">
        <v>8286</v>
      </c>
      <c r="S1752" s="15">
        <f t="shared" si="54"/>
        <v>42454.836851851855</v>
      </c>
      <c r="T1752" s="14">
        <f t="shared" si="55"/>
        <v>42479.836851851855</v>
      </c>
    </row>
    <row r="1753" spans="1:20" ht="30.75" x14ac:dyDescent="0.25">
      <c r="A1753" s="3">
        <v>1751</v>
      </c>
      <c r="B1753" s="4" t="s">
        <v>1752</v>
      </c>
      <c r="C1753" s="4" t="s">
        <v>5861</v>
      </c>
      <c r="D1753" s="3">
        <v>10000</v>
      </c>
      <c r="E1753" s="3">
        <v>10290</v>
      </c>
      <c r="F1753" s="8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8286</v>
      </c>
      <c r="O1753" s="8">
        <v>102.89999999999999</v>
      </c>
      <c r="P1753" s="3">
        <v>4.7540983606557381</v>
      </c>
      <c r="Q1753" s="3" t="s">
        <v>8286</v>
      </c>
      <c r="R1753" s="3" t="s">
        <v>8286</v>
      </c>
      <c r="S1753" s="15">
        <f t="shared" si="54"/>
        <v>42052.7815162037</v>
      </c>
      <c r="T1753" s="14">
        <f t="shared" si="55"/>
        <v>42082.739849537036</v>
      </c>
    </row>
    <row r="1754" spans="1:20" ht="30.75" x14ac:dyDescent="0.25">
      <c r="A1754" s="3">
        <v>1752</v>
      </c>
      <c r="B1754" s="4" t="s">
        <v>1753</v>
      </c>
      <c r="C1754" s="4" t="s">
        <v>5862</v>
      </c>
      <c r="D1754" s="3">
        <v>1200</v>
      </c>
      <c r="E1754" s="3">
        <v>3122</v>
      </c>
      <c r="F1754" s="8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8286</v>
      </c>
      <c r="O1754" s="9">
        <v>260.16666666666663</v>
      </c>
      <c r="P1754" s="3">
        <v>21.355555555555554</v>
      </c>
      <c r="Q1754" s="3" t="s">
        <v>8286</v>
      </c>
      <c r="R1754" s="3" t="s">
        <v>8286</v>
      </c>
      <c r="S1754" s="15">
        <f t="shared" si="54"/>
        <v>42627.253263888888</v>
      </c>
      <c r="T1754" s="14">
        <f t="shared" si="55"/>
        <v>42657.253263888888</v>
      </c>
    </row>
    <row r="1755" spans="1:20" ht="30.75" x14ac:dyDescent="0.25">
      <c r="A1755" s="3">
        <v>1753</v>
      </c>
      <c r="B1755" s="4" t="s">
        <v>1754</v>
      </c>
      <c r="C1755" s="4" t="s">
        <v>5863</v>
      </c>
      <c r="D1755" s="3">
        <v>15000</v>
      </c>
      <c r="E1755" s="3">
        <v>16200</v>
      </c>
      <c r="F1755" s="8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8286</v>
      </c>
      <c r="O1755" s="8">
        <v>108</v>
      </c>
      <c r="P1755" s="3">
        <v>34.285714285714285</v>
      </c>
      <c r="Q1755" s="3" t="s">
        <v>8286</v>
      </c>
      <c r="R1755" s="3" t="s">
        <v>8286</v>
      </c>
      <c r="S1755" s="15">
        <f t="shared" si="54"/>
        <v>42420.74962962963</v>
      </c>
      <c r="T1755" s="14">
        <f t="shared" si="55"/>
        <v>42450.707962962959</v>
      </c>
    </row>
    <row r="1756" spans="1:20" ht="30.75" x14ac:dyDescent="0.25">
      <c r="A1756" s="3">
        <v>1754</v>
      </c>
      <c r="B1756" s="4" t="s">
        <v>1755</v>
      </c>
      <c r="C1756" s="4" t="s">
        <v>5864</v>
      </c>
      <c r="D1756" s="3">
        <v>8500</v>
      </c>
      <c r="E1756" s="3">
        <v>9395</v>
      </c>
      <c r="F1756" s="8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8286</v>
      </c>
      <c r="O1756" s="8">
        <v>110.52941176470587</v>
      </c>
      <c r="P1756" s="3">
        <v>9.9444444444444446</v>
      </c>
      <c r="Q1756" s="3" t="s">
        <v>8286</v>
      </c>
      <c r="R1756" s="3" t="s">
        <v>8286</v>
      </c>
      <c r="S1756" s="15">
        <f t="shared" si="54"/>
        <v>42067.876770833333</v>
      </c>
      <c r="T1756" s="14">
        <f t="shared" si="55"/>
        <v>42097.835104166668</v>
      </c>
    </row>
    <row r="1757" spans="1:20" ht="30.75" x14ac:dyDescent="0.25">
      <c r="A1757" s="3">
        <v>1755</v>
      </c>
      <c r="B1757" s="4" t="s">
        <v>1756</v>
      </c>
      <c r="C1757" s="4" t="s">
        <v>5865</v>
      </c>
      <c r="D1757" s="3">
        <v>25</v>
      </c>
      <c r="E1757" s="3">
        <v>30</v>
      </c>
      <c r="F1757" s="8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8286</v>
      </c>
      <c r="O1757" s="8">
        <v>120</v>
      </c>
      <c r="P1757" s="3">
        <v>1.25</v>
      </c>
      <c r="Q1757" s="3" t="s">
        <v>8286</v>
      </c>
      <c r="R1757" s="3" t="s">
        <v>8286</v>
      </c>
      <c r="S1757" s="15">
        <f t="shared" si="54"/>
        <v>42252.788900462961</v>
      </c>
      <c r="T1757" s="14">
        <f t="shared" si="55"/>
        <v>42282.788900462961</v>
      </c>
    </row>
    <row r="1758" spans="1:20" ht="30.75" x14ac:dyDescent="0.25">
      <c r="A1758" s="3">
        <v>1756</v>
      </c>
      <c r="B1758" s="4" t="s">
        <v>1757</v>
      </c>
      <c r="C1758" s="4" t="s">
        <v>5866</v>
      </c>
      <c r="D1758" s="3">
        <v>5500</v>
      </c>
      <c r="E1758" s="3">
        <v>5655.6</v>
      </c>
      <c r="F1758" s="8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8286</v>
      </c>
      <c r="O1758" s="8">
        <v>102.82909090909091</v>
      </c>
      <c r="P1758" s="3">
        <v>1.2966666666666697</v>
      </c>
      <c r="Q1758" s="3" t="s">
        <v>8286</v>
      </c>
      <c r="R1758" s="3" t="s">
        <v>8286</v>
      </c>
      <c r="S1758" s="15">
        <f t="shared" si="54"/>
        <v>42571.167465277773</v>
      </c>
      <c r="T1758" s="14">
        <f t="shared" si="55"/>
        <v>42611.167465277773</v>
      </c>
    </row>
    <row r="1759" spans="1:20" ht="30.75" x14ac:dyDescent="0.25">
      <c r="A1759" s="3">
        <v>1757</v>
      </c>
      <c r="B1759" s="4" t="s">
        <v>1758</v>
      </c>
      <c r="C1759" s="4" t="s">
        <v>5867</v>
      </c>
      <c r="D1759" s="3">
        <v>5000</v>
      </c>
      <c r="E1759" s="3">
        <v>5800</v>
      </c>
      <c r="F1759" s="8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8286</v>
      </c>
      <c r="O1759" s="8">
        <v>115.99999999999999</v>
      </c>
      <c r="P1759" s="3">
        <v>57.142857142857146</v>
      </c>
      <c r="Q1759" s="3" t="s">
        <v>8286</v>
      </c>
      <c r="R1759" s="3" t="s">
        <v>8286</v>
      </c>
      <c r="S1759" s="15">
        <f t="shared" si="54"/>
        <v>42733.827349537038</v>
      </c>
      <c r="T1759" s="14">
        <f t="shared" si="55"/>
        <v>42763.811805555553</v>
      </c>
    </row>
    <row r="1760" spans="1:20" ht="45.75" x14ac:dyDescent="0.25">
      <c r="A1760" s="3">
        <v>1758</v>
      </c>
      <c r="B1760" s="4" t="s">
        <v>1759</v>
      </c>
      <c r="C1760" s="4" t="s">
        <v>5868</v>
      </c>
      <c r="D1760" s="3">
        <v>1000</v>
      </c>
      <c r="E1760" s="3">
        <v>1147</v>
      </c>
      <c r="F1760" s="8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8286</v>
      </c>
      <c r="O1760" s="8">
        <v>114.7</v>
      </c>
      <c r="P1760" s="3">
        <v>5.4444444444444446</v>
      </c>
      <c r="Q1760" s="3" t="s">
        <v>8286</v>
      </c>
      <c r="R1760" s="3" t="s">
        <v>8286</v>
      </c>
      <c r="S1760" s="15">
        <f t="shared" si="54"/>
        <v>42505.955925925926</v>
      </c>
      <c r="T1760" s="14">
        <f t="shared" si="55"/>
        <v>42565.955925925926</v>
      </c>
    </row>
    <row r="1761" spans="1:20" ht="15.75" x14ac:dyDescent="0.25">
      <c r="A1761" s="3">
        <v>1759</v>
      </c>
      <c r="B1761" s="4" t="s">
        <v>1760</v>
      </c>
      <c r="C1761" s="4" t="s">
        <v>5869</v>
      </c>
      <c r="D1761" s="3">
        <v>5000</v>
      </c>
      <c r="E1761" s="3">
        <v>5330</v>
      </c>
      <c r="F1761" s="8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8286</v>
      </c>
      <c r="O1761" s="8">
        <v>106.60000000000001</v>
      </c>
      <c r="P1761" s="3">
        <v>6.7346938775510203</v>
      </c>
      <c r="Q1761" s="3" t="s">
        <v>8286</v>
      </c>
      <c r="R1761" s="3" t="s">
        <v>8286</v>
      </c>
      <c r="S1761" s="15">
        <f t="shared" si="54"/>
        <v>42068.829039351855</v>
      </c>
      <c r="T1761" s="14">
        <f t="shared" si="55"/>
        <v>42088.787372685183</v>
      </c>
    </row>
    <row r="1762" spans="1:20" ht="45.75" x14ac:dyDescent="0.25">
      <c r="A1762" s="3">
        <v>1760</v>
      </c>
      <c r="B1762" s="4" t="s">
        <v>1761</v>
      </c>
      <c r="C1762" s="4" t="s">
        <v>5870</v>
      </c>
      <c r="D1762" s="3">
        <v>5000</v>
      </c>
      <c r="E1762" s="3">
        <v>8272</v>
      </c>
      <c r="F1762" s="8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8286</v>
      </c>
      <c r="O1762" s="8">
        <v>165.44</v>
      </c>
      <c r="P1762" s="3">
        <v>32.078431372549019</v>
      </c>
      <c r="Q1762" s="3" t="s">
        <v>8286</v>
      </c>
      <c r="R1762" s="3" t="s">
        <v>8286</v>
      </c>
      <c r="S1762" s="15">
        <f t="shared" si="54"/>
        <v>42405.67260416667</v>
      </c>
      <c r="T1762" s="14">
        <f t="shared" si="55"/>
        <v>42425.67260416667</v>
      </c>
    </row>
    <row r="1763" spans="1:20" ht="30.75" x14ac:dyDescent="0.25">
      <c r="A1763" s="3">
        <v>1761</v>
      </c>
      <c r="B1763" s="4" t="s">
        <v>1762</v>
      </c>
      <c r="C1763" s="4" t="s">
        <v>5871</v>
      </c>
      <c r="D1763" s="3">
        <v>100</v>
      </c>
      <c r="E1763" s="3">
        <v>155</v>
      </c>
      <c r="F1763" s="8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8286</v>
      </c>
      <c r="O1763" s="8">
        <v>155</v>
      </c>
      <c r="P1763" s="3">
        <v>18.333333333333332</v>
      </c>
      <c r="Q1763" s="3" t="s">
        <v>8286</v>
      </c>
      <c r="R1763" s="3" t="s">
        <v>8286</v>
      </c>
      <c r="S1763" s="15">
        <f t="shared" si="54"/>
        <v>42209.567824074074</v>
      </c>
      <c r="T1763" s="14">
        <f t="shared" si="55"/>
        <v>42259.567824074074</v>
      </c>
    </row>
    <row r="1764" spans="1:20" ht="15.75" x14ac:dyDescent="0.25">
      <c r="A1764" s="3">
        <v>1762</v>
      </c>
      <c r="B1764" s="4" t="s">
        <v>1763</v>
      </c>
      <c r="C1764" s="4" t="s">
        <v>5872</v>
      </c>
      <c r="D1764" s="3">
        <v>100</v>
      </c>
      <c r="E1764" s="3">
        <v>885</v>
      </c>
      <c r="F1764" s="8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8286</v>
      </c>
      <c r="O1764" s="9">
        <v>885</v>
      </c>
      <c r="P1764" s="3">
        <v>31.4</v>
      </c>
      <c r="Q1764" s="3" t="s">
        <v>8286</v>
      </c>
      <c r="R1764" s="3" t="s">
        <v>8286</v>
      </c>
      <c r="S1764" s="15">
        <f t="shared" si="54"/>
        <v>42410.982002314813</v>
      </c>
      <c r="T1764" s="14">
        <f t="shared" si="55"/>
        <v>42440.982002314813</v>
      </c>
    </row>
    <row r="1765" spans="1:20" ht="30.75" x14ac:dyDescent="0.25">
      <c r="A1765" s="3">
        <v>1763</v>
      </c>
      <c r="B1765" s="4" t="s">
        <v>1764</v>
      </c>
      <c r="C1765" s="4" t="s">
        <v>5873</v>
      </c>
      <c r="D1765" s="3">
        <v>12000</v>
      </c>
      <c r="E1765" s="3">
        <v>12229</v>
      </c>
      <c r="F1765" s="8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8286</v>
      </c>
      <c r="O1765" s="8">
        <v>101.90833333333333</v>
      </c>
      <c r="P1765" s="3">
        <v>1.9406779661016949</v>
      </c>
      <c r="Q1765" s="3" t="s">
        <v>8286</v>
      </c>
      <c r="R1765" s="3" t="s">
        <v>8286</v>
      </c>
      <c r="S1765" s="15">
        <f t="shared" si="54"/>
        <v>42636.868518518517</v>
      </c>
      <c r="T1765" s="14">
        <f t="shared" si="55"/>
        <v>42666.868518518517</v>
      </c>
    </row>
    <row r="1766" spans="1:20" ht="30.75" x14ac:dyDescent="0.25">
      <c r="A1766" s="3">
        <v>1764</v>
      </c>
      <c r="B1766" s="4" t="s">
        <v>1765</v>
      </c>
      <c r="C1766" s="4" t="s">
        <v>5874</v>
      </c>
      <c r="D1766" s="3">
        <v>11000</v>
      </c>
      <c r="E1766" s="3">
        <v>2156</v>
      </c>
      <c r="F1766" s="9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8286</v>
      </c>
      <c r="O1766" s="7">
        <v>19.600000000000001</v>
      </c>
      <c r="P1766" s="3">
        <v>-226.76923076923077</v>
      </c>
      <c r="Q1766" s="3" t="s">
        <v>8286</v>
      </c>
      <c r="R1766" s="3" t="s">
        <v>8286</v>
      </c>
      <c r="S1766" s="15">
        <f t="shared" si="54"/>
        <v>41825.485868055555</v>
      </c>
      <c r="T1766" s="14">
        <f t="shared" si="55"/>
        <v>41854.485868055555</v>
      </c>
    </row>
    <row r="1767" spans="1:20" ht="30.75" x14ac:dyDescent="0.25">
      <c r="A1767" s="3">
        <v>1765</v>
      </c>
      <c r="B1767" s="4" t="s">
        <v>1766</v>
      </c>
      <c r="C1767" s="4" t="s">
        <v>5875</v>
      </c>
      <c r="D1767" s="3">
        <v>12500</v>
      </c>
      <c r="E1767" s="3">
        <v>7433.48</v>
      </c>
      <c r="F1767" s="9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8286</v>
      </c>
      <c r="O1767" s="7">
        <v>59.467839999999995</v>
      </c>
      <c r="P1767" s="3">
        <v>-49.189514563106798</v>
      </c>
      <c r="Q1767" s="3" t="s">
        <v>8286</v>
      </c>
      <c r="R1767" s="3" t="s">
        <v>8286</v>
      </c>
      <c r="S1767" s="15">
        <f t="shared" si="54"/>
        <v>41834.980462962965</v>
      </c>
      <c r="T1767" s="14">
        <f t="shared" si="55"/>
        <v>41864.980462962965</v>
      </c>
    </row>
    <row r="1768" spans="1:20" ht="30.75" x14ac:dyDescent="0.25">
      <c r="A1768" s="3">
        <v>1766</v>
      </c>
      <c r="B1768" s="4" t="s">
        <v>1767</v>
      </c>
      <c r="C1768" s="4" t="s">
        <v>5876</v>
      </c>
      <c r="D1768" s="3">
        <v>1500</v>
      </c>
      <c r="E1768" s="3">
        <v>0</v>
      </c>
      <c r="F1768" s="9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8286</v>
      </c>
      <c r="O1768" s="7">
        <v>0</v>
      </c>
      <c r="P1768" s="3">
        <v>0</v>
      </c>
      <c r="Q1768" s="3" t="s">
        <v>8286</v>
      </c>
      <c r="R1768" s="3" t="s">
        <v>8286</v>
      </c>
      <c r="S1768" s="15">
        <f t="shared" si="54"/>
        <v>41855.859814814816</v>
      </c>
      <c r="T1768" s="14">
        <f t="shared" si="55"/>
        <v>41876.859814814816</v>
      </c>
    </row>
    <row r="1769" spans="1:20" ht="30.75" x14ac:dyDescent="0.25">
      <c r="A1769" s="3">
        <v>1767</v>
      </c>
      <c r="B1769" s="4" t="s">
        <v>1768</v>
      </c>
      <c r="C1769" s="4" t="s">
        <v>5877</v>
      </c>
      <c r="D1769" s="3">
        <v>5000</v>
      </c>
      <c r="E1769" s="3">
        <v>2286</v>
      </c>
      <c r="F1769" s="9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8286</v>
      </c>
      <c r="O1769" s="7">
        <v>45.72</v>
      </c>
      <c r="P1769" s="3">
        <v>-69.589743589743591</v>
      </c>
      <c r="Q1769" s="3" t="s">
        <v>8286</v>
      </c>
      <c r="R1769" s="3" t="s">
        <v>8286</v>
      </c>
      <c r="S1769" s="15">
        <f t="shared" si="54"/>
        <v>41824.658379629633</v>
      </c>
      <c r="T1769" s="14">
        <f t="shared" si="55"/>
        <v>41854.658379629633</v>
      </c>
    </row>
    <row r="1770" spans="1:20" ht="30.75" x14ac:dyDescent="0.25">
      <c r="A1770" s="3">
        <v>1768</v>
      </c>
      <c r="B1770" s="4" t="s">
        <v>1769</v>
      </c>
      <c r="C1770" s="4" t="s">
        <v>5878</v>
      </c>
      <c r="D1770" s="3">
        <v>5000</v>
      </c>
      <c r="E1770" s="3">
        <v>187</v>
      </c>
      <c r="F1770" s="9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8286</v>
      </c>
      <c r="O1770" s="7">
        <v>3.74</v>
      </c>
      <c r="P1770" s="3">
        <v>-320.86666666666667</v>
      </c>
      <c r="Q1770" s="3" t="s">
        <v>8286</v>
      </c>
      <c r="R1770" s="3" t="s">
        <v>8286</v>
      </c>
      <c r="S1770" s="15">
        <f t="shared" si="54"/>
        <v>41849.560694444444</v>
      </c>
      <c r="T1770" s="14">
        <f t="shared" si="55"/>
        <v>41909.560694444444</v>
      </c>
    </row>
    <row r="1771" spans="1:20" ht="30.75" x14ac:dyDescent="0.25">
      <c r="A1771" s="3">
        <v>1769</v>
      </c>
      <c r="B1771" s="4" t="s">
        <v>1770</v>
      </c>
      <c r="C1771" s="4" t="s">
        <v>5879</v>
      </c>
      <c r="D1771" s="3">
        <v>40000</v>
      </c>
      <c r="E1771" s="3">
        <v>1081</v>
      </c>
      <c r="F1771" s="9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8286</v>
      </c>
      <c r="O1771" s="7">
        <v>2.7025000000000001</v>
      </c>
      <c r="P1771" s="3">
        <v>-1769.0454545454545</v>
      </c>
      <c r="Q1771" s="3" t="s">
        <v>8286</v>
      </c>
      <c r="R1771" s="3" t="s">
        <v>8286</v>
      </c>
      <c r="S1771" s="15">
        <f t="shared" si="54"/>
        <v>41987.818969907406</v>
      </c>
      <c r="T1771" s="14">
        <f t="shared" si="55"/>
        <v>42017.818969907406</v>
      </c>
    </row>
    <row r="1772" spans="1:20" ht="45.75" x14ac:dyDescent="0.25">
      <c r="A1772" s="3">
        <v>1770</v>
      </c>
      <c r="B1772" s="4" t="s">
        <v>1771</v>
      </c>
      <c r="C1772" s="4" t="s">
        <v>5880</v>
      </c>
      <c r="D1772" s="3">
        <v>24500</v>
      </c>
      <c r="E1772" s="3">
        <v>13846</v>
      </c>
      <c r="F1772" s="9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8286</v>
      </c>
      <c r="O1772" s="7">
        <v>56.51428571428572</v>
      </c>
      <c r="P1772" s="3">
        <v>-115.80434782608695</v>
      </c>
      <c r="Q1772" s="3" t="s">
        <v>8286</v>
      </c>
      <c r="R1772" s="3" t="s">
        <v>8286</v>
      </c>
      <c r="S1772" s="15">
        <f t="shared" si="54"/>
        <v>41891.780023148152</v>
      </c>
      <c r="T1772" s="14">
        <f t="shared" si="55"/>
        <v>41926.780023148152</v>
      </c>
    </row>
    <row r="1773" spans="1:20" ht="30.75" x14ac:dyDescent="0.25">
      <c r="A1773" s="3">
        <v>1771</v>
      </c>
      <c r="B1773" s="4" t="s">
        <v>1772</v>
      </c>
      <c r="C1773" s="4" t="s">
        <v>5881</v>
      </c>
      <c r="D1773" s="3">
        <v>4200</v>
      </c>
      <c r="E1773" s="3">
        <v>895</v>
      </c>
      <c r="F1773" s="9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8286</v>
      </c>
      <c r="O1773" s="7">
        <v>21.30952380952381</v>
      </c>
      <c r="P1773" s="3">
        <v>-132.19999999999999</v>
      </c>
      <c r="Q1773" s="3" t="s">
        <v>8286</v>
      </c>
      <c r="R1773" s="3" t="s">
        <v>8286</v>
      </c>
      <c r="S1773" s="15">
        <f t="shared" si="54"/>
        <v>41905.979629629634</v>
      </c>
      <c r="T1773" s="14">
        <f t="shared" si="55"/>
        <v>41935.979629629634</v>
      </c>
    </row>
    <row r="1774" spans="1:20" ht="30.75" x14ac:dyDescent="0.25">
      <c r="A1774" s="3">
        <v>1772</v>
      </c>
      <c r="B1774" s="4" t="s">
        <v>1773</v>
      </c>
      <c r="C1774" s="4" t="s">
        <v>5882</v>
      </c>
      <c r="D1774" s="3">
        <v>5500</v>
      </c>
      <c r="E1774" s="3">
        <v>858</v>
      </c>
      <c r="F1774" s="9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8286</v>
      </c>
      <c r="O1774" s="7">
        <v>15.6</v>
      </c>
      <c r="P1774" s="3">
        <v>-244.31578947368422</v>
      </c>
      <c r="Q1774" s="3" t="s">
        <v>8286</v>
      </c>
      <c r="R1774" s="3" t="s">
        <v>8286</v>
      </c>
      <c r="S1774" s="15">
        <f t="shared" si="54"/>
        <v>41766.718009259261</v>
      </c>
      <c r="T1774" s="14">
        <f t="shared" si="55"/>
        <v>41826.718009259261</v>
      </c>
    </row>
    <row r="1775" spans="1:20" ht="45.75" x14ac:dyDescent="0.25">
      <c r="A1775" s="3">
        <v>1773</v>
      </c>
      <c r="B1775" s="4" t="s">
        <v>1774</v>
      </c>
      <c r="C1775" s="4" t="s">
        <v>5883</v>
      </c>
      <c r="D1775" s="3">
        <v>30000</v>
      </c>
      <c r="E1775" s="3">
        <v>1877</v>
      </c>
      <c r="F1775" s="9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8286</v>
      </c>
      <c r="O1775" s="7">
        <v>6.2566666666666677</v>
      </c>
      <c r="P1775" s="3">
        <v>-1480.1578947368421</v>
      </c>
      <c r="Q1775" s="3" t="s">
        <v>8286</v>
      </c>
      <c r="R1775" s="3" t="s">
        <v>8286</v>
      </c>
      <c r="S1775" s="15">
        <f t="shared" si="54"/>
        <v>41978.760393518518</v>
      </c>
      <c r="T1775" s="14">
        <f t="shared" si="55"/>
        <v>42023.760393518518</v>
      </c>
    </row>
    <row r="1776" spans="1:20" ht="30.75" x14ac:dyDescent="0.25">
      <c r="A1776" s="3">
        <v>1774</v>
      </c>
      <c r="B1776" s="4" t="s">
        <v>1775</v>
      </c>
      <c r="C1776" s="4" t="s">
        <v>5884</v>
      </c>
      <c r="D1776" s="3">
        <v>2500</v>
      </c>
      <c r="E1776" s="3">
        <v>1148</v>
      </c>
      <c r="F1776" s="9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8286</v>
      </c>
      <c r="O1776" s="7">
        <v>45.92</v>
      </c>
      <c r="P1776" s="3">
        <v>-104</v>
      </c>
      <c r="Q1776" s="3" t="s">
        <v>8286</v>
      </c>
      <c r="R1776" s="3" t="s">
        <v>8286</v>
      </c>
      <c r="S1776" s="15">
        <f t="shared" si="54"/>
        <v>41930.218657407408</v>
      </c>
      <c r="T1776" s="14">
        <f t="shared" si="55"/>
        <v>41972.624305555553</v>
      </c>
    </row>
    <row r="1777" spans="1:20" ht="30.75" x14ac:dyDescent="0.25">
      <c r="A1777" s="3">
        <v>1775</v>
      </c>
      <c r="B1777" s="4" t="s">
        <v>1776</v>
      </c>
      <c r="C1777" s="4" t="s">
        <v>5885</v>
      </c>
      <c r="D1777" s="3">
        <v>32500</v>
      </c>
      <c r="E1777" s="3">
        <v>21158</v>
      </c>
      <c r="F1777" s="9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8286</v>
      </c>
      <c r="O1777" s="7">
        <v>65.101538461538468</v>
      </c>
      <c r="P1777" s="3">
        <v>-91.467741935483872</v>
      </c>
      <c r="Q1777" s="3" t="s">
        <v>8286</v>
      </c>
      <c r="R1777" s="3" t="s">
        <v>8286</v>
      </c>
      <c r="S1777" s="15">
        <f t="shared" si="54"/>
        <v>41891.976388888892</v>
      </c>
      <c r="T1777" s="14">
        <f t="shared" si="55"/>
        <v>41936.976388888892</v>
      </c>
    </row>
    <row r="1778" spans="1:20" ht="30.75" x14ac:dyDescent="0.25">
      <c r="A1778" s="3">
        <v>1776</v>
      </c>
      <c r="B1778" s="4" t="s">
        <v>1777</v>
      </c>
      <c r="C1778" s="4" t="s">
        <v>5886</v>
      </c>
      <c r="D1778" s="3">
        <v>5000</v>
      </c>
      <c r="E1778" s="3">
        <v>335</v>
      </c>
      <c r="F1778" s="9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8286</v>
      </c>
      <c r="O1778" s="7">
        <v>6.7</v>
      </c>
      <c r="P1778" s="3">
        <v>-1166.25</v>
      </c>
      <c r="Q1778" s="3" t="s">
        <v>8286</v>
      </c>
      <c r="R1778" s="3" t="s">
        <v>8286</v>
      </c>
      <c r="S1778" s="15">
        <f t="shared" si="54"/>
        <v>41905.95684027778</v>
      </c>
      <c r="T1778" s="14">
        <f t="shared" si="55"/>
        <v>41941.95684027778</v>
      </c>
    </row>
    <row r="1779" spans="1:20" ht="45.75" x14ac:dyDescent="0.25">
      <c r="A1779" s="3">
        <v>1777</v>
      </c>
      <c r="B1779" s="4" t="s">
        <v>1778</v>
      </c>
      <c r="C1779" s="4" t="s">
        <v>5887</v>
      </c>
      <c r="D1779" s="3">
        <v>4800</v>
      </c>
      <c r="E1779" s="3">
        <v>651</v>
      </c>
      <c r="F1779" s="9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8286</v>
      </c>
      <c r="O1779" s="7">
        <v>13.5625</v>
      </c>
      <c r="P1779" s="3">
        <v>-414.9</v>
      </c>
      <c r="Q1779" s="3" t="s">
        <v>8286</v>
      </c>
      <c r="R1779" s="3" t="s">
        <v>8286</v>
      </c>
      <c r="S1779" s="15">
        <f t="shared" si="54"/>
        <v>42025.357094907406</v>
      </c>
      <c r="T1779" s="14">
        <f t="shared" si="55"/>
        <v>42055.357094907406</v>
      </c>
    </row>
    <row r="1780" spans="1:20" ht="30.75" x14ac:dyDescent="0.25">
      <c r="A1780" s="3">
        <v>1778</v>
      </c>
      <c r="B1780" s="4" t="s">
        <v>1779</v>
      </c>
      <c r="C1780" s="4" t="s">
        <v>5888</v>
      </c>
      <c r="D1780" s="3">
        <v>50000</v>
      </c>
      <c r="E1780" s="3">
        <v>995</v>
      </c>
      <c r="F1780" s="9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8286</v>
      </c>
      <c r="O1780" s="7">
        <v>1.9900000000000002</v>
      </c>
      <c r="P1780" s="3">
        <v>-3267</v>
      </c>
      <c r="Q1780" s="3" t="s">
        <v>8286</v>
      </c>
      <c r="R1780" s="3" t="s">
        <v>8286</v>
      </c>
      <c r="S1780" s="15">
        <f t="shared" si="54"/>
        <v>42045.86336805555</v>
      </c>
      <c r="T1780" s="14">
        <f t="shared" si="55"/>
        <v>42090.821701388893</v>
      </c>
    </row>
    <row r="1781" spans="1:20" ht="30.75" x14ac:dyDescent="0.25">
      <c r="A1781" s="3">
        <v>1779</v>
      </c>
      <c r="B1781" s="4" t="s">
        <v>1780</v>
      </c>
      <c r="C1781" s="4" t="s">
        <v>5889</v>
      </c>
      <c r="D1781" s="3">
        <v>11000</v>
      </c>
      <c r="E1781" s="3">
        <v>3986</v>
      </c>
      <c r="F1781" s="9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8286</v>
      </c>
      <c r="O1781" s="7">
        <v>36.236363636363642</v>
      </c>
      <c r="P1781" s="3">
        <v>-184.57894736842104</v>
      </c>
      <c r="Q1781" s="3" t="s">
        <v>8286</v>
      </c>
      <c r="R1781" s="3" t="s">
        <v>8286</v>
      </c>
      <c r="S1781" s="15">
        <f t="shared" si="54"/>
        <v>42585.691898148143</v>
      </c>
      <c r="T1781" s="14">
        <f t="shared" si="55"/>
        <v>42615.691898148143</v>
      </c>
    </row>
    <row r="1782" spans="1:20" ht="30.75" x14ac:dyDescent="0.25">
      <c r="A1782" s="3">
        <v>1780</v>
      </c>
      <c r="B1782" s="4" t="s">
        <v>1781</v>
      </c>
      <c r="C1782" s="4" t="s">
        <v>5890</v>
      </c>
      <c r="D1782" s="3">
        <v>30000</v>
      </c>
      <c r="E1782" s="3">
        <v>11923</v>
      </c>
      <c r="F1782" s="9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8286</v>
      </c>
      <c r="O1782" s="7">
        <v>39.743333333333339</v>
      </c>
      <c r="P1782" s="3">
        <v>-118.92763157894737</v>
      </c>
      <c r="Q1782" s="3" t="s">
        <v>8286</v>
      </c>
      <c r="R1782" s="3" t="s">
        <v>8286</v>
      </c>
      <c r="S1782" s="15">
        <f t="shared" si="54"/>
        <v>42493.600810185191</v>
      </c>
      <c r="T1782" s="14">
        <f t="shared" si="55"/>
        <v>42553.600810185191</v>
      </c>
    </row>
    <row r="1783" spans="1:20" ht="30.75" x14ac:dyDescent="0.25">
      <c r="A1783" s="3">
        <v>1781</v>
      </c>
      <c r="B1783" s="4" t="s">
        <v>1782</v>
      </c>
      <c r="C1783" s="4" t="s">
        <v>5891</v>
      </c>
      <c r="D1783" s="3">
        <v>5500</v>
      </c>
      <c r="E1783" s="3">
        <v>1417</v>
      </c>
      <c r="F1783" s="9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8286</v>
      </c>
      <c r="O1783" s="7">
        <v>25.763636363636365</v>
      </c>
      <c r="P1783" s="3">
        <v>-170.125</v>
      </c>
      <c r="Q1783" s="3" t="s">
        <v>8286</v>
      </c>
      <c r="R1783" s="3" t="s">
        <v>8286</v>
      </c>
      <c r="S1783" s="15">
        <f t="shared" si="54"/>
        <v>42597.617418981477</v>
      </c>
      <c r="T1783" s="14">
        <f t="shared" si="55"/>
        <v>42628.617418981477</v>
      </c>
    </row>
    <row r="1784" spans="1:20" ht="30.75" x14ac:dyDescent="0.25">
      <c r="A1784" s="3">
        <v>1782</v>
      </c>
      <c r="B1784" s="4" t="s">
        <v>1783</v>
      </c>
      <c r="C1784" s="4" t="s">
        <v>5892</v>
      </c>
      <c r="D1784" s="3">
        <v>35000</v>
      </c>
      <c r="E1784" s="3">
        <v>5422</v>
      </c>
      <c r="F1784" s="9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8286</v>
      </c>
      <c r="O1784" s="7">
        <v>15.491428571428573</v>
      </c>
      <c r="P1784" s="3">
        <v>-389.18421052631578</v>
      </c>
      <c r="Q1784" s="3" t="s">
        <v>8286</v>
      </c>
      <c r="R1784" s="3" t="s">
        <v>8286</v>
      </c>
      <c r="S1784" s="15">
        <f t="shared" si="54"/>
        <v>42388.575104166666</v>
      </c>
      <c r="T1784" s="14">
        <f t="shared" si="55"/>
        <v>42421.575104166666</v>
      </c>
    </row>
    <row r="1785" spans="1:20" ht="30.75" x14ac:dyDescent="0.25">
      <c r="A1785" s="3">
        <v>1783</v>
      </c>
      <c r="B1785" s="4" t="s">
        <v>1784</v>
      </c>
      <c r="C1785" s="4" t="s">
        <v>5893</v>
      </c>
      <c r="D1785" s="3">
        <v>40000</v>
      </c>
      <c r="E1785" s="3">
        <v>9477</v>
      </c>
      <c r="F1785" s="9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8286</v>
      </c>
      <c r="O1785" s="7">
        <v>23.692499999999999</v>
      </c>
      <c r="P1785" s="3">
        <v>-164.98918918918918</v>
      </c>
      <c r="Q1785" s="3" t="s">
        <v>8286</v>
      </c>
      <c r="R1785" s="3" t="s">
        <v>8286</v>
      </c>
      <c r="S1785" s="15">
        <f t="shared" si="54"/>
        <v>42115.949976851851</v>
      </c>
      <c r="T1785" s="14">
        <f t="shared" si="55"/>
        <v>42145.949976851851</v>
      </c>
    </row>
    <row r="1786" spans="1:20" ht="30.75" x14ac:dyDescent="0.25">
      <c r="A1786" s="3">
        <v>1784</v>
      </c>
      <c r="B1786" s="4" t="s">
        <v>1785</v>
      </c>
      <c r="C1786" s="4" t="s">
        <v>5894</v>
      </c>
      <c r="D1786" s="3">
        <v>5000</v>
      </c>
      <c r="E1786" s="3">
        <v>1988</v>
      </c>
      <c r="F1786" s="9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8286</v>
      </c>
      <c r="O1786" s="7">
        <v>39.76</v>
      </c>
      <c r="P1786" s="3">
        <v>-91.272727272727266</v>
      </c>
      <c r="Q1786" s="3" t="s">
        <v>8286</v>
      </c>
      <c r="R1786" s="3" t="s">
        <v>8286</v>
      </c>
      <c r="S1786" s="15">
        <f t="shared" si="54"/>
        <v>42003.655555555553</v>
      </c>
      <c r="T1786" s="14">
        <f t="shared" si="55"/>
        <v>42035.142361111109</v>
      </c>
    </row>
    <row r="1787" spans="1:20" ht="30.75" x14ac:dyDescent="0.25">
      <c r="A1787" s="3">
        <v>1785</v>
      </c>
      <c r="B1787" s="4" t="s">
        <v>1786</v>
      </c>
      <c r="C1787" s="4" t="s">
        <v>5895</v>
      </c>
      <c r="D1787" s="3">
        <v>24000</v>
      </c>
      <c r="E1787" s="3">
        <v>4853</v>
      </c>
      <c r="F1787" s="9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8286</v>
      </c>
      <c r="O1787" s="7">
        <v>20.220833333333331</v>
      </c>
      <c r="P1787" s="3">
        <v>-177.28703703703704</v>
      </c>
      <c r="Q1787" s="3" t="s">
        <v>8286</v>
      </c>
      <c r="R1787" s="3" t="s">
        <v>8286</v>
      </c>
      <c r="S1787" s="15">
        <f t="shared" si="54"/>
        <v>41897.134895833333</v>
      </c>
      <c r="T1787" s="14">
        <f t="shared" si="55"/>
        <v>41928</v>
      </c>
    </row>
    <row r="1788" spans="1:20" ht="30.75" x14ac:dyDescent="0.25">
      <c r="A1788" s="3">
        <v>1786</v>
      </c>
      <c r="B1788" s="4" t="s">
        <v>1787</v>
      </c>
      <c r="C1788" s="4" t="s">
        <v>5896</v>
      </c>
      <c r="D1788" s="3">
        <v>1900</v>
      </c>
      <c r="E1788" s="3">
        <v>905</v>
      </c>
      <c r="F1788" s="9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8286</v>
      </c>
      <c r="O1788" s="7">
        <v>47.631578947368418</v>
      </c>
      <c r="P1788" s="3">
        <v>-34.310344827586206</v>
      </c>
      <c r="Q1788" s="3" t="s">
        <v>8286</v>
      </c>
      <c r="R1788" s="3" t="s">
        <v>8286</v>
      </c>
      <c r="S1788" s="15">
        <f t="shared" si="54"/>
        <v>41958.550659722227</v>
      </c>
      <c r="T1788" s="14">
        <f t="shared" si="55"/>
        <v>41988.550659722227</v>
      </c>
    </row>
    <row r="1789" spans="1:20" ht="30.75" x14ac:dyDescent="0.25">
      <c r="A1789" s="3">
        <v>1787</v>
      </c>
      <c r="B1789" s="4" t="s">
        <v>1788</v>
      </c>
      <c r="C1789" s="4" t="s">
        <v>5897</v>
      </c>
      <c r="D1789" s="3">
        <v>10000</v>
      </c>
      <c r="E1789" s="3">
        <v>1533</v>
      </c>
      <c r="F1789" s="9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8286</v>
      </c>
      <c r="O1789" s="7">
        <v>15.329999999999998</v>
      </c>
      <c r="P1789" s="3">
        <v>-352.79166666666669</v>
      </c>
      <c r="Q1789" s="3" t="s">
        <v>8286</v>
      </c>
      <c r="R1789" s="3" t="s">
        <v>8286</v>
      </c>
      <c r="S1789" s="15">
        <f t="shared" si="54"/>
        <v>42068.65552083333</v>
      </c>
      <c r="T1789" s="14">
        <f t="shared" si="55"/>
        <v>42098.613854166666</v>
      </c>
    </row>
    <row r="1790" spans="1:20" ht="30.75" x14ac:dyDescent="0.25">
      <c r="A1790" s="3">
        <v>1788</v>
      </c>
      <c r="B1790" s="4" t="s">
        <v>1789</v>
      </c>
      <c r="C1790" s="4" t="s">
        <v>5898</v>
      </c>
      <c r="D1790" s="3">
        <v>5500</v>
      </c>
      <c r="E1790" s="3">
        <v>76</v>
      </c>
      <c r="F1790" s="9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8286</v>
      </c>
      <c r="O1790" s="7">
        <v>1.3818181818181818</v>
      </c>
      <c r="P1790" s="3">
        <v>-1356</v>
      </c>
      <c r="Q1790" s="3" t="s">
        <v>8286</v>
      </c>
      <c r="R1790" s="3" t="s">
        <v>8286</v>
      </c>
      <c r="S1790" s="15">
        <f t="shared" si="54"/>
        <v>41913.94840277778</v>
      </c>
      <c r="T1790" s="14">
        <f t="shared" si="55"/>
        <v>41943.94840277778</v>
      </c>
    </row>
    <row r="1791" spans="1:20" ht="30.75" x14ac:dyDescent="0.25">
      <c r="A1791" s="3">
        <v>1789</v>
      </c>
      <c r="B1791" s="4" t="s">
        <v>1790</v>
      </c>
      <c r="C1791" s="4" t="s">
        <v>5899</v>
      </c>
      <c r="D1791" s="3">
        <v>8000</v>
      </c>
      <c r="E1791" s="3">
        <v>40</v>
      </c>
      <c r="F1791" s="9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8286</v>
      </c>
      <c r="O1791" s="7">
        <v>0.5</v>
      </c>
      <c r="P1791" s="3">
        <v>-1990</v>
      </c>
      <c r="Q1791" s="3" t="s">
        <v>8286</v>
      </c>
      <c r="R1791" s="3" t="s">
        <v>8286</v>
      </c>
      <c r="S1791" s="15">
        <f t="shared" si="54"/>
        <v>41956.250034722223</v>
      </c>
      <c r="T1791" s="14">
        <f t="shared" si="55"/>
        <v>42016.250034722223</v>
      </c>
    </row>
    <row r="1792" spans="1:20" ht="30.75" x14ac:dyDescent="0.25">
      <c r="A1792" s="3">
        <v>1790</v>
      </c>
      <c r="B1792" s="4" t="s">
        <v>1791</v>
      </c>
      <c r="C1792" s="4" t="s">
        <v>5900</v>
      </c>
      <c r="D1792" s="3">
        <v>33000</v>
      </c>
      <c r="E1792" s="3">
        <v>1636</v>
      </c>
      <c r="F1792" s="9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8286</v>
      </c>
      <c r="O1792" s="7">
        <v>4.957575757575758</v>
      </c>
      <c r="P1792" s="3">
        <v>-2090.9333333333334</v>
      </c>
      <c r="Q1792" s="3" t="s">
        <v>8286</v>
      </c>
      <c r="R1792" s="3" t="s">
        <v>8286</v>
      </c>
      <c r="S1792" s="15">
        <f t="shared" si="54"/>
        <v>42010.674513888895</v>
      </c>
      <c r="T1792" s="14">
        <f t="shared" si="55"/>
        <v>42040.674513888895</v>
      </c>
    </row>
    <row r="1793" spans="1:20" ht="30.75" x14ac:dyDescent="0.25">
      <c r="A1793" s="3">
        <v>1791</v>
      </c>
      <c r="B1793" s="4" t="s">
        <v>1792</v>
      </c>
      <c r="C1793" s="4" t="s">
        <v>5901</v>
      </c>
      <c r="D1793" s="3">
        <v>3000</v>
      </c>
      <c r="E1793" s="3">
        <v>107</v>
      </c>
      <c r="F1793" s="9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8286</v>
      </c>
      <c r="O1793" s="7">
        <v>3.5666666666666664</v>
      </c>
      <c r="P1793" s="3">
        <v>-723.25</v>
      </c>
      <c r="Q1793" s="3" t="s">
        <v>8286</v>
      </c>
      <c r="R1793" s="3" t="s">
        <v>8286</v>
      </c>
      <c r="S1793" s="15">
        <f t="shared" si="54"/>
        <v>41973.740335648152</v>
      </c>
      <c r="T1793" s="14">
        <f t="shared" si="55"/>
        <v>42033.740335648152</v>
      </c>
    </row>
    <row r="1794" spans="1:20" ht="30.75" x14ac:dyDescent="0.25">
      <c r="A1794" s="3">
        <v>1792</v>
      </c>
      <c r="B1794" s="4" t="s">
        <v>1793</v>
      </c>
      <c r="C1794" s="4" t="s">
        <v>5902</v>
      </c>
      <c r="D1794" s="3">
        <v>25000</v>
      </c>
      <c r="E1794" s="3">
        <v>15281</v>
      </c>
      <c r="F1794" s="9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8286</v>
      </c>
      <c r="O1794" s="7">
        <v>61.124000000000002</v>
      </c>
      <c r="P1794" s="3">
        <v>-69.920863309352512</v>
      </c>
      <c r="Q1794" s="3" t="s">
        <v>8286</v>
      </c>
      <c r="R1794" s="3" t="s">
        <v>8286</v>
      </c>
      <c r="S1794" s="15">
        <f t="shared" si="54"/>
        <v>42189.031041666662</v>
      </c>
      <c r="T1794" s="14">
        <f t="shared" si="55"/>
        <v>42226.290972222225</v>
      </c>
    </row>
    <row r="1795" spans="1:20" ht="30.75" x14ac:dyDescent="0.25">
      <c r="A1795" s="3">
        <v>1793</v>
      </c>
      <c r="B1795" s="4" t="s">
        <v>1794</v>
      </c>
      <c r="C1795" s="4" t="s">
        <v>5903</v>
      </c>
      <c r="D1795" s="3">
        <v>3000</v>
      </c>
      <c r="E1795" s="3">
        <v>40</v>
      </c>
      <c r="F1795" s="9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8286</v>
      </c>
      <c r="O1795" s="7">
        <v>1.3333333333333335</v>
      </c>
      <c r="P1795" s="3">
        <v>-1480</v>
      </c>
      <c r="Q1795" s="3" t="s">
        <v>8286</v>
      </c>
      <c r="R1795" s="3" t="s">
        <v>8286</v>
      </c>
      <c r="S1795" s="15">
        <f t="shared" ref="S1795:S1858" si="56">(((J1795/60)/60)/24)+DATE(1970,1,1)</f>
        <v>41940.89166666667</v>
      </c>
      <c r="T1795" s="14">
        <f t="shared" ref="T1795:T1858" si="57">(((I1795/60)/60)/24)+DATE(1970,1,1)</f>
        <v>41970.933333333334</v>
      </c>
    </row>
    <row r="1796" spans="1:20" ht="45.75" x14ac:dyDescent="0.25">
      <c r="A1796" s="3">
        <v>1794</v>
      </c>
      <c r="B1796" s="4" t="s">
        <v>1795</v>
      </c>
      <c r="C1796" s="4" t="s">
        <v>5904</v>
      </c>
      <c r="D1796" s="3">
        <v>9000</v>
      </c>
      <c r="E1796" s="3">
        <v>997</v>
      </c>
      <c r="F1796" s="9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8286</v>
      </c>
      <c r="O1796" s="7">
        <v>11.077777777777778</v>
      </c>
      <c r="P1796" s="3">
        <v>-444.61111111111109</v>
      </c>
      <c r="Q1796" s="3" t="s">
        <v>8286</v>
      </c>
      <c r="R1796" s="3" t="s">
        <v>8286</v>
      </c>
      <c r="S1796" s="15">
        <f t="shared" si="56"/>
        <v>42011.551180555558</v>
      </c>
      <c r="T1796" s="14">
        <f t="shared" si="57"/>
        <v>42046.551180555558</v>
      </c>
    </row>
    <row r="1797" spans="1:20" ht="30.75" x14ac:dyDescent="0.25">
      <c r="A1797" s="3">
        <v>1795</v>
      </c>
      <c r="B1797" s="4" t="s">
        <v>1796</v>
      </c>
      <c r="C1797" s="4" t="s">
        <v>5905</v>
      </c>
      <c r="D1797" s="3">
        <v>28000</v>
      </c>
      <c r="E1797" s="3">
        <v>10846</v>
      </c>
      <c r="F1797" s="9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8286</v>
      </c>
      <c r="O1797" s="7">
        <v>38.735714285714288</v>
      </c>
      <c r="P1797" s="3">
        <v>-211.77777777777777</v>
      </c>
      <c r="Q1797" s="3" t="s">
        <v>8286</v>
      </c>
      <c r="R1797" s="3" t="s">
        <v>8286</v>
      </c>
      <c r="S1797" s="15">
        <f t="shared" si="56"/>
        <v>42628.288668981477</v>
      </c>
      <c r="T1797" s="14">
        <f t="shared" si="57"/>
        <v>42657.666666666672</v>
      </c>
    </row>
    <row r="1798" spans="1:20" ht="45.75" x14ac:dyDescent="0.25">
      <c r="A1798" s="3">
        <v>1796</v>
      </c>
      <c r="B1798" s="4" t="s">
        <v>1797</v>
      </c>
      <c r="C1798" s="4" t="s">
        <v>5906</v>
      </c>
      <c r="D1798" s="3">
        <v>19000</v>
      </c>
      <c r="E1798" s="3">
        <v>4190</v>
      </c>
      <c r="F1798" s="9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8286</v>
      </c>
      <c r="O1798" s="7">
        <v>22.05263157894737</v>
      </c>
      <c r="P1798" s="3">
        <v>-172.2093023255814</v>
      </c>
      <c r="Q1798" s="3" t="s">
        <v>8286</v>
      </c>
      <c r="R1798" s="3" t="s">
        <v>8286</v>
      </c>
      <c r="S1798" s="15">
        <f t="shared" si="56"/>
        <v>42515.439421296294</v>
      </c>
      <c r="T1798" s="14">
        <f t="shared" si="57"/>
        <v>42575.439421296294</v>
      </c>
    </row>
    <row r="1799" spans="1:20" ht="30.75" x14ac:dyDescent="0.25">
      <c r="A1799" s="3">
        <v>1797</v>
      </c>
      <c r="B1799" s="4" t="s">
        <v>1798</v>
      </c>
      <c r="C1799" s="4" t="s">
        <v>5907</v>
      </c>
      <c r="D1799" s="3">
        <v>10000</v>
      </c>
      <c r="E1799" s="3">
        <v>6755</v>
      </c>
      <c r="F1799" s="9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8286</v>
      </c>
      <c r="O1799" s="7">
        <v>67.55</v>
      </c>
      <c r="P1799" s="3">
        <v>-23.178571428571427</v>
      </c>
      <c r="Q1799" s="3" t="s">
        <v>8286</v>
      </c>
      <c r="R1799" s="3" t="s">
        <v>8286</v>
      </c>
      <c r="S1799" s="15">
        <f t="shared" si="56"/>
        <v>42689.56931712963</v>
      </c>
      <c r="T1799" s="14">
        <f t="shared" si="57"/>
        <v>42719.56931712963</v>
      </c>
    </row>
    <row r="1800" spans="1:20" ht="30.75" x14ac:dyDescent="0.25">
      <c r="A1800" s="3">
        <v>1798</v>
      </c>
      <c r="B1800" s="4" t="s">
        <v>1799</v>
      </c>
      <c r="C1800" s="4" t="s">
        <v>5908</v>
      </c>
      <c r="D1800" s="3">
        <v>16000</v>
      </c>
      <c r="E1800" s="3">
        <v>2182</v>
      </c>
      <c r="F1800" s="9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8286</v>
      </c>
      <c r="O1800" s="7">
        <v>13.637499999999999</v>
      </c>
      <c r="P1800" s="3">
        <v>-373.45945945945948</v>
      </c>
      <c r="Q1800" s="3" t="s">
        <v>8286</v>
      </c>
      <c r="R1800" s="3" t="s">
        <v>8286</v>
      </c>
      <c r="S1800" s="15">
        <f t="shared" si="56"/>
        <v>42344.32677083333</v>
      </c>
      <c r="T1800" s="14">
        <f t="shared" si="57"/>
        <v>42404.32677083333</v>
      </c>
    </row>
    <row r="1801" spans="1:20" ht="30.75" x14ac:dyDescent="0.25">
      <c r="A1801" s="3">
        <v>1799</v>
      </c>
      <c r="B1801" s="4" t="s">
        <v>1800</v>
      </c>
      <c r="C1801" s="4" t="s">
        <v>5909</v>
      </c>
      <c r="D1801" s="3">
        <v>4000</v>
      </c>
      <c r="E1801" s="3">
        <v>69.83</v>
      </c>
      <c r="F1801" s="9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8286</v>
      </c>
      <c r="O1801" s="7">
        <v>1.7457500000000001</v>
      </c>
      <c r="P1801" s="3">
        <v>-655.02833333333331</v>
      </c>
      <c r="Q1801" s="3" t="s">
        <v>8286</v>
      </c>
      <c r="R1801" s="3" t="s">
        <v>8286</v>
      </c>
      <c r="S1801" s="15">
        <f t="shared" si="56"/>
        <v>41934.842685185184</v>
      </c>
      <c r="T1801" s="14">
        <f t="shared" si="57"/>
        <v>41954.884351851855</v>
      </c>
    </row>
    <row r="1802" spans="1:20" ht="30.75" x14ac:dyDescent="0.25">
      <c r="A1802" s="3">
        <v>1800</v>
      </c>
      <c r="B1802" s="4" t="s">
        <v>1801</v>
      </c>
      <c r="C1802" s="4" t="s">
        <v>5910</v>
      </c>
      <c r="D1802" s="3">
        <v>46260</v>
      </c>
      <c r="E1802" s="3">
        <v>9460</v>
      </c>
      <c r="F1802" s="9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8286</v>
      </c>
      <c r="O1802" s="7">
        <v>20.44963251188932</v>
      </c>
      <c r="P1802" s="3">
        <v>-325.66371681415927</v>
      </c>
      <c r="Q1802" s="3" t="s">
        <v>8286</v>
      </c>
      <c r="R1802" s="3" t="s">
        <v>8286</v>
      </c>
      <c r="S1802" s="15">
        <f t="shared" si="56"/>
        <v>42623.606134259258</v>
      </c>
      <c r="T1802" s="14">
        <f t="shared" si="57"/>
        <v>42653.606134259258</v>
      </c>
    </row>
    <row r="1803" spans="1:20" ht="45.75" x14ac:dyDescent="0.25">
      <c r="A1803" s="3">
        <v>1801</v>
      </c>
      <c r="B1803" s="4" t="s">
        <v>1802</v>
      </c>
      <c r="C1803" s="4" t="s">
        <v>5911</v>
      </c>
      <c r="D1803" s="3">
        <v>17000</v>
      </c>
      <c r="E1803" s="3">
        <v>2355</v>
      </c>
      <c r="F1803" s="9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8286</v>
      </c>
      <c r="O1803" s="7">
        <v>13.852941176470587</v>
      </c>
      <c r="P1803" s="3">
        <v>-395.81081081081084</v>
      </c>
      <c r="Q1803" s="3" t="s">
        <v>8286</v>
      </c>
      <c r="R1803" s="3" t="s">
        <v>8286</v>
      </c>
      <c r="S1803" s="15">
        <f t="shared" si="56"/>
        <v>42321.660509259258</v>
      </c>
      <c r="T1803" s="14">
        <f t="shared" si="57"/>
        <v>42353.506944444445</v>
      </c>
    </row>
    <row r="1804" spans="1:20" ht="30.75" x14ac:dyDescent="0.25">
      <c r="A1804" s="3">
        <v>1802</v>
      </c>
      <c r="B1804" s="4" t="s">
        <v>1803</v>
      </c>
      <c r="C1804" s="4" t="s">
        <v>5912</v>
      </c>
      <c r="D1804" s="3">
        <v>3500</v>
      </c>
      <c r="E1804" s="3">
        <v>1697</v>
      </c>
      <c r="F1804" s="9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8286</v>
      </c>
      <c r="O1804" s="7">
        <v>48.485714285714288</v>
      </c>
      <c r="P1804" s="3">
        <v>-100.16666666666667</v>
      </c>
      <c r="Q1804" s="3" t="s">
        <v>8286</v>
      </c>
      <c r="R1804" s="3" t="s">
        <v>8286</v>
      </c>
      <c r="S1804" s="15">
        <f t="shared" si="56"/>
        <v>42159.47256944445</v>
      </c>
      <c r="T1804" s="14">
        <f t="shared" si="57"/>
        <v>42182.915972222225</v>
      </c>
    </row>
    <row r="1805" spans="1:20" ht="30.75" x14ac:dyDescent="0.25">
      <c r="A1805" s="3">
        <v>1803</v>
      </c>
      <c r="B1805" s="4" t="s">
        <v>1804</v>
      </c>
      <c r="C1805" s="4" t="s">
        <v>5913</v>
      </c>
      <c r="D1805" s="3">
        <v>17500</v>
      </c>
      <c r="E1805" s="3">
        <v>5390</v>
      </c>
      <c r="F1805" s="9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8286</v>
      </c>
      <c r="O1805" s="7">
        <v>30.8</v>
      </c>
      <c r="P1805" s="3">
        <v>-161.46666666666667</v>
      </c>
      <c r="Q1805" s="3" t="s">
        <v>8286</v>
      </c>
      <c r="R1805" s="3" t="s">
        <v>8286</v>
      </c>
      <c r="S1805" s="15">
        <f t="shared" si="56"/>
        <v>42018.071550925932</v>
      </c>
      <c r="T1805" s="14">
        <f t="shared" si="57"/>
        <v>42049.071550925932</v>
      </c>
    </row>
    <row r="1806" spans="1:20" ht="30.75" x14ac:dyDescent="0.25">
      <c r="A1806" s="3">
        <v>1804</v>
      </c>
      <c r="B1806" s="4" t="s">
        <v>1805</v>
      </c>
      <c r="C1806" s="4" t="s">
        <v>5914</v>
      </c>
      <c r="D1806" s="3">
        <v>15500</v>
      </c>
      <c r="E1806" s="3">
        <v>5452</v>
      </c>
      <c r="F1806" s="9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8286</v>
      </c>
      <c r="O1806" s="7">
        <v>35.174193548387095</v>
      </c>
      <c r="P1806" s="3">
        <v>-193.23076923076923</v>
      </c>
      <c r="Q1806" s="3" t="s">
        <v>8286</v>
      </c>
      <c r="R1806" s="3" t="s">
        <v>8286</v>
      </c>
      <c r="S1806" s="15">
        <f t="shared" si="56"/>
        <v>42282.678287037037</v>
      </c>
      <c r="T1806" s="14">
        <f t="shared" si="57"/>
        <v>42322.719953703709</v>
      </c>
    </row>
    <row r="1807" spans="1:20" ht="30.75" x14ac:dyDescent="0.25">
      <c r="A1807" s="3">
        <v>1805</v>
      </c>
      <c r="B1807" s="4" t="s">
        <v>1806</v>
      </c>
      <c r="C1807" s="4" t="s">
        <v>5915</v>
      </c>
      <c r="D1807" s="3">
        <v>22500</v>
      </c>
      <c r="E1807" s="3">
        <v>8191</v>
      </c>
      <c r="F1807" s="9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8286</v>
      </c>
      <c r="O1807" s="7">
        <v>36.404444444444444</v>
      </c>
      <c r="P1807" s="3">
        <v>-117.28688524590164</v>
      </c>
      <c r="Q1807" s="3" t="s">
        <v>8286</v>
      </c>
      <c r="R1807" s="3" t="s">
        <v>8286</v>
      </c>
      <c r="S1807" s="15">
        <f t="shared" si="56"/>
        <v>42247.803912037038</v>
      </c>
      <c r="T1807" s="14">
        <f t="shared" si="57"/>
        <v>42279.75</v>
      </c>
    </row>
    <row r="1808" spans="1:20" ht="30.75" x14ac:dyDescent="0.25">
      <c r="A1808" s="3">
        <v>1806</v>
      </c>
      <c r="B1808" s="4" t="s">
        <v>1807</v>
      </c>
      <c r="C1808" s="4" t="s">
        <v>5916</v>
      </c>
      <c r="D1808" s="3">
        <v>20000</v>
      </c>
      <c r="E1808" s="3">
        <v>591</v>
      </c>
      <c r="F1808" s="9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8286</v>
      </c>
      <c r="O1808" s="7">
        <v>2.9550000000000001</v>
      </c>
      <c r="P1808" s="3">
        <v>-2426.125</v>
      </c>
      <c r="Q1808" s="3" t="s">
        <v>8286</v>
      </c>
      <c r="R1808" s="3" t="s">
        <v>8286</v>
      </c>
      <c r="S1808" s="15">
        <f t="shared" si="56"/>
        <v>41877.638298611113</v>
      </c>
      <c r="T1808" s="14">
        <f t="shared" si="57"/>
        <v>41912.638298611113</v>
      </c>
    </row>
    <row r="1809" spans="1:20" ht="15.75" x14ac:dyDescent="0.25">
      <c r="A1809" s="3">
        <v>1807</v>
      </c>
      <c r="B1809" s="4" t="s">
        <v>1808</v>
      </c>
      <c r="C1809" s="4" t="s">
        <v>5917</v>
      </c>
      <c r="D1809" s="3">
        <v>5000</v>
      </c>
      <c r="E1809" s="3">
        <v>553</v>
      </c>
      <c r="F1809" s="9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8286</v>
      </c>
      <c r="O1809" s="7">
        <v>11.06</v>
      </c>
      <c r="P1809" s="3">
        <v>-555.875</v>
      </c>
      <c r="Q1809" s="3" t="s">
        <v>8286</v>
      </c>
      <c r="R1809" s="3" t="s">
        <v>8286</v>
      </c>
      <c r="S1809" s="15">
        <f t="shared" si="56"/>
        <v>41880.068437499998</v>
      </c>
      <c r="T1809" s="14">
        <f t="shared" si="57"/>
        <v>41910.068437499998</v>
      </c>
    </row>
    <row r="1810" spans="1:20" ht="30.75" x14ac:dyDescent="0.25">
      <c r="A1810" s="3">
        <v>1808</v>
      </c>
      <c r="B1810" s="4" t="s">
        <v>1809</v>
      </c>
      <c r="C1810" s="4" t="s">
        <v>5918</v>
      </c>
      <c r="D1810" s="3">
        <v>28000</v>
      </c>
      <c r="E1810" s="3">
        <v>11594</v>
      </c>
      <c r="F1810" s="9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8286</v>
      </c>
      <c r="O1810" s="7">
        <v>41.407142857142858</v>
      </c>
      <c r="P1810" s="3">
        <v>-170.89583333333334</v>
      </c>
      <c r="Q1810" s="3" t="s">
        <v>8286</v>
      </c>
      <c r="R1810" s="3" t="s">
        <v>8286</v>
      </c>
      <c r="S1810" s="15">
        <f t="shared" si="56"/>
        <v>42742.680902777778</v>
      </c>
      <c r="T1810" s="14">
        <f t="shared" si="57"/>
        <v>42777.680902777778</v>
      </c>
    </row>
    <row r="1811" spans="1:20" ht="30.75" x14ac:dyDescent="0.25">
      <c r="A1811" s="3">
        <v>1809</v>
      </c>
      <c r="B1811" s="4" t="s">
        <v>1810</v>
      </c>
      <c r="C1811" s="4" t="s">
        <v>5919</v>
      </c>
      <c r="D1811" s="3">
        <v>3500</v>
      </c>
      <c r="E1811" s="3">
        <v>380</v>
      </c>
      <c r="F1811" s="9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8286</v>
      </c>
      <c r="O1811" s="7">
        <v>10.857142857142858</v>
      </c>
      <c r="P1811" s="3">
        <v>-346.66666666666669</v>
      </c>
      <c r="Q1811" s="3" t="s">
        <v>8286</v>
      </c>
      <c r="R1811" s="3" t="s">
        <v>8286</v>
      </c>
      <c r="S1811" s="15">
        <f t="shared" si="56"/>
        <v>42029.907858796301</v>
      </c>
      <c r="T1811" s="14">
        <f t="shared" si="57"/>
        <v>42064.907858796301</v>
      </c>
    </row>
    <row r="1812" spans="1:20" ht="30.75" x14ac:dyDescent="0.25">
      <c r="A1812" s="3">
        <v>1810</v>
      </c>
      <c r="B1812" s="4" t="s">
        <v>1811</v>
      </c>
      <c r="C1812" s="4" t="s">
        <v>5920</v>
      </c>
      <c r="D1812" s="3">
        <v>450</v>
      </c>
      <c r="E1812" s="3">
        <v>15</v>
      </c>
      <c r="F1812" s="9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8286</v>
      </c>
      <c r="O1812" s="7">
        <v>3.3333333333333335</v>
      </c>
      <c r="P1812" s="3">
        <v>-217.5</v>
      </c>
      <c r="Q1812" s="3" t="s">
        <v>8286</v>
      </c>
      <c r="R1812" s="3" t="s">
        <v>8286</v>
      </c>
      <c r="S1812" s="15">
        <f t="shared" si="56"/>
        <v>41860.91002314815</v>
      </c>
      <c r="T1812" s="14">
        <f t="shared" si="57"/>
        <v>41872.91002314815</v>
      </c>
    </row>
    <row r="1813" spans="1:20" ht="30.75" x14ac:dyDescent="0.25">
      <c r="A1813" s="3">
        <v>1811</v>
      </c>
      <c r="B1813" s="4" t="s">
        <v>1812</v>
      </c>
      <c r="C1813" s="4" t="s">
        <v>5921</v>
      </c>
      <c r="D1813" s="3">
        <v>54000</v>
      </c>
      <c r="E1813" s="3">
        <v>40</v>
      </c>
      <c r="F1813" s="9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8286</v>
      </c>
      <c r="O1813" s="7">
        <v>7.407407407407407E-2</v>
      </c>
      <c r="P1813" s="3">
        <v>-2075.3846153846152</v>
      </c>
      <c r="Q1813" s="3" t="s">
        <v>8286</v>
      </c>
      <c r="R1813" s="3" t="s">
        <v>8286</v>
      </c>
      <c r="S1813" s="15">
        <f t="shared" si="56"/>
        <v>41876.433680555558</v>
      </c>
      <c r="T1813" s="14">
        <f t="shared" si="57"/>
        <v>41936.166666666664</v>
      </c>
    </row>
    <row r="1814" spans="1:20" ht="45.75" x14ac:dyDescent="0.25">
      <c r="A1814" s="3">
        <v>1812</v>
      </c>
      <c r="B1814" s="4" t="s">
        <v>1813</v>
      </c>
      <c r="C1814" s="4" t="s">
        <v>5922</v>
      </c>
      <c r="D1814" s="3">
        <v>6500</v>
      </c>
      <c r="E1814" s="3">
        <v>865</v>
      </c>
      <c r="F1814" s="9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8286</v>
      </c>
      <c r="O1814" s="7">
        <v>13.307692307692307</v>
      </c>
      <c r="P1814" s="3">
        <v>-245</v>
      </c>
      <c r="Q1814" s="3" t="s">
        <v>8286</v>
      </c>
      <c r="R1814" s="3" t="s">
        <v>8286</v>
      </c>
      <c r="S1814" s="15">
        <f t="shared" si="56"/>
        <v>42524.318703703699</v>
      </c>
      <c r="T1814" s="14">
        <f t="shared" si="57"/>
        <v>42554.318703703699</v>
      </c>
    </row>
    <row r="1815" spans="1:20" ht="30.75" x14ac:dyDescent="0.25">
      <c r="A1815" s="3">
        <v>1813</v>
      </c>
      <c r="B1815" s="4" t="s">
        <v>1814</v>
      </c>
      <c r="C1815" s="4" t="s">
        <v>5923</v>
      </c>
      <c r="D1815" s="3">
        <v>8750</v>
      </c>
      <c r="E1815" s="3">
        <v>0</v>
      </c>
      <c r="F1815" s="9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8286</v>
      </c>
      <c r="O1815" s="7">
        <v>0</v>
      </c>
      <c r="P1815" s="3">
        <v>0</v>
      </c>
      <c r="Q1815" s="3" t="s">
        <v>8286</v>
      </c>
      <c r="R1815" s="3" t="s">
        <v>8286</v>
      </c>
      <c r="S1815" s="15">
        <f t="shared" si="56"/>
        <v>41829.889027777775</v>
      </c>
      <c r="T1815" s="14">
        <f t="shared" si="57"/>
        <v>41859.889027777775</v>
      </c>
    </row>
    <row r="1816" spans="1:20" ht="30.75" x14ac:dyDescent="0.25">
      <c r="A1816" s="3">
        <v>1814</v>
      </c>
      <c r="B1816" s="4" t="s">
        <v>1815</v>
      </c>
      <c r="C1816" s="4" t="s">
        <v>5924</v>
      </c>
      <c r="D1816" s="3">
        <v>12000</v>
      </c>
      <c r="E1816" s="3">
        <v>5902</v>
      </c>
      <c r="F1816" s="9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8286</v>
      </c>
      <c r="O1816" s="7">
        <v>49.183333333333337</v>
      </c>
      <c r="P1816" s="3">
        <v>-43.557142857142857</v>
      </c>
      <c r="Q1816" s="3" t="s">
        <v>8286</v>
      </c>
      <c r="R1816" s="3" t="s">
        <v>8286</v>
      </c>
      <c r="S1816" s="15">
        <f t="shared" si="56"/>
        <v>42033.314074074078</v>
      </c>
      <c r="T1816" s="14">
        <f t="shared" si="57"/>
        <v>42063.314074074078</v>
      </c>
    </row>
    <row r="1817" spans="1:20" ht="45.75" x14ac:dyDescent="0.25">
      <c r="A1817" s="3">
        <v>1815</v>
      </c>
      <c r="B1817" s="4" t="s">
        <v>1816</v>
      </c>
      <c r="C1817" s="4" t="s">
        <v>5925</v>
      </c>
      <c r="D1817" s="3">
        <v>3000</v>
      </c>
      <c r="E1817" s="3">
        <v>0</v>
      </c>
      <c r="F1817" s="9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8286</v>
      </c>
      <c r="O1817" s="7">
        <v>0</v>
      </c>
      <c r="P1817" s="3">
        <v>0</v>
      </c>
      <c r="Q1817" s="3" t="s">
        <v>8286</v>
      </c>
      <c r="R1817" s="3" t="s">
        <v>8286</v>
      </c>
      <c r="S1817" s="15">
        <f t="shared" si="56"/>
        <v>42172.906678240746</v>
      </c>
      <c r="T1817" s="14">
        <f t="shared" si="57"/>
        <v>42186.906678240746</v>
      </c>
    </row>
    <row r="1818" spans="1:20" ht="30.75" x14ac:dyDescent="0.25">
      <c r="A1818" s="3">
        <v>1816</v>
      </c>
      <c r="B1818" s="4" t="s">
        <v>1817</v>
      </c>
      <c r="C1818" s="4" t="s">
        <v>5926</v>
      </c>
      <c r="D1818" s="3">
        <v>25000</v>
      </c>
      <c r="E1818" s="3">
        <v>509</v>
      </c>
      <c r="F1818" s="9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8286</v>
      </c>
      <c r="O1818" s="7">
        <v>2.036</v>
      </c>
      <c r="P1818" s="3">
        <v>-4081.8333333333335</v>
      </c>
      <c r="Q1818" s="3" t="s">
        <v>8286</v>
      </c>
      <c r="R1818" s="3" t="s">
        <v>8286</v>
      </c>
      <c r="S1818" s="15">
        <f t="shared" si="56"/>
        <v>42548.876192129625</v>
      </c>
      <c r="T1818" s="14">
        <f t="shared" si="57"/>
        <v>42576.791666666672</v>
      </c>
    </row>
    <row r="1819" spans="1:20" ht="30.75" x14ac:dyDescent="0.25">
      <c r="A1819" s="3">
        <v>1817</v>
      </c>
      <c r="B1819" s="4" t="s">
        <v>1818</v>
      </c>
      <c r="C1819" s="4" t="s">
        <v>5927</v>
      </c>
      <c r="D1819" s="3">
        <v>18000</v>
      </c>
      <c r="E1819" s="3">
        <v>9419</v>
      </c>
      <c r="F1819" s="9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8286</v>
      </c>
      <c r="O1819" s="7">
        <v>52.327777777777776</v>
      </c>
      <c r="P1819" s="3">
        <v>-85.81</v>
      </c>
      <c r="Q1819" s="3" t="s">
        <v>8286</v>
      </c>
      <c r="R1819" s="3" t="s">
        <v>8286</v>
      </c>
      <c r="S1819" s="15">
        <f t="shared" si="56"/>
        <v>42705.662118055552</v>
      </c>
      <c r="T1819" s="14">
        <f t="shared" si="57"/>
        <v>42765.290972222225</v>
      </c>
    </row>
    <row r="1820" spans="1:20" ht="30.75" x14ac:dyDescent="0.25">
      <c r="A1820" s="3">
        <v>1818</v>
      </c>
      <c r="B1820" s="4" t="s">
        <v>1819</v>
      </c>
      <c r="C1820" s="4" t="s">
        <v>5928</v>
      </c>
      <c r="D1820" s="3">
        <v>15000</v>
      </c>
      <c r="E1820" s="3">
        <v>0</v>
      </c>
      <c r="F1820" s="9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8286</v>
      </c>
      <c r="O1820" s="7">
        <v>0</v>
      </c>
      <c r="P1820" s="3">
        <v>0</v>
      </c>
      <c r="Q1820" s="3" t="s">
        <v>8286</v>
      </c>
      <c r="R1820" s="3" t="s">
        <v>8286</v>
      </c>
      <c r="S1820" s="15">
        <f t="shared" si="56"/>
        <v>42067.234375</v>
      </c>
      <c r="T1820" s="14">
        <f t="shared" si="57"/>
        <v>42097.192708333328</v>
      </c>
    </row>
    <row r="1821" spans="1:20" ht="45.75" x14ac:dyDescent="0.25">
      <c r="A1821" s="3">
        <v>1819</v>
      </c>
      <c r="B1821" s="4" t="s">
        <v>1820</v>
      </c>
      <c r="C1821" s="4" t="s">
        <v>5929</v>
      </c>
      <c r="D1821" s="3">
        <v>1200</v>
      </c>
      <c r="E1821" s="3">
        <v>25</v>
      </c>
      <c r="F1821" s="9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8286</v>
      </c>
      <c r="O1821" s="7">
        <v>2.083333333333333</v>
      </c>
      <c r="P1821" s="3">
        <v>-293.75</v>
      </c>
      <c r="Q1821" s="3" t="s">
        <v>8286</v>
      </c>
      <c r="R1821" s="3" t="s">
        <v>8286</v>
      </c>
      <c r="S1821" s="15">
        <f t="shared" si="56"/>
        <v>41820.752268518518</v>
      </c>
      <c r="T1821" s="14">
        <f t="shared" si="57"/>
        <v>41850.752268518518</v>
      </c>
    </row>
    <row r="1822" spans="1:20" ht="45.75" x14ac:dyDescent="0.25">
      <c r="A1822" s="3">
        <v>1820</v>
      </c>
      <c r="B1822" s="4" t="s">
        <v>1821</v>
      </c>
      <c r="C1822" s="4" t="s">
        <v>5930</v>
      </c>
      <c r="D1822" s="3">
        <v>26000</v>
      </c>
      <c r="E1822" s="3">
        <v>1707</v>
      </c>
      <c r="F1822" s="9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8286</v>
      </c>
      <c r="O1822" s="7">
        <v>6.565384615384616</v>
      </c>
      <c r="P1822" s="3">
        <v>-3036.625</v>
      </c>
      <c r="Q1822" s="3" t="s">
        <v>8286</v>
      </c>
      <c r="R1822" s="3" t="s">
        <v>8286</v>
      </c>
      <c r="S1822" s="15">
        <f t="shared" si="56"/>
        <v>42065.084375000006</v>
      </c>
      <c r="T1822" s="14">
        <f t="shared" si="57"/>
        <v>42095.042708333334</v>
      </c>
    </row>
    <row r="1823" spans="1:20" ht="30.75" x14ac:dyDescent="0.25">
      <c r="A1823" s="3">
        <v>1821</v>
      </c>
      <c r="B1823" s="4" t="s">
        <v>1822</v>
      </c>
      <c r="C1823" s="4" t="s">
        <v>5931</v>
      </c>
      <c r="D1823" s="3">
        <v>2500</v>
      </c>
      <c r="E1823" s="3">
        <v>3372.25</v>
      </c>
      <c r="F1823" s="8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8277</v>
      </c>
      <c r="O1823" s="8">
        <v>134.88999999999999</v>
      </c>
      <c r="P1823" s="3">
        <v>15.302631578947368</v>
      </c>
      <c r="Q1823" s="3" t="s">
        <v>8277</v>
      </c>
      <c r="R1823" s="3" t="s">
        <v>8277</v>
      </c>
      <c r="S1823" s="15">
        <f t="shared" si="56"/>
        <v>40926.319062499999</v>
      </c>
      <c r="T1823" s="14">
        <f t="shared" si="57"/>
        <v>40971.319062499999</v>
      </c>
    </row>
    <row r="1824" spans="1:20" ht="30.75" x14ac:dyDescent="0.25">
      <c r="A1824" s="3">
        <v>1822</v>
      </c>
      <c r="B1824" s="4" t="s">
        <v>1823</v>
      </c>
      <c r="C1824" s="4" t="s">
        <v>5932</v>
      </c>
      <c r="D1824" s="3">
        <v>300</v>
      </c>
      <c r="E1824" s="3">
        <v>300</v>
      </c>
      <c r="F1824" s="8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8277</v>
      </c>
      <c r="O1824" s="8">
        <v>100</v>
      </c>
      <c r="P1824" s="3">
        <v>0</v>
      </c>
      <c r="Q1824" s="3" t="s">
        <v>8277</v>
      </c>
      <c r="R1824" s="3" t="s">
        <v>8277</v>
      </c>
      <c r="S1824" s="15">
        <f t="shared" si="56"/>
        <v>41634.797013888885</v>
      </c>
      <c r="T1824" s="14">
        <f t="shared" si="57"/>
        <v>41670.792361111111</v>
      </c>
    </row>
    <row r="1825" spans="1:20" ht="30.75" x14ac:dyDescent="0.25">
      <c r="A1825" s="3">
        <v>1823</v>
      </c>
      <c r="B1825" s="4" t="s">
        <v>1824</v>
      </c>
      <c r="C1825" s="4" t="s">
        <v>5933</v>
      </c>
      <c r="D1825" s="3">
        <v>700</v>
      </c>
      <c r="E1825" s="3">
        <v>811</v>
      </c>
      <c r="F1825" s="8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8277</v>
      </c>
      <c r="O1825" s="8">
        <v>115.85714285714286</v>
      </c>
      <c r="P1825" s="3">
        <v>3.3636363636363638</v>
      </c>
      <c r="Q1825" s="3" t="s">
        <v>8277</v>
      </c>
      <c r="R1825" s="3" t="s">
        <v>8277</v>
      </c>
      <c r="S1825" s="15">
        <f t="shared" si="56"/>
        <v>41176.684907407405</v>
      </c>
      <c r="T1825" s="14">
        <f t="shared" si="57"/>
        <v>41206.684907407405</v>
      </c>
    </row>
    <row r="1826" spans="1:20" ht="15.75" x14ac:dyDescent="0.25">
      <c r="A1826" s="3">
        <v>1824</v>
      </c>
      <c r="B1826" s="4" t="s">
        <v>1825</v>
      </c>
      <c r="C1826" s="4" t="s">
        <v>5934</v>
      </c>
      <c r="D1826" s="3">
        <v>3000</v>
      </c>
      <c r="E1826" s="3">
        <v>3002</v>
      </c>
      <c r="F1826" s="8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8277</v>
      </c>
      <c r="O1826" s="8">
        <v>100.06666666666666</v>
      </c>
      <c r="P1826" s="3">
        <v>0.05</v>
      </c>
      <c r="Q1826" s="3" t="s">
        <v>8277</v>
      </c>
      <c r="R1826" s="3" t="s">
        <v>8277</v>
      </c>
      <c r="S1826" s="15">
        <f t="shared" si="56"/>
        <v>41626.916284722225</v>
      </c>
      <c r="T1826" s="14">
        <f t="shared" si="57"/>
        <v>41647.088888888888</v>
      </c>
    </row>
    <row r="1827" spans="1:20" ht="30.75" x14ac:dyDescent="0.25">
      <c r="A1827" s="3">
        <v>1825</v>
      </c>
      <c r="B1827" s="4" t="s">
        <v>1826</v>
      </c>
      <c r="C1827" s="4" t="s">
        <v>5935</v>
      </c>
      <c r="D1827" s="3">
        <v>2000</v>
      </c>
      <c r="E1827" s="3">
        <v>2101</v>
      </c>
      <c r="F1827" s="8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8277</v>
      </c>
      <c r="O1827" s="8">
        <v>105.05</v>
      </c>
      <c r="P1827" s="3">
        <v>2.02</v>
      </c>
      <c r="Q1827" s="3" t="s">
        <v>8277</v>
      </c>
      <c r="R1827" s="3" t="s">
        <v>8277</v>
      </c>
      <c r="S1827" s="15">
        <f t="shared" si="56"/>
        <v>41443.83452546296</v>
      </c>
      <c r="T1827" s="14">
        <f t="shared" si="57"/>
        <v>41466.83452546296</v>
      </c>
    </row>
    <row r="1828" spans="1:20" ht="15.75" x14ac:dyDescent="0.25">
      <c r="A1828" s="3">
        <v>1826</v>
      </c>
      <c r="B1828" s="4" t="s">
        <v>1827</v>
      </c>
      <c r="C1828" s="4" t="s">
        <v>5936</v>
      </c>
      <c r="D1828" s="3">
        <v>2000</v>
      </c>
      <c r="E1828" s="3">
        <v>2020</v>
      </c>
      <c r="F1828" s="8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8277</v>
      </c>
      <c r="O1828" s="8">
        <v>101</v>
      </c>
      <c r="P1828" s="3">
        <v>0.52631578947368418</v>
      </c>
      <c r="Q1828" s="3" t="s">
        <v>8277</v>
      </c>
      <c r="R1828" s="3" t="s">
        <v>8277</v>
      </c>
      <c r="S1828" s="15">
        <f t="shared" si="56"/>
        <v>41657.923807870371</v>
      </c>
      <c r="T1828" s="14">
        <f t="shared" si="57"/>
        <v>41687.923807870371</v>
      </c>
    </row>
    <row r="1829" spans="1:20" ht="30.75" x14ac:dyDescent="0.25">
      <c r="A1829" s="3">
        <v>1827</v>
      </c>
      <c r="B1829" s="4" t="s">
        <v>1828</v>
      </c>
      <c r="C1829" s="4" t="s">
        <v>5937</v>
      </c>
      <c r="D1829" s="3">
        <v>8000</v>
      </c>
      <c r="E1829" s="3">
        <v>8053</v>
      </c>
      <c r="F1829" s="8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8277</v>
      </c>
      <c r="O1829" s="8">
        <v>100.66250000000001</v>
      </c>
      <c r="P1829" s="3">
        <v>0.55208333333333337</v>
      </c>
      <c r="Q1829" s="3" t="s">
        <v>8277</v>
      </c>
      <c r="R1829" s="3" t="s">
        <v>8277</v>
      </c>
      <c r="S1829" s="15">
        <f t="shared" si="56"/>
        <v>40555.325937499998</v>
      </c>
      <c r="T1829" s="14">
        <f t="shared" si="57"/>
        <v>40605.325937499998</v>
      </c>
    </row>
    <row r="1830" spans="1:20" ht="45.75" x14ac:dyDescent="0.25">
      <c r="A1830" s="3">
        <v>1828</v>
      </c>
      <c r="B1830" s="4" t="s">
        <v>1829</v>
      </c>
      <c r="C1830" s="4" t="s">
        <v>5938</v>
      </c>
      <c r="D1830" s="3">
        <v>20000</v>
      </c>
      <c r="E1830" s="3">
        <v>20032</v>
      </c>
      <c r="F1830" s="8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8277</v>
      </c>
      <c r="O1830" s="8">
        <v>100.16000000000001</v>
      </c>
      <c r="P1830" s="3">
        <v>0.66666666666666663</v>
      </c>
      <c r="Q1830" s="3" t="s">
        <v>8277</v>
      </c>
      <c r="R1830" s="3" t="s">
        <v>8277</v>
      </c>
      <c r="S1830" s="15">
        <f t="shared" si="56"/>
        <v>41736.899652777778</v>
      </c>
      <c r="T1830" s="14">
        <f t="shared" si="57"/>
        <v>41768.916666666664</v>
      </c>
    </row>
    <row r="1831" spans="1:20" ht="30.75" x14ac:dyDescent="0.25">
      <c r="A1831" s="3">
        <v>1829</v>
      </c>
      <c r="B1831" s="4" t="s">
        <v>1830</v>
      </c>
      <c r="C1831" s="4" t="s">
        <v>5939</v>
      </c>
      <c r="D1831" s="3">
        <v>1500</v>
      </c>
      <c r="E1831" s="3">
        <v>2500.25</v>
      </c>
      <c r="F1831" s="8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8277</v>
      </c>
      <c r="O1831" s="8">
        <v>166.68333333333334</v>
      </c>
      <c r="P1831" s="3">
        <v>30.310606060606062</v>
      </c>
      <c r="Q1831" s="3" t="s">
        <v>8277</v>
      </c>
      <c r="R1831" s="3" t="s">
        <v>8277</v>
      </c>
      <c r="S1831" s="15">
        <f t="shared" si="56"/>
        <v>40516.087627314817</v>
      </c>
      <c r="T1831" s="14">
        <f t="shared" si="57"/>
        <v>40564.916666666664</v>
      </c>
    </row>
    <row r="1832" spans="1:20" ht="30.75" x14ac:dyDescent="0.25">
      <c r="A1832" s="3">
        <v>1830</v>
      </c>
      <c r="B1832" s="4" t="s">
        <v>1831</v>
      </c>
      <c r="C1832" s="4" t="s">
        <v>5940</v>
      </c>
      <c r="D1832" s="3">
        <v>15000</v>
      </c>
      <c r="E1832" s="3">
        <v>15230</v>
      </c>
      <c r="F1832" s="8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8277</v>
      </c>
      <c r="O1832" s="8">
        <v>101.53333333333335</v>
      </c>
      <c r="P1832" s="3">
        <v>1.0176991150442478</v>
      </c>
      <c r="Q1832" s="3" t="s">
        <v>8277</v>
      </c>
      <c r="R1832" s="3" t="s">
        <v>8277</v>
      </c>
      <c r="S1832" s="15">
        <f t="shared" si="56"/>
        <v>41664.684108796297</v>
      </c>
      <c r="T1832" s="14">
        <f t="shared" si="57"/>
        <v>41694.684108796297</v>
      </c>
    </row>
    <row r="1833" spans="1:20" ht="30.75" x14ac:dyDescent="0.25">
      <c r="A1833" s="3">
        <v>1831</v>
      </c>
      <c r="B1833" s="4" t="s">
        <v>1832</v>
      </c>
      <c r="C1833" s="4" t="s">
        <v>5941</v>
      </c>
      <c r="D1833" s="3">
        <v>1000</v>
      </c>
      <c r="E1833" s="3">
        <v>1030</v>
      </c>
      <c r="F1833" s="8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8277</v>
      </c>
      <c r="O1833" s="8">
        <v>103</v>
      </c>
      <c r="P1833" s="3">
        <v>2.1428571428571428</v>
      </c>
      <c r="Q1833" s="3" t="s">
        <v>8277</v>
      </c>
      <c r="R1833" s="3" t="s">
        <v>8277</v>
      </c>
      <c r="S1833" s="15">
        <f t="shared" si="56"/>
        <v>41026.996099537035</v>
      </c>
      <c r="T1833" s="14">
        <f t="shared" si="57"/>
        <v>41041.996099537035</v>
      </c>
    </row>
    <row r="1834" spans="1:20" ht="30.75" x14ac:dyDescent="0.25">
      <c r="A1834" s="3">
        <v>1832</v>
      </c>
      <c r="B1834" s="4" t="s">
        <v>1833</v>
      </c>
      <c r="C1834" s="4" t="s">
        <v>5942</v>
      </c>
      <c r="D1834" s="3">
        <v>350</v>
      </c>
      <c r="E1834" s="3">
        <v>500</v>
      </c>
      <c r="F1834" s="8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8277</v>
      </c>
      <c r="O1834" s="8">
        <v>142.85714285714286</v>
      </c>
      <c r="P1834" s="3">
        <v>7.5</v>
      </c>
      <c r="Q1834" s="3" t="s">
        <v>8277</v>
      </c>
      <c r="R1834" s="3" t="s">
        <v>8277</v>
      </c>
      <c r="S1834" s="15">
        <f t="shared" si="56"/>
        <v>40576.539664351854</v>
      </c>
      <c r="T1834" s="14">
        <f t="shared" si="57"/>
        <v>40606.539664351854</v>
      </c>
    </row>
    <row r="1835" spans="1:20" ht="45.75" x14ac:dyDescent="0.25">
      <c r="A1835" s="3">
        <v>1833</v>
      </c>
      <c r="B1835" s="4" t="s">
        <v>1834</v>
      </c>
      <c r="C1835" s="4" t="s">
        <v>5943</v>
      </c>
      <c r="D1835" s="3">
        <v>400</v>
      </c>
      <c r="E1835" s="3">
        <v>1050</v>
      </c>
      <c r="F1835" s="8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8277</v>
      </c>
      <c r="O1835" s="9">
        <v>262.5</v>
      </c>
      <c r="P1835" s="3">
        <v>26</v>
      </c>
      <c r="Q1835" s="3" t="s">
        <v>8277</v>
      </c>
      <c r="R1835" s="3" t="s">
        <v>8277</v>
      </c>
      <c r="S1835" s="15">
        <f t="shared" si="56"/>
        <v>41303.044016203705</v>
      </c>
      <c r="T1835" s="14">
        <f t="shared" si="57"/>
        <v>41335.332638888889</v>
      </c>
    </row>
    <row r="1836" spans="1:20" ht="15.75" x14ac:dyDescent="0.25">
      <c r="A1836" s="3">
        <v>1834</v>
      </c>
      <c r="B1836" s="4" t="s">
        <v>1835</v>
      </c>
      <c r="C1836" s="4" t="s">
        <v>5944</v>
      </c>
      <c r="D1836" s="3">
        <v>10000</v>
      </c>
      <c r="E1836" s="3">
        <v>11805</v>
      </c>
      <c r="F1836" s="8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8277</v>
      </c>
      <c r="O1836" s="8">
        <v>118.05000000000001</v>
      </c>
      <c r="P1836" s="3">
        <v>20.055555555555557</v>
      </c>
      <c r="Q1836" s="3" t="s">
        <v>8277</v>
      </c>
      <c r="R1836" s="3" t="s">
        <v>8277</v>
      </c>
      <c r="S1836" s="15">
        <f t="shared" si="56"/>
        <v>41988.964062500003</v>
      </c>
      <c r="T1836" s="14">
        <f t="shared" si="57"/>
        <v>42028.964062500003</v>
      </c>
    </row>
    <row r="1837" spans="1:20" ht="60.75" x14ac:dyDescent="0.25">
      <c r="A1837" s="3">
        <v>1835</v>
      </c>
      <c r="B1837" s="4" t="s">
        <v>1836</v>
      </c>
      <c r="C1837" s="4" t="s">
        <v>5945</v>
      </c>
      <c r="D1837" s="3">
        <v>500</v>
      </c>
      <c r="E1837" s="3">
        <v>520</v>
      </c>
      <c r="F1837" s="8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8277</v>
      </c>
      <c r="O1837" s="8">
        <v>104</v>
      </c>
      <c r="P1837" s="3">
        <v>1.8181818181818181</v>
      </c>
      <c r="Q1837" s="3" t="s">
        <v>8277</v>
      </c>
      <c r="R1837" s="3" t="s">
        <v>8277</v>
      </c>
      <c r="S1837" s="15">
        <f t="shared" si="56"/>
        <v>42430.702210648145</v>
      </c>
      <c r="T1837" s="14">
        <f t="shared" si="57"/>
        <v>42460.660543981481</v>
      </c>
    </row>
    <row r="1838" spans="1:20" ht="15.75" x14ac:dyDescent="0.25">
      <c r="A1838" s="3">
        <v>1836</v>
      </c>
      <c r="B1838" s="4" t="s">
        <v>1837</v>
      </c>
      <c r="C1838" s="4" t="s">
        <v>5946</v>
      </c>
      <c r="D1838" s="3">
        <v>5000</v>
      </c>
      <c r="E1838" s="3">
        <v>10017</v>
      </c>
      <c r="F1838" s="8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8277</v>
      </c>
      <c r="O1838" s="9">
        <v>200.34</v>
      </c>
      <c r="P1838" s="3">
        <v>91.218181818181819</v>
      </c>
      <c r="Q1838" s="3" t="s">
        <v>8277</v>
      </c>
      <c r="R1838" s="3" t="s">
        <v>8277</v>
      </c>
      <c r="S1838" s="15">
        <f t="shared" si="56"/>
        <v>41305.809363425928</v>
      </c>
      <c r="T1838" s="14">
        <f t="shared" si="57"/>
        <v>41322.809363425928</v>
      </c>
    </row>
    <row r="1839" spans="1:20" ht="45.75" x14ac:dyDescent="0.25">
      <c r="A1839" s="3">
        <v>1837</v>
      </c>
      <c r="B1839" s="4" t="s">
        <v>1838</v>
      </c>
      <c r="C1839" s="4" t="s">
        <v>5947</v>
      </c>
      <c r="D1839" s="3">
        <v>600</v>
      </c>
      <c r="E1839" s="3">
        <v>1841</v>
      </c>
      <c r="F1839" s="8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8277</v>
      </c>
      <c r="O1839" s="9">
        <v>306.83333333333331</v>
      </c>
      <c r="P1839" s="3">
        <v>41.366666666666667</v>
      </c>
      <c r="Q1839" s="3" t="s">
        <v>8277</v>
      </c>
      <c r="R1839" s="3" t="s">
        <v>8277</v>
      </c>
      <c r="S1839" s="15">
        <f t="shared" si="56"/>
        <v>40926.047858796301</v>
      </c>
      <c r="T1839" s="14">
        <f t="shared" si="57"/>
        <v>40986.006192129629</v>
      </c>
    </row>
    <row r="1840" spans="1:20" ht="45.75" x14ac:dyDescent="0.25">
      <c r="A1840" s="3">
        <v>1838</v>
      </c>
      <c r="B1840" s="4" t="s">
        <v>1839</v>
      </c>
      <c r="C1840" s="4" t="s">
        <v>5948</v>
      </c>
      <c r="D1840" s="3">
        <v>1000</v>
      </c>
      <c r="E1840" s="3">
        <v>1001.49</v>
      </c>
      <c r="F1840" s="8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8277</v>
      </c>
      <c r="O1840" s="8">
        <v>100.149</v>
      </c>
      <c r="P1840" s="3">
        <v>5.321428571428604E-2</v>
      </c>
      <c r="Q1840" s="3" t="s">
        <v>8277</v>
      </c>
      <c r="R1840" s="3" t="s">
        <v>8277</v>
      </c>
      <c r="S1840" s="15">
        <f t="shared" si="56"/>
        <v>40788.786539351851</v>
      </c>
      <c r="T1840" s="14">
        <f t="shared" si="57"/>
        <v>40817.125</v>
      </c>
    </row>
    <row r="1841" spans="1:20" ht="30.75" x14ac:dyDescent="0.25">
      <c r="A1841" s="3">
        <v>1839</v>
      </c>
      <c r="B1841" s="4" t="s">
        <v>1840</v>
      </c>
      <c r="C1841" s="4" t="s">
        <v>5949</v>
      </c>
      <c r="D1841" s="3">
        <v>1000</v>
      </c>
      <c r="E1841" s="3">
        <v>2053</v>
      </c>
      <c r="F1841" s="8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8277</v>
      </c>
      <c r="O1841" s="9">
        <v>205.29999999999998</v>
      </c>
      <c r="P1841" s="3">
        <v>23.4</v>
      </c>
      <c r="Q1841" s="3" t="s">
        <v>8277</v>
      </c>
      <c r="R1841" s="3" t="s">
        <v>8277</v>
      </c>
      <c r="S1841" s="15">
        <f t="shared" si="56"/>
        <v>42614.722013888888</v>
      </c>
      <c r="T1841" s="14">
        <f t="shared" si="57"/>
        <v>42644.722013888888</v>
      </c>
    </row>
    <row r="1842" spans="1:20" ht="30.75" x14ac:dyDescent="0.25">
      <c r="A1842" s="3">
        <v>1840</v>
      </c>
      <c r="B1842" s="4" t="s">
        <v>1841</v>
      </c>
      <c r="C1842" s="4" t="s">
        <v>5950</v>
      </c>
      <c r="D1842" s="3">
        <v>900</v>
      </c>
      <c r="E1842" s="3">
        <v>980</v>
      </c>
      <c r="F1842" s="8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8277</v>
      </c>
      <c r="O1842" s="8">
        <v>108.88888888888889</v>
      </c>
      <c r="P1842" s="3">
        <v>6.1538461538461542</v>
      </c>
      <c r="Q1842" s="3" t="s">
        <v>8277</v>
      </c>
      <c r="R1842" s="3" t="s">
        <v>8277</v>
      </c>
      <c r="S1842" s="15">
        <f t="shared" si="56"/>
        <v>41382.096180555556</v>
      </c>
      <c r="T1842" s="14">
        <f t="shared" si="57"/>
        <v>41401.207638888889</v>
      </c>
    </row>
    <row r="1843" spans="1:20" ht="30.75" x14ac:dyDescent="0.25">
      <c r="A1843" s="3">
        <v>1841</v>
      </c>
      <c r="B1843" s="4" t="s">
        <v>1842</v>
      </c>
      <c r="C1843" s="4" t="s">
        <v>5951</v>
      </c>
      <c r="D1843" s="3">
        <v>2000</v>
      </c>
      <c r="E1843" s="3">
        <v>2035</v>
      </c>
      <c r="F1843" s="8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8277</v>
      </c>
      <c r="O1843" s="8">
        <v>101.75</v>
      </c>
      <c r="P1843" s="3">
        <v>0.875</v>
      </c>
      <c r="Q1843" s="3" t="s">
        <v>8277</v>
      </c>
      <c r="R1843" s="3" t="s">
        <v>8277</v>
      </c>
      <c r="S1843" s="15">
        <f t="shared" si="56"/>
        <v>41745.84542824074</v>
      </c>
      <c r="T1843" s="14">
        <f t="shared" si="57"/>
        <v>41779.207638888889</v>
      </c>
    </row>
    <row r="1844" spans="1:20" ht="30.75" x14ac:dyDescent="0.25">
      <c r="A1844" s="3">
        <v>1842</v>
      </c>
      <c r="B1844" s="4" t="s">
        <v>1843</v>
      </c>
      <c r="C1844" s="4" t="s">
        <v>5952</v>
      </c>
      <c r="D1844" s="3">
        <v>2000</v>
      </c>
      <c r="E1844" s="3">
        <v>2505</v>
      </c>
      <c r="F1844" s="8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8277</v>
      </c>
      <c r="O1844" s="8">
        <v>125.25</v>
      </c>
      <c r="P1844" s="3">
        <v>24.047619047619047</v>
      </c>
      <c r="Q1844" s="3" t="s">
        <v>8277</v>
      </c>
      <c r="R1844" s="3" t="s">
        <v>8277</v>
      </c>
      <c r="S1844" s="15">
        <f t="shared" si="56"/>
        <v>42031.631724537037</v>
      </c>
      <c r="T1844" s="14">
        <f t="shared" si="57"/>
        <v>42065.249305555553</v>
      </c>
    </row>
    <row r="1845" spans="1:20" ht="45.75" x14ac:dyDescent="0.25">
      <c r="A1845" s="3">
        <v>1843</v>
      </c>
      <c r="B1845" s="4" t="s">
        <v>1844</v>
      </c>
      <c r="C1845" s="4" t="s">
        <v>5953</v>
      </c>
      <c r="D1845" s="3">
        <v>10000</v>
      </c>
      <c r="E1845" s="3">
        <v>12400.61</v>
      </c>
      <c r="F1845" s="8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8277</v>
      </c>
      <c r="O1845" s="8">
        <v>124.0061</v>
      </c>
      <c r="P1845" s="3">
        <v>17.915000000000003</v>
      </c>
      <c r="Q1845" s="3" t="s">
        <v>8277</v>
      </c>
      <c r="R1845" s="3" t="s">
        <v>8277</v>
      </c>
      <c r="S1845" s="15">
        <f t="shared" si="56"/>
        <v>40564.994837962964</v>
      </c>
      <c r="T1845" s="14">
        <f t="shared" si="57"/>
        <v>40594.994837962964</v>
      </c>
    </row>
    <row r="1846" spans="1:20" ht="30.75" x14ac:dyDescent="0.25">
      <c r="A1846" s="3">
        <v>1844</v>
      </c>
      <c r="B1846" s="4" t="s">
        <v>1845</v>
      </c>
      <c r="C1846" s="4" t="s">
        <v>5954</v>
      </c>
      <c r="D1846" s="3">
        <v>1500</v>
      </c>
      <c r="E1846" s="3">
        <v>1521</v>
      </c>
      <c r="F1846" s="8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8277</v>
      </c>
      <c r="O1846" s="8">
        <v>101.4</v>
      </c>
      <c r="P1846" s="3">
        <v>1.05</v>
      </c>
      <c r="Q1846" s="3" t="s">
        <v>8277</v>
      </c>
      <c r="R1846" s="3" t="s">
        <v>8277</v>
      </c>
      <c r="S1846" s="15">
        <f t="shared" si="56"/>
        <v>40666.973541666666</v>
      </c>
      <c r="T1846" s="14">
        <f t="shared" si="57"/>
        <v>40705.125</v>
      </c>
    </row>
    <row r="1847" spans="1:20" ht="90.75" x14ac:dyDescent="0.25">
      <c r="A1847" s="3">
        <v>1845</v>
      </c>
      <c r="B1847" s="4" t="s">
        <v>1846</v>
      </c>
      <c r="C1847" s="4" t="s">
        <v>5955</v>
      </c>
      <c r="D1847" s="3">
        <v>1000</v>
      </c>
      <c r="E1847" s="3">
        <v>1000</v>
      </c>
      <c r="F1847" s="8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8277</v>
      </c>
      <c r="O1847" s="8">
        <v>100</v>
      </c>
      <c r="P1847" s="3">
        <v>0</v>
      </c>
      <c r="Q1847" s="3" t="s">
        <v>8277</v>
      </c>
      <c r="R1847" s="3" t="s">
        <v>8277</v>
      </c>
      <c r="S1847" s="15">
        <f t="shared" si="56"/>
        <v>42523.333310185189</v>
      </c>
      <c r="T1847" s="14">
        <f t="shared" si="57"/>
        <v>42538.204861111109</v>
      </c>
    </row>
    <row r="1848" spans="1:20" ht="30.75" x14ac:dyDescent="0.25">
      <c r="A1848" s="3">
        <v>1846</v>
      </c>
      <c r="B1848" s="4" t="s">
        <v>1847</v>
      </c>
      <c r="C1848" s="4" t="s">
        <v>5956</v>
      </c>
      <c r="D1848" s="3">
        <v>15000</v>
      </c>
      <c r="E1848" s="3">
        <v>20689</v>
      </c>
      <c r="F1848" s="8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8277</v>
      </c>
      <c r="O1848" s="8">
        <v>137.92666666666668</v>
      </c>
      <c r="P1848" s="3">
        <v>27.220095693779903</v>
      </c>
      <c r="Q1848" s="3" t="s">
        <v>8277</v>
      </c>
      <c r="R1848" s="3" t="s">
        <v>8277</v>
      </c>
      <c r="S1848" s="15">
        <f t="shared" si="56"/>
        <v>41228.650196759263</v>
      </c>
      <c r="T1848" s="14">
        <f t="shared" si="57"/>
        <v>41258.650196759263</v>
      </c>
    </row>
    <row r="1849" spans="1:20" ht="45.75" x14ac:dyDescent="0.25">
      <c r="A1849" s="3">
        <v>1847</v>
      </c>
      <c r="B1849" s="4" t="s">
        <v>1848</v>
      </c>
      <c r="C1849" s="4" t="s">
        <v>5957</v>
      </c>
      <c r="D1849" s="3">
        <v>2500</v>
      </c>
      <c r="E1849" s="3">
        <v>3022</v>
      </c>
      <c r="F1849" s="8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8277</v>
      </c>
      <c r="O1849" s="8">
        <v>120.88000000000001</v>
      </c>
      <c r="P1849" s="3">
        <v>13.736842105263158</v>
      </c>
      <c r="Q1849" s="3" t="s">
        <v>8277</v>
      </c>
      <c r="R1849" s="3" t="s">
        <v>8277</v>
      </c>
      <c r="S1849" s="15">
        <f t="shared" si="56"/>
        <v>42094.236481481479</v>
      </c>
      <c r="T1849" s="14">
        <f t="shared" si="57"/>
        <v>42115.236481481479</v>
      </c>
    </row>
    <row r="1850" spans="1:20" ht="30.75" x14ac:dyDescent="0.25">
      <c r="A1850" s="3">
        <v>1848</v>
      </c>
      <c r="B1850" s="4" t="s">
        <v>1849</v>
      </c>
      <c r="C1850" s="4" t="s">
        <v>5958</v>
      </c>
      <c r="D1850" s="3">
        <v>3000</v>
      </c>
      <c r="E1850" s="3">
        <v>3221</v>
      </c>
      <c r="F1850" s="8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8277</v>
      </c>
      <c r="O1850" s="8">
        <v>107.36666666666667</v>
      </c>
      <c r="P1850" s="3">
        <v>9.2083333333333339</v>
      </c>
      <c r="Q1850" s="3" t="s">
        <v>8277</v>
      </c>
      <c r="R1850" s="3" t="s">
        <v>8277</v>
      </c>
      <c r="S1850" s="15">
        <f t="shared" si="56"/>
        <v>40691.788055555553</v>
      </c>
      <c r="T1850" s="14">
        <f t="shared" si="57"/>
        <v>40755.290972222225</v>
      </c>
    </row>
    <row r="1851" spans="1:20" ht="30.75" x14ac:dyDescent="0.25">
      <c r="A1851" s="3">
        <v>1849</v>
      </c>
      <c r="B1851" s="4" t="s">
        <v>1850</v>
      </c>
      <c r="C1851" s="4" t="s">
        <v>5959</v>
      </c>
      <c r="D1851" s="3">
        <v>300</v>
      </c>
      <c r="E1851" s="3">
        <v>301</v>
      </c>
      <c r="F1851" s="8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8277</v>
      </c>
      <c r="O1851" s="8">
        <v>100.33333333333334</v>
      </c>
      <c r="P1851" s="3">
        <v>0.125</v>
      </c>
      <c r="Q1851" s="3" t="s">
        <v>8277</v>
      </c>
      <c r="R1851" s="3" t="s">
        <v>8277</v>
      </c>
      <c r="S1851" s="15">
        <f t="shared" si="56"/>
        <v>41169.845590277779</v>
      </c>
      <c r="T1851" s="14">
        <f t="shared" si="57"/>
        <v>41199.845590277779</v>
      </c>
    </row>
    <row r="1852" spans="1:20" ht="30.75" x14ac:dyDescent="0.25">
      <c r="A1852" s="3">
        <v>1850</v>
      </c>
      <c r="B1852" s="4" t="s">
        <v>1851</v>
      </c>
      <c r="C1852" s="4" t="s">
        <v>5960</v>
      </c>
      <c r="D1852" s="3">
        <v>9000</v>
      </c>
      <c r="E1852" s="3">
        <v>9137</v>
      </c>
      <c r="F1852" s="8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8277</v>
      </c>
      <c r="O1852" s="8">
        <v>101.52222222222223</v>
      </c>
      <c r="P1852" s="3">
        <v>0.76536312849162014</v>
      </c>
      <c r="Q1852" s="3" t="s">
        <v>8277</v>
      </c>
      <c r="R1852" s="3" t="s">
        <v>8277</v>
      </c>
      <c r="S1852" s="15">
        <f t="shared" si="56"/>
        <v>41800.959490740745</v>
      </c>
      <c r="T1852" s="14">
        <f t="shared" si="57"/>
        <v>41830.959490740745</v>
      </c>
    </row>
    <row r="1853" spans="1:20" ht="30.75" x14ac:dyDescent="0.25">
      <c r="A1853" s="3">
        <v>1851</v>
      </c>
      <c r="B1853" s="4" t="s">
        <v>1852</v>
      </c>
      <c r="C1853" s="4" t="s">
        <v>5961</v>
      </c>
      <c r="D1853" s="3">
        <v>1300</v>
      </c>
      <c r="E1853" s="3">
        <v>1301</v>
      </c>
      <c r="F1853" s="8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8277</v>
      </c>
      <c r="O1853" s="8">
        <v>100.07692307692308</v>
      </c>
      <c r="P1853" s="3">
        <v>3.8461538461538464E-2</v>
      </c>
      <c r="Q1853" s="3" t="s">
        <v>8277</v>
      </c>
      <c r="R1853" s="3" t="s">
        <v>8277</v>
      </c>
      <c r="S1853" s="15">
        <f t="shared" si="56"/>
        <v>41827.906689814816</v>
      </c>
      <c r="T1853" s="14">
        <f t="shared" si="57"/>
        <v>41848.041666666664</v>
      </c>
    </row>
    <row r="1854" spans="1:20" ht="30.75" x14ac:dyDescent="0.25">
      <c r="A1854" s="3">
        <v>1852</v>
      </c>
      <c r="B1854" s="4" t="s">
        <v>1853</v>
      </c>
      <c r="C1854" s="4" t="s">
        <v>5962</v>
      </c>
      <c r="D1854" s="3">
        <v>15000</v>
      </c>
      <c r="E1854" s="3">
        <v>17545</v>
      </c>
      <c r="F1854" s="8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8277</v>
      </c>
      <c r="O1854" s="8">
        <v>116.96666666666667</v>
      </c>
      <c r="P1854" s="3">
        <v>19.427480916030536</v>
      </c>
      <c r="Q1854" s="3" t="s">
        <v>8277</v>
      </c>
      <c r="R1854" s="3" t="s">
        <v>8277</v>
      </c>
      <c r="S1854" s="15">
        <f t="shared" si="56"/>
        <v>42081.77143518519</v>
      </c>
      <c r="T1854" s="14">
        <f t="shared" si="57"/>
        <v>42119</v>
      </c>
    </row>
    <row r="1855" spans="1:20" ht="30.75" x14ac:dyDescent="0.25">
      <c r="A1855" s="3">
        <v>1853</v>
      </c>
      <c r="B1855" s="4" t="s">
        <v>1854</v>
      </c>
      <c r="C1855" s="4" t="s">
        <v>5963</v>
      </c>
      <c r="D1855" s="3">
        <v>800</v>
      </c>
      <c r="E1855" s="3">
        <v>815</v>
      </c>
      <c r="F1855" s="8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8277</v>
      </c>
      <c r="O1855" s="8">
        <v>101.875</v>
      </c>
      <c r="P1855" s="3">
        <v>1.0714285714285714</v>
      </c>
      <c r="Q1855" s="3" t="s">
        <v>8277</v>
      </c>
      <c r="R1855" s="3" t="s">
        <v>8277</v>
      </c>
      <c r="S1855" s="15">
        <f t="shared" si="56"/>
        <v>41177.060381944444</v>
      </c>
      <c r="T1855" s="14">
        <f t="shared" si="57"/>
        <v>41227.102048611108</v>
      </c>
    </row>
    <row r="1856" spans="1:20" ht="30.75" x14ac:dyDescent="0.25">
      <c r="A1856" s="3">
        <v>1854</v>
      </c>
      <c r="B1856" s="4" t="s">
        <v>1855</v>
      </c>
      <c r="C1856" s="4" t="s">
        <v>5964</v>
      </c>
      <c r="D1856" s="3">
        <v>15000</v>
      </c>
      <c r="E1856" s="3">
        <v>15318.55</v>
      </c>
      <c r="F1856" s="8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8277</v>
      </c>
      <c r="O1856" s="8">
        <v>102.12366666666665</v>
      </c>
      <c r="P1856" s="3">
        <v>1.8307471264367774</v>
      </c>
      <c r="Q1856" s="3" t="s">
        <v>8277</v>
      </c>
      <c r="R1856" s="3" t="s">
        <v>8277</v>
      </c>
      <c r="S1856" s="15">
        <f t="shared" si="56"/>
        <v>41388.021261574075</v>
      </c>
      <c r="T1856" s="14">
        <f t="shared" si="57"/>
        <v>41418.021261574075</v>
      </c>
    </row>
    <row r="1857" spans="1:20" ht="30.75" x14ac:dyDescent="0.25">
      <c r="A1857" s="3">
        <v>1855</v>
      </c>
      <c r="B1857" s="4" t="s">
        <v>1856</v>
      </c>
      <c r="C1857" s="4" t="s">
        <v>5965</v>
      </c>
      <c r="D1857" s="3">
        <v>8750</v>
      </c>
      <c r="E1857" s="3">
        <v>13480.16</v>
      </c>
      <c r="F1857" s="8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8277</v>
      </c>
      <c r="O1857" s="8">
        <v>154.05897142857143</v>
      </c>
      <c r="P1857" s="3">
        <v>24.76523560209424</v>
      </c>
      <c r="Q1857" s="3" t="s">
        <v>8277</v>
      </c>
      <c r="R1857" s="3" t="s">
        <v>8277</v>
      </c>
      <c r="S1857" s="15">
        <f t="shared" si="56"/>
        <v>41600.538657407407</v>
      </c>
      <c r="T1857" s="14">
        <f t="shared" si="57"/>
        <v>41645.538657407407</v>
      </c>
    </row>
    <row r="1858" spans="1:20" ht="45.75" x14ac:dyDescent="0.25">
      <c r="A1858" s="3">
        <v>1856</v>
      </c>
      <c r="B1858" s="4" t="s">
        <v>1857</v>
      </c>
      <c r="C1858" s="4" t="s">
        <v>5966</v>
      </c>
      <c r="D1858" s="3">
        <v>2000</v>
      </c>
      <c r="E1858" s="3">
        <v>2025</v>
      </c>
      <c r="F1858" s="8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8277</v>
      </c>
      <c r="O1858" s="8">
        <v>101.25</v>
      </c>
      <c r="P1858" s="3">
        <v>0.65789473684210531</v>
      </c>
      <c r="Q1858" s="3" t="s">
        <v>8277</v>
      </c>
      <c r="R1858" s="3" t="s">
        <v>8277</v>
      </c>
      <c r="S1858" s="15">
        <f t="shared" si="56"/>
        <v>41817.854999999996</v>
      </c>
      <c r="T1858" s="14">
        <f t="shared" si="57"/>
        <v>41838.854999999996</v>
      </c>
    </row>
    <row r="1859" spans="1:20" ht="30.75" x14ac:dyDescent="0.25">
      <c r="A1859" s="3">
        <v>1857</v>
      </c>
      <c r="B1859" s="4" t="s">
        <v>1858</v>
      </c>
      <c r="C1859" s="4" t="s">
        <v>5967</v>
      </c>
      <c r="D1859" s="3">
        <v>3000</v>
      </c>
      <c r="E1859" s="3">
        <v>3000</v>
      </c>
      <c r="F1859" s="8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8277</v>
      </c>
      <c r="O1859" s="8">
        <v>100</v>
      </c>
      <c r="P1859" s="3">
        <v>0</v>
      </c>
      <c r="Q1859" s="3" t="s">
        <v>8277</v>
      </c>
      <c r="R1859" s="3" t="s">
        <v>8277</v>
      </c>
      <c r="S1859" s="15">
        <f t="shared" ref="S1859:S1922" si="58">(((J1859/60)/60)/24)+DATE(1970,1,1)</f>
        <v>41864.76866898148</v>
      </c>
      <c r="T1859" s="14">
        <f t="shared" ref="T1859:T1922" si="59">(((I1859/60)/60)/24)+DATE(1970,1,1)</f>
        <v>41894.76866898148</v>
      </c>
    </row>
    <row r="1860" spans="1:20" ht="30.75" x14ac:dyDescent="0.25">
      <c r="A1860" s="3">
        <v>1858</v>
      </c>
      <c r="B1860" s="4" t="s">
        <v>1859</v>
      </c>
      <c r="C1860" s="4" t="s">
        <v>5968</v>
      </c>
      <c r="D1860" s="3">
        <v>5555.55</v>
      </c>
      <c r="E1860" s="3">
        <v>6041.55</v>
      </c>
      <c r="F1860" s="8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8277</v>
      </c>
      <c r="O1860" s="8">
        <v>108.74800874800874</v>
      </c>
      <c r="P1860" s="3">
        <v>3.261744966442953</v>
      </c>
      <c r="Q1860" s="3" t="s">
        <v>8277</v>
      </c>
      <c r="R1860" s="3" t="s">
        <v>8277</v>
      </c>
      <c r="S1860" s="15">
        <f t="shared" si="58"/>
        <v>40833.200474537036</v>
      </c>
      <c r="T1860" s="14">
        <f t="shared" si="59"/>
        <v>40893.242141203707</v>
      </c>
    </row>
    <row r="1861" spans="1:20" ht="15.75" x14ac:dyDescent="0.25">
      <c r="A1861" s="3">
        <v>1859</v>
      </c>
      <c r="B1861" s="4" t="s">
        <v>1860</v>
      </c>
      <c r="C1861" s="4" t="s">
        <v>5969</v>
      </c>
      <c r="D1861" s="3">
        <v>3000</v>
      </c>
      <c r="E1861" s="3">
        <v>3955</v>
      </c>
      <c r="F1861" s="8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8277</v>
      </c>
      <c r="O1861" s="8">
        <v>131.83333333333334</v>
      </c>
      <c r="P1861" s="3">
        <v>17.053571428571427</v>
      </c>
      <c r="Q1861" s="3" t="s">
        <v>8277</v>
      </c>
      <c r="R1861" s="3" t="s">
        <v>8277</v>
      </c>
      <c r="S1861" s="15">
        <f t="shared" si="58"/>
        <v>40778.770011574074</v>
      </c>
      <c r="T1861" s="14">
        <f t="shared" si="59"/>
        <v>40808.770011574074</v>
      </c>
    </row>
    <row r="1862" spans="1:20" ht="30.75" x14ac:dyDescent="0.25">
      <c r="A1862" s="3">
        <v>1860</v>
      </c>
      <c r="B1862" s="4" t="s">
        <v>1861</v>
      </c>
      <c r="C1862" s="4" t="s">
        <v>5970</v>
      </c>
      <c r="D1862" s="3">
        <v>750</v>
      </c>
      <c r="E1862" s="3">
        <v>1001</v>
      </c>
      <c r="F1862" s="8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8277</v>
      </c>
      <c r="O1862" s="8">
        <v>133.46666666666667</v>
      </c>
      <c r="P1862" s="3">
        <v>13.210526315789474</v>
      </c>
      <c r="Q1862" s="3" t="s">
        <v>8277</v>
      </c>
      <c r="R1862" s="3" t="s">
        <v>8277</v>
      </c>
      <c r="S1862" s="15">
        <f t="shared" si="58"/>
        <v>41655.709305555552</v>
      </c>
      <c r="T1862" s="14">
        <f t="shared" si="59"/>
        <v>41676.709305555552</v>
      </c>
    </row>
    <row r="1863" spans="1:20" ht="45.75" x14ac:dyDescent="0.25">
      <c r="A1863" s="3">
        <v>1861</v>
      </c>
      <c r="B1863" s="4" t="s">
        <v>1862</v>
      </c>
      <c r="C1863" s="4" t="s">
        <v>5971</v>
      </c>
      <c r="D1863" s="3">
        <v>250000</v>
      </c>
      <c r="E1863" s="3">
        <v>0</v>
      </c>
      <c r="F1863" s="9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8284</v>
      </c>
      <c r="O1863" s="7">
        <v>0</v>
      </c>
      <c r="P1863" s="3">
        <v>0</v>
      </c>
      <c r="Q1863" s="3" t="s">
        <v>8284</v>
      </c>
      <c r="R1863" s="3" t="s">
        <v>8284</v>
      </c>
      <c r="S1863" s="15">
        <f t="shared" si="58"/>
        <v>42000.300243055557</v>
      </c>
      <c r="T1863" s="14">
        <f t="shared" si="59"/>
        <v>42030.300243055557</v>
      </c>
    </row>
    <row r="1864" spans="1:20" ht="30.75" x14ac:dyDescent="0.25">
      <c r="A1864" s="3">
        <v>1862</v>
      </c>
      <c r="B1864" s="4" t="s">
        <v>1863</v>
      </c>
      <c r="C1864" s="4" t="s">
        <v>5972</v>
      </c>
      <c r="D1864" s="3">
        <v>18000</v>
      </c>
      <c r="E1864" s="3">
        <v>1455</v>
      </c>
      <c r="F1864" s="9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8284</v>
      </c>
      <c r="O1864" s="7">
        <v>8.0833333333333321</v>
      </c>
      <c r="P1864" s="3">
        <v>-1034.0625</v>
      </c>
      <c r="Q1864" s="3" t="s">
        <v>8284</v>
      </c>
      <c r="R1864" s="3" t="s">
        <v>8284</v>
      </c>
      <c r="S1864" s="15">
        <f t="shared" si="58"/>
        <v>42755.492754629624</v>
      </c>
      <c r="T1864" s="14">
        <f t="shared" si="59"/>
        <v>42802.3125</v>
      </c>
    </row>
    <row r="1865" spans="1:20" ht="30.75" x14ac:dyDescent="0.25">
      <c r="A1865" s="3">
        <v>1863</v>
      </c>
      <c r="B1865" s="4" t="s">
        <v>1864</v>
      </c>
      <c r="C1865" s="4" t="s">
        <v>5973</v>
      </c>
      <c r="D1865" s="3">
        <v>2500</v>
      </c>
      <c r="E1865" s="3">
        <v>10</v>
      </c>
      <c r="F1865" s="9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8284</v>
      </c>
      <c r="O1865" s="7">
        <v>0.4</v>
      </c>
      <c r="P1865" s="3">
        <v>-1245</v>
      </c>
      <c r="Q1865" s="3" t="s">
        <v>8284</v>
      </c>
      <c r="R1865" s="3" t="s">
        <v>8284</v>
      </c>
      <c r="S1865" s="15">
        <f t="shared" si="58"/>
        <v>41772.797280092593</v>
      </c>
      <c r="T1865" s="14">
        <f t="shared" si="59"/>
        <v>41802.797280092593</v>
      </c>
    </row>
    <row r="1866" spans="1:20" ht="45.75" x14ac:dyDescent="0.25">
      <c r="A1866" s="3">
        <v>1864</v>
      </c>
      <c r="B1866" s="4" t="s">
        <v>1865</v>
      </c>
      <c r="C1866" s="4" t="s">
        <v>5974</v>
      </c>
      <c r="D1866" s="3">
        <v>6500</v>
      </c>
      <c r="E1866" s="3">
        <v>2788</v>
      </c>
      <c r="F1866" s="9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8284</v>
      </c>
      <c r="O1866" s="7">
        <v>42.892307692307689</v>
      </c>
      <c r="P1866" s="3">
        <v>-77.333333333333329</v>
      </c>
      <c r="Q1866" s="3" t="s">
        <v>8284</v>
      </c>
      <c r="R1866" s="3" t="s">
        <v>8284</v>
      </c>
      <c r="S1866" s="15">
        <f t="shared" si="58"/>
        <v>41733.716435185182</v>
      </c>
      <c r="T1866" s="14">
        <f t="shared" si="59"/>
        <v>41763.716435185182</v>
      </c>
    </row>
    <row r="1867" spans="1:20" ht="30.75" x14ac:dyDescent="0.25">
      <c r="A1867" s="3">
        <v>1865</v>
      </c>
      <c r="B1867" s="4" t="s">
        <v>1866</v>
      </c>
      <c r="C1867" s="4" t="s">
        <v>5975</v>
      </c>
      <c r="D1867" s="3">
        <v>110000</v>
      </c>
      <c r="E1867" s="3">
        <v>4</v>
      </c>
      <c r="F1867" s="9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8284</v>
      </c>
      <c r="O1867" s="7">
        <v>3.6363636363636364E-3</v>
      </c>
      <c r="P1867" s="3">
        <v>-54998</v>
      </c>
      <c r="Q1867" s="3" t="s">
        <v>8284</v>
      </c>
      <c r="R1867" s="3" t="s">
        <v>8284</v>
      </c>
      <c r="S1867" s="15">
        <f t="shared" si="58"/>
        <v>42645.367442129631</v>
      </c>
      <c r="T1867" s="14">
        <f t="shared" si="59"/>
        <v>42680.409108796302</v>
      </c>
    </row>
    <row r="1868" spans="1:20" ht="30.75" x14ac:dyDescent="0.25">
      <c r="A1868" s="3">
        <v>1866</v>
      </c>
      <c r="B1868" s="4" t="s">
        <v>1867</v>
      </c>
      <c r="C1868" s="4" t="s">
        <v>5976</v>
      </c>
      <c r="D1868" s="3">
        <v>25000</v>
      </c>
      <c r="E1868" s="3">
        <v>125</v>
      </c>
      <c r="F1868" s="9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8284</v>
      </c>
      <c r="O1868" s="7">
        <v>0.5</v>
      </c>
      <c r="P1868" s="3">
        <v>-12437.5</v>
      </c>
      <c r="Q1868" s="3" t="s">
        <v>8284</v>
      </c>
      <c r="R1868" s="3" t="s">
        <v>8284</v>
      </c>
      <c r="S1868" s="15">
        <f t="shared" si="58"/>
        <v>42742.246493055558</v>
      </c>
      <c r="T1868" s="14">
        <f t="shared" si="59"/>
        <v>42795.166666666672</v>
      </c>
    </row>
    <row r="1869" spans="1:20" ht="45.75" x14ac:dyDescent="0.25">
      <c r="A1869" s="3">
        <v>1867</v>
      </c>
      <c r="B1869" s="4" t="s">
        <v>1868</v>
      </c>
      <c r="C1869" s="4" t="s">
        <v>5977</v>
      </c>
      <c r="D1869" s="3">
        <v>20000</v>
      </c>
      <c r="E1869" s="3">
        <v>10</v>
      </c>
      <c r="F1869" s="9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8284</v>
      </c>
      <c r="O1869" s="7">
        <v>0.05</v>
      </c>
      <c r="P1869" s="3">
        <v>-19990</v>
      </c>
      <c r="Q1869" s="3" t="s">
        <v>8284</v>
      </c>
      <c r="R1869" s="3" t="s">
        <v>8284</v>
      </c>
      <c r="S1869" s="15">
        <f t="shared" si="58"/>
        <v>42649.924907407403</v>
      </c>
      <c r="T1869" s="14">
        <f t="shared" si="59"/>
        <v>42679.924907407403</v>
      </c>
    </row>
    <row r="1870" spans="1:20" ht="30.75" x14ac:dyDescent="0.25">
      <c r="A1870" s="3">
        <v>1868</v>
      </c>
      <c r="B1870" s="4" t="s">
        <v>1869</v>
      </c>
      <c r="C1870" s="4" t="s">
        <v>5978</v>
      </c>
      <c r="D1870" s="3">
        <v>25000</v>
      </c>
      <c r="E1870" s="3">
        <v>1217</v>
      </c>
      <c r="F1870" s="9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8284</v>
      </c>
      <c r="O1870" s="7">
        <v>4.8680000000000003</v>
      </c>
      <c r="P1870" s="3">
        <v>-1399</v>
      </c>
      <c r="Q1870" s="3" t="s">
        <v>8284</v>
      </c>
      <c r="R1870" s="3" t="s">
        <v>8284</v>
      </c>
      <c r="S1870" s="15">
        <f t="shared" si="58"/>
        <v>42328.779224537036</v>
      </c>
      <c r="T1870" s="14">
        <f t="shared" si="59"/>
        <v>42353.332638888889</v>
      </c>
    </row>
    <row r="1871" spans="1:20" ht="45.75" x14ac:dyDescent="0.25">
      <c r="A1871" s="3">
        <v>1869</v>
      </c>
      <c r="B1871" s="4" t="s">
        <v>1870</v>
      </c>
      <c r="C1871" s="4" t="s">
        <v>5979</v>
      </c>
      <c r="D1871" s="3">
        <v>10000</v>
      </c>
      <c r="E1871" s="3">
        <v>0</v>
      </c>
      <c r="F1871" s="9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8284</v>
      </c>
      <c r="O1871" s="7">
        <v>0</v>
      </c>
      <c r="P1871" s="3">
        <v>0</v>
      </c>
      <c r="Q1871" s="3" t="s">
        <v>8284</v>
      </c>
      <c r="R1871" s="3" t="s">
        <v>8284</v>
      </c>
      <c r="S1871" s="15">
        <f t="shared" si="58"/>
        <v>42709.002881944441</v>
      </c>
      <c r="T1871" s="14">
        <f t="shared" si="59"/>
        <v>42739.002881944441</v>
      </c>
    </row>
    <row r="1872" spans="1:20" ht="30.75" x14ac:dyDescent="0.25">
      <c r="A1872" s="3">
        <v>1870</v>
      </c>
      <c r="B1872" s="4" t="s">
        <v>1871</v>
      </c>
      <c r="C1872" s="4" t="s">
        <v>5980</v>
      </c>
      <c r="D1872" s="3">
        <v>3500</v>
      </c>
      <c r="E1872" s="3">
        <v>361</v>
      </c>
      <c r="F1872" s="9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8284</v>
      </c>
      <c r="O1872" s="7">
        <v>10.314285714285715</v>
      </c>
      <c r="P1872" s="3">
        <v>-285.36363636363637</v>
      </c>
      <c r="Q1872" s="3" t="s">
        <v>8284</v>
      </c>
      <c r="R1872" s="3" t="s">
        <v>8284</v>
      </c>
      <c r="S1872" s="15">
        <f t="shared" si="58"/>
        <v>42371.355729166666</v>
      </c>
      <c r="T1872" s="14">
        <f t="shared" si="59"/>
        <v>42400.178472222222</v>
      </c>
    </row>
    <row r="1873" spans="1:20" ht="45.75" x14ac:dyDescent="0.25">
      <c r="A1873" s="3">
        <v>1871</v>
      </c>
      <c r="B1873" s="4" t="s">
        <v>1872</v>
      </c>
      <c r="C1873" s="4" t="s">
        <v>5981</v>
      </c>
      <c r="D1873" s="3">
        <v>6500</v>
      </c>
      <c r="E1873" s="3">
        <v>4666</v>
      </c>
      <c r="F1873" s="9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8284</v>
      </c>
      <c r="O1873" s="7">
        <v>71.784615384615378</v>
      </c>
      <c r="P1873" s="3">
        <v>-19.305263157894736</v>
      </c>
      <c r="Q1873" s="3" t="s">
        <v>8284</v>
      </c>
      <c r="R1873" s="3" t="s">
        <v>8284</v>
      </c>
      <c r="S1873" s="15">
        <f t="shared" si="58"/>
        <v>41923.783576388887</v>
      </c>
      <c r="T1873" s="14">
        <f t="shared" si="59"/>
        <v>41963.825243055559</v>
      </c>
    </row>
    <row r="1874" spans="1:20" ht="45.75" x14ac:dyDescent="0.25">
      <c r="A1874" s="3">
        <v>1872</v>
      </c>
      <c r="B1874" s="4" t="s">
        <v>1873</v>
      </c>
      <c r="C1874" s="4" t="s">
        <v>5982</v>
      </c>
      <c r="D1874" s="3">
        <v>20000</v>
      </c>
      <c r="E1874" s="3">
        <v>212</v>
      </c>
      <c r="F1874" s="9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8284</v>
      </c>
      <c r="O1874" s="7">
        <v>1.06</v>
      </c>
      <c r="P1874" s="3">
        <v>-1522.1538461538462</v>
      </c>
      <c r="Q1874" s="3" t="s">
        <v>8284</v>
      </c>
      <c r="R1874" s="3" t="s">
        <v>8284</v>
      </c>
      <c r="S1874" s="15">
        <f t="shared" si="58"/>
        <v>42155.129652777774</v>
      </c>
      <c r="T1874" s="14">
        <f t="shared" si="59"/>
        <v>42185.129652777774</v>
      </c>
    </row>
    <row r="1875" spans="1:20" ht="45.75" x14ac:dyDescent="0.25">
      <c r="A1875" s="3">
        <v>1873</v>
      </c>
      <c r="B1875" s="4" t="s">
        <v>1874</v>
      </c>
      <c r="C1875" s="4" t="s">
        <v>5983</v>
      </c>
      <c r="D1875" s="3">
        <v>8000</v>
      </c>
      <c r="E1875" s="3">
        <v>36</v>
      </c>
      <c r="F1875" s="9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8284</v>
      </c>
      <c r="O1875" s="7">
        <v>0.44999999999999996</v>
      </c>
      <c r="P1875" s="3">
        <v>-3982</v>
      </c>
      <c r="Q1875" s="3" t="s">
        <v>8284</v>
      </c>
      <c r="R1875" s="3" t="s">
        <v>8284</v>
      </c>
      <c r="S1875" s="15">
        <f t="shared" si="58"/>
        <v>42164.615856481483</v>
      </c>
      <c r="T1875" s="14">
        <f t="shared" si="59"/>
        <v>42193.697916666672</v>
      </c>
    </row>
    <row r="1876" spans="1:20" ht="45.75" x14ac:dyDescent="0.25">
      <c r="A1876" s="3">
        <v>1874</v>
      </c>
      <c r="B1876" s="4" t="s">
        <v>1875</v>
      </c>
      <c r="C1876" s="4" t="s">
        <v>5984</v>
      </c>
      <c r="D1876" s="3">
        <v>160000</v>
      </c>
      <c r="E1876" s="3">
        <v>26</v>
      </c>
      <c r="F1876" s="9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8284</v>
      </c>
      <c r="O1876" s="7">
        <v>1.6250000000000001E-2</v>
      </c>
      <c r="P1876" s="3">
        <v>-79987</v>
      </c>
      <c r="Q1876" s="3" t="s">
        <v>8284</v>
      </c>
      <c r="R1876" s="3" t="s">
        <v>8284</v>
      </c>
      <c r="S1876" s="15">
        <f t="shared" si="58"/>
        <v>42529.969131944439</v>
      </c>
      <c r="T1876" s="14">
        <f t="shared" si="59"/>
        <v>42549.969131944439</v>
      </c>
    </row>
    <row r="1877" spans="1:20" ht="30.75" x14ac:dyDescent="0.25">
      <c r="A1877" s="3">
        <v>1875</v>
      </c>
      <c r="B1877" s="4" t="s">
        <v>1876</v>
      </c>
      <c r="C1877" s="4" t="s">
        <v>5985</v>
      </c>
      <c r="D1877" s="3">
        <v>10000</v>
      </c>
      <c r="E1877" s="3">
        <v>51</v>
      </c>
      <c r="F1877" s="9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8284</v>
      </c>
      <c r="O1877" s="7">
        <v>0.51</v>
      </c>
      <c r="P1877" s="3">
        <v>-3316.3333333333335</v>
      </c>
      <c r="Q1877" s="3" t="s">
        <v>8284</v>
      </c>
      <c r="R1877" s="3" t="s">
        <v>8284</v>
      </c>
      <c r="S1877" s="15">
        <f t="shared" si="58"/>
        <v>42528.899398148147</v>
      </c>
      <c r="T1877" s="14">
        <f t="shared" si="59"/>
        <v>42588.899398148147</v>
      </c>
    </row>
    <row r="1878" spans="1:20" ht="30.75" x14ac:dyDescent="0.25">
      <c r="A1878" s="3">
        <v>1876</v>
      </c>
      <c r="B1878" s="4" t="s">
        <v>1877</v>
      </c>
      <c r="C1878" s="4" t="s">
        <v>5986</v>
      </c>
      <c r="D1878" s="3">
        <v>280</v>
      </c>
      <c r="E1878" s="3">
        <v>0</v>
      </c>
      <c r="F1878" s="9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8284</v>
      </c>
      <c r="O1878" s="7">
        <v>0</v>
      </c>
      <c r="P1878" s="3">
        <v>0</v>
      </c>
      <c r="Q1878" s="3" t="s">
        <v>8284</v>
      </c>
      <c r="R1878" s="3" t="s">
        <v>8284</v>
      </c>
      <c r="S1878" s="15">
        <f t="shared" si="58"/>
        <v>41776.284780092588</v>
      </c>
      <c r="T1878" s="14">
        <f t="shared" si="59"/>
        <v>41806.284780092588</v>
      </c>
    </row>
    <row r="1879" spans="1:20" ht="30.75" x14ac:dyDescent="0.25">
      <c r="A1879" s="3">
        <v>1877</v>
      </c>
      <c r="B1879" s="4" t="s">
        <v>1878</v>
      </c>
      <c r="C1879" s="4" t="s">
        <v>5987</v>
      </c>
      <c r="D1879" s="3">
        <v>60</v>
      </c>
      <c r="E1879" s="3">
        <v>0</v>
      </c>
      <c r="F1879" s="9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8284</v>
      </c>
      <c r="O1879" s="7">
        <v>0</v>
      </c>
      <c r="P1879" s="3">
        <v>0</v>
      </c>
      <c r="Q1879" s="3" t="s">
        <v>8284</v>
      </c>
      <c r="R1879" s="3" t="s">
        <v>8284</v>
      </c>
      <c r="S1879" s="15">
        <f t="shared" si="58"/>
        <v>42035.029224537036</v>
      </c>
      <c r="T1879" s="14">
        <f t="shared" si="59"/>
        <v>42064.029224537036</v>
      </c>
    </row>
    <row r="1880" spans="1:20" ht="45.75" x14ac:dyDescent="0.25">
      <c r="A1880" s="3">
        <v>1878</v>
      </c>
      <c r="B1880" s="4" t="s">
        <v>1879</v>
      </c>
      <c r="C1880" s="4" t="s">
        <v>5988</v>
      </c>
      <c r="D1880" s="3">
        <v>8000</v>
      </c>
      <c r="E1880" s="3">
        <v>0</v>
      </c>
      <c r="F1880" s="9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8284</v>
      </c>
      <c r="O1880" s="7">
        <v>0</v>
      </c>
      <c r="P1880" s="3">
        <v>0</v>
      </c>
      <c r="Q1880" s="3" t="s">
        <v>8284</v>
      </c>
      <c r="R1880" s="3" t="s">
        <v>8284</v>
      </c>
      <c r="S1880" s="15">
        <f t="shared" si="58"/>
        <v>41773.008738425924</v>
      </c>
      <c r="T1880" s="14">
        <f t="shared" si="59"/>
        <v>41803.008738425924</v>
      </c>
    </row>
    <row r="1881" spans="1:20" ht="45.75" x14ac:dyDescent="0.25">
      <c r="A1881" s="3">
        <v>1879</v>
      </c>
      <c r="B1881" s="4" t="s">
        <v>1880</v>
      </c>
      <c r="C1881" s="4" t="s">
        <v>5989</v>
      </c>
      <c r="D1881" s="3">
        <v>5000</v>
      </c>
      <c r="E1881" s="3">
        <v>6</v>
      </c>
      <c r="F1881" s="9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8284</v>
      </c>
      <c r="O1881" s="7">
        <v>0.12</v>
      </c>
      <c r="P1881" s="3">
        <v>-2497</v>
      </c>
      <c r="Q1881" s="3" t="s">
        <v>8284</v>
      </c>
      <c r="R1881" s="3" t="s">
        <v>8284</v>
      </c>
      <c r="S1881" s="15">
        <f t="shared" si="58"/>
        <v>42413.649641203709</v>
      </c>
      <c r="T1881" s="14">
        <f t="shared" si="59"/>
        <v>42443.607974537037</v>
      </c>
    </row>
    <row r="1882" spans="1:20" ht="30.75" x14ac:dyDescent="0.25">
      <c r="A1882" s="3">
        <v>1880</v>
      </c>
      <c r="B1882" s="4" t="s">
        <v>1881</v>
      </c>
      <c r="C1882" s="4" t="s">
        <v>5990</v>
      </c>
      <c r="D1882" s="3">
        <v>5000</v>
      </c>
      <c r="E1882" s="3">
        <v>1004</v>
      </c>
      <c r="F1882" s="9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8284</v>
      </c>
      <c r="O1882" s="7">
        <v>20.080000000000002</v>
      </c>
      <c r="P1882" s="3">
        <v>-166.5</v>
      </c>
      <c r="Q1882" s="3" t="s">
        <v>8284</v>
      </c>
      <c r="R1882" s="3" t="s">
        <v>8284</v>
      </c>
      <c r="S1882" s="15">
        <f t="shared" si="58"/>
        <v>42430.566898148143</v>
      </c>
      <c r="T1882" s="14">
        <f t="shared" si="59"/>
        <v>42459.525231481486</v>
      </c>
    </row>
    <row r="1883" spans="1:20" ht="30.75" x14ac:dyDescent="0.25">
      <c r="A1883" s="3">
        <v>1881</v>
      </c>
      <c r="B1883" s="4" t="s">
        <v>1882</v>
      </c>
      <c r="C1883" s="4" t="s">
        <v>5991</v>
      </c>
      <c r="D1883" s="3">
        <v>2000</v>
      </c>
      <c r="E1883" s="3">
        <v>3453.69</v>
      </c>
      <c r="F1883" s="8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8280</v>
      </c>
      <c r="O1883" s="8">
        <v>172.68449999999999</v>
      </c>
      <c r="P1883" s="3">
        <v>20.766999999999999</v>
      </c>
      <c r="Q1883" s="3" t="s">
        <v>8280</v>
      </c>
      <c r="R1883" s="3" t="s">
        <v>8280</v>
      </c>
      <c r="S1883" s="15">
        <f t="shared" si="58"/>
        <v>42043.152650462958</v>
      </c>
      <c r="T1883" s="14">
        <f t="shared" si="59"/>
        <v>42073.110983796301</v>
      </c>
    </row>
    <row r="1884" spans="1:20" ht="30.75" x14ac:dyDescent="0.25">
      <c r="A1884" s="3">
        <v>1882</v>
      </c>
      <c r="B1884" s="4" t="s">
        <v>1883</v>
      </c>
      <c r="C1884" s="4" t="s">
        <v>5992</v>
      </c>
      <c r="D1884" s="3">
        <v>3350</v>
      </c>
      <c r="E1884" s="3">
        <v>3380</v>
      </c>
      <c r="F1884" s="8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8280</v>
      </c>
      <c r="O1884" s="8">
        <v>100.8955223880597</v>
      </c>
      <c r="P1884" s="3">
        <v>0.37037037037037035</v>
      </c>
      <c r="Q1884" s="3" t="s">
        <v>8280</v>
      </c>
      <c r="R1884" s="3" t="s">
        <v>8280</v>
      </c>
      <c r="S1884" s="15">
        <f t="shared" si="58"/>
        <v>41067.949212962965</v>
      </c>
      <c r="T1884" s="14">
        <f t="shared" si="59"/>
        <v>41100.991666666669</v>
      </c>
    </row>
    <row r="1885" spans="1:20" ht="30.75" x14ac:dyDescent="0.25">
      <c r="A1885" s="3">
        <v>1883</v>
      </c>
      <c r="B1885" s="4" t="s">
        <v>1884</v>
      </c>
      <c r="C1885" s="4" t="s">
        <v>5993</v>
      </c>
      <c r="D1885" s="3">
        <v>999</v>
      </c>
      <c r="E1885" s="3">
        <v>1047</v>
      </c>
      <c r="F1885" s="8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8280</v>
      </c>
      <c r="O1885" s="8">
        <v>104.8048048048048</v>
      </c>
      <c r="P1885" s="3">
        <v>1.5</v>
      </c>
      <c r="Q1885" s="3" t="s">
        <v>8280</v>
      </c>
      <c r="R1885" s="3" t="s">
        <v>8280</v>
      </c>
      <c r="S1885" s="15">
        <f t="shared" si="58"/>
        <v>40977.948009259257</v>
      </c>
      <c r="T1885" s="14">
        <f t="shared" si="59"/>
        <v>41007.906342592592</v>
      </c>
    </row>
    <row r="1886" spans="1:20" ht="30.75" x14ac:dyDescent="0.25">
      <c r="A1886" s="3">
        <v>1884</v>
      </c>
      <c r="B1886" s="4" t="s">
        <v>1885</v>
      </c>
      <c r="C1886" s="4" t="s">
        <v>5994</v>
      </c>
      <c r="D1886" s="3">
        <v>1000</v>
      </c>
      <c r="E1886" s="3">
        <v>1351</v>
      </c>
      <c r="F1886" s="8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8280</v>
      </c>
      <c r="O1886" s="8">
        <v>135.1</v>
      </c>
      <c r="P1886" s="3">
        <v>13.5</v>
      </c>
      <c r="Q1886" s="3" t="s">
        <v>8280</v>
      </c>
      <c r="R1886" s="3" t="s">
        <v>8280</v>
      </c>
      <c r="S1886" s="15">
        <f t="shared" si="58"/>
        <v>41205.198321759257</v>
      </c>
      <c r="T1886" s="14">
        <f t="shared" si="59"/>
        <v>41240.5</v>
      </c>
    </row>
    <row r="1887" spans="1:20" ht="30.75" x14ac:dyDescent="0.25">
      <c r="A1887" s="3">
        <v>1885</v>
      </c>
      <c r="B1887" s="4" t="s">
        <v>1886</v>
      </c>
      <c r="C1887" s="4" t="s">
        <v>5995</v>
      </c>
      <c r="D1887" s="3">
        <v>4575</v>
      </c>
      <c r="E1887" s="3">
        <v>5322</v>
      </c>
      <c r="F1887" s="8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8280</v>
      </c>
      <c r="O1887" s="8">
        <v>116.32786885245903</v>
      </c>
      <c r="P1887" s="3">
        <v>7.1142857142857139</v>
      </c>
      <c r="Q1887" s="3" t="s">
        <v>8280</v>
      </c>
      <c r="R1887" s="3" t="s">
        <v>8280</v>
      </c>
      <c r="S1887" s="15">
        <f t="shared" si="58"/>
        <v>41099.093865740739</v>
      </c>
      <c r="T1887" s="14">
        <f t="shared" si="59"/>
        <v>41131.916666666664</v>
      </c>
    </row>
    <row r="1888" spans="1:20" ht="30.75" x14ac:dyDescent="0.25">
      <c r="A1888" s="3">
        <v>1886</v>
      </c>
      <c r="B1888" s="4" t="s">
        <v>1887</v>
      </c>
      <c r="C1888" s="4" t="s">
        <v>5996</v>
      </c>
      <c r="D1888" s="3">
        <v>1200</v>
      </c>
      <c r="E1888" s="3">
        <v>1225</v>
      </c>
      <c r="F1888" s="8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8280</v>
      </c>
      <c r="O1888" s="8">
        <v>102.08333333333333</v>
      </c>
      <c r="P1888" s="3">
        <v>0.86206896551724133</v>
      </c>
      <c r="Q1888" s="3" t="s">
        <v>8280</v>
      </c>
      <c r="R1888" s="3" t="s">
        <v>8280</v>
      </c>
      <c r="S1888" s="15">
        <f t="shared" si="58"/>
        <v>41925.906689814816</v>
      </c>
      <c r="T1888" s="14">
        <f t="shared" si="59"/>
        <v>41955.94835648148</v>
      </c>
    </row>
    <row r="1889" spans="1:20" ht="30.75" x14ac:dyDescent="0.25">
      <c r="A1889" s="3">
        <v>1887</v>
      </c>
      <c r="B1889" s="4" t="s">
        <v>1888</v>
      </c>
      <c r="C1889" s="4" t="s">
        <v>5997</v>
      </c>
      <c r="D1889" s="3">
        <v>3000</v>
      </c>
      <c r="E1889" s="3">
        <v>3335</v>
      </c>
      <c r="F1889" s="8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8280</v>
      </c>
      <c r="O1889" s="8">
        <v>111.16666666666666</v>
      </c>
      <c r="P1889" s="3">
        <v>41.875</v>
      </c>
      <c r="Q1889" s="3" t="s">
        <v>8280</v>
      </c>
      <c r="R1889" s="3" t="s">
        <v>8280</v>
      </c>
      <c r="S1889" s="15">
        <f t="shared" si="58"/>
        <v>42323.800138888888</v>
      </c>
      <c r="T1889" s="14">
        <f t="shared" si="59"/>
        <v>42341.895833333328</v>
      </c>
    </row>
    <row r="1890" spans="1:20" ht="45.75" x14ac:dyDescent="0.25">
      <c r="A1890" s="3">
        <v>1888</v>
      </c>
      <c r="B1890" s="4" t="s">
        <v>1889</v>
      </c>
      <c r="C1890" s="4" t="s">
        <v>5998</v>
      </c>
      <c r="D1890" s="3">
        <v>2500</v>
      </c>
      <c r="E1890" s="3">
        <v>4152</v>
      </c>
      <c r="F1890" s="8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8280</v>
      </c>
      <c r="O1890" s="8">
        <v>166.08</v>
      </c>
      <c r="P1890" s="3">
        <v>18.561797752808989</v>
      </c>
      <c r="Q1890" s="3" t="s">
        <v>8280</v>
      </c>
      <c r="R1890" s="3" t="s">
        <v>8280</v>
      </c>
      <c r="S1890" s="15">
        <f t="shared" si="58"/>
        <v>40299.239953703705</v>
      </c>
      <c r="T1890" s="14">
        <f t="shared" si="59"/>
        <v>40330.207638888889</v>
      </c>
    </row>
    <row r="1891" spans="1:20" ht="30.75" x14ac:dyDescent="0.25">
      <c r="A1891" s="3">
        <v>1889</v>
      </c>
      <c r="B1891" s="4" t="s">
        <v>1890</v>
      </c>
      <c r="C1891" s="4" t="s">
        <v>5999</v>
      </c>
      <c r="D1891" s="3">
        <v>2000</v>
      </c>
      <c r="E1891" s="3">
        <v>2132</v>
      </c>
      <c r="F1891" s="8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8280</v>
      </c>
      <c r="O1891" s="8">
        <v>106.60000000000001</v>
      </c>
      <c r="P1891" s="3">
        <v>3</v>
      </c>
      <c r="Q1891" s="3" t="s">
        <v>8280</v>
      </c>
      <c r="R1891" s="3" t="s">
        <v>8280</v>
      </c>
      <c r="S1891" s="15">
        <f t="shared" si="58"/>
        <v>41299.793356481481</v>
      </c>
      <c r="T1891" s="14">
        <f t="shared" si="59"/>
        <v>41344.751689814817</v>
      </c>
    </row>
    <row r="1892" spans="1:20" ht="30.75" x14ac:dyDescent="0.25">
      <c r="A1892" s="3">
        <v>1890</v>
      </c>
      <c r="B1892" s="4" t="s">
        <v>1891</v>
      </c>
      <c r="C1892" s="4" t="s">
        <v>6000</v>
      </c>
      <c r="D1892" s="3">
        <v>12000</v>
      </c>
      <c r="E1892" s="3">
        <v>17350.13</v>
      </c>
      <c r="F1892" s="8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8280</v>
      </c>
      <c r="O1892" s="8">
        <v>144.58441666666667</v>
      </c>
      <c r="P1892" s="3">
        <v>21.748495934959355</v>
      </c>
      <c r="Q1892" s="3" t="s">
        <v>8280</v>
      </c>
      <c r="R1892" s="3" t="s">
        <v>8280</v>
      </c>
      <c r="S1892" s="15">
        <f t="shared" si="58"/>
        <v>41228.786203703705</v>
      </c>
      <c r="T1892" s="14">
        <f t="shared" si="59"/>
        <v>41258.786203703705</v>
      </c>
    </row>
    <row r="1893" spans="1:20" ht="45.75" x14ac:dyDescent="0.25">
      <c r="A1893" s="3">
        <v>1891</v>
      </c>
      <c r="B1893" s="4" t="s">
        <v>1892</v>
      </c>
      <c r="C1893" s="4" t="s">
        <v>6001</v>
      </c>
      <c r="D1893" s="3">
        <v>10000</v>
      </c>
      <c r="E1893" s="3">
        <v>10555</v>
      </c>
      <c r="F1893" s="8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8280</v>
      </c>
      <c r="O1893" s="8">
        <v>105.55000000000001</v>
      </c>
      <c r="P1893" s="3">
        <v>4.625</v>
      </c>
      <c r="Q1893" s="3" t="s">
        <v>8280</v>
      </c>
      <c r="R1893" s="3" t="s">
        <v>8280</v>
      </c>
      <c r="S1893" s="15">
        <f t="shared" si="58"/>
        <v>40335.798078703701</v>
      </c>
      <c r="T1893" s="14">
        <f t="shared" si="59"/>
        <v>40381.25</v>
      </c>
    </row>
    <row r="1894" spans="1:20" ht="30.75" x14ac:dyDescent="0.25">
      <c r="A1894" s="3">
        <v>1892</v>
      </c>
      <c r="B1894" s="4" t="s">
        <v>1893</v>
      </c>
      <c r="C1894" s="4" t="s">
        <v>6002</v>
      </c>
      <c r="D1894" s="3">
        <v>500</v>
      </c>
      <c r="E1894" s="3">
        <v>683</v>
      </c>
      <c r="F1894" s="8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8280</v>
      </c>
      <c r="O1894" s="8">
        <v>136.60000000000002</v>
      </c>
      <c r="P1894" s="3">
        <v>7.0384615384615383</v>
      </c>
      <c r="Q1894" s="3" t="s">
        <v>8280</v>
      </c>
      <c r="R1894" s="3" t="s">
        <v>8280</v>
      </c>
      <c r="S1894" s="15">
        <f t="shared" si="58"/>
        <v>40671.637511574074</v>
      </c>
      <c r="T1894" s="14">
        <f t="shared" si="59"/>
        <v>40701.637511574074</v>
      </c>
    </row>
    <row r="1895" spans="1:20" ht="30.75" x14ac:dyDescent="0.25">
      <c r="A1895" s="3">
        <v>1893</v>
      </c>
      <c r="B1895" s="4" t="s">
        <v>1894</v>
      </c>
      <c r="C1895" s="4" t="s">
        <v>6003</v>
      </c>
      <c r="D1895" s="3">
        <v>2500</v>
      </c>
      <c r="E1895" s="3">
        <v>2600</v>
      </c>
      <c r="F1895" s="8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8280</v>
      </c>
      <c r="O1895" s="8">
        <v>104</v>
      </c>
      <c r="P1895" s="3">
        <v>2.2222222222222223</v>
      </c>
      <c r="Q1895" s="3" t="s">
        <v>8280</v>
      </c>
      <c r="R1895" s="3" t="s">
        <v>8280</v>
      </c>
      <c r="S1895" s="15">
        <f t="shared" si="58"/>
        <v>40632.94195601852</v>
      </c>
      <c r="T1895" s="14">
        <f t="shared" si="59"/>
        <v>40649.165972222225</v>
      </c>
    </row>
    <row r="1896" spans="1:20" ht="15.75" x14ac:dyDescent="0.25">
      <c r="A1896" s="3">
        <v>1894</v>
      </c>
      <c r="B1896" s="4" t="s">
        <v>1895</v>
      </c>
      <c r="C1896" s="4" t="s">
        <v>6004</v>
      </c>
      <c r="D1896" s="3">
        <v>1000</v>
      </c>
      <c r="E1896" s="3">
        <v>1145</v>
      </c>
      <c r="F1896" s="8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8280</v>
      </c>
      <c r="O1896" s="8">
        <v>114.5</v>
      </c>
      <c r="P1896" s="3">
        <v>7.25</v>
      </c>
      <c r="Q1896" s="3" t="s">
        <v>8280</v>
      </c>
      <c r="R1896" s="3" t="s">
        <v>8280</v>
      </c>
      <c r="S1896" s="15">
        <f t="shared" si="58"/>
        <v>40920.904895833337</v>
      </c>
      <c r="T1896" s="14">
        <f t="shared" si="59"/>
        <v>40951.904895833337</v>
      </c>
    </row>
    <row r="1897" spans="1:20" ht="45.75" x14ac:dyDescent="0.25">
      <c r="A1897" s="3">
        <v>1895</v>
      </c>
      <c r="B1897" s="4" t="s">
        <v>1896</v>
      </c>
      <c r="C1897" s="4" t="s">
        <v>6005</v>
      </c>
      <c r="D1897" s="3">
        <v>9072</v>
      </c>
      <c r="E1897" s="3">
        <v>9228</v>
      </c>
      <c r="F1897" s="8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8280</v>
      </c>
      <c r="O1897" s="8">
        <v>101.71957671957672</v>
      </c>
      <c r="P1897" s="3">
        <v>3.3191489361702127</v>
      </c>
      <c r="Q1897" s="3" t="s">
        <v>8280</v>
      </c>
      <c r="R1897" s="3" t="s">
        <v>8280</v>
      </c>
      <c r="S1897" s="15">
        <f t="shared" si="58"/>
        <v>42267.746782407412</v>
      </c>
      <c r="T1897" s="14">
        <f t="shared" si="59"/>
        <v>42297.746782407412</v>
      </c>
    </row>
    <row r="1898" spans="1:20" ht="30.75" x14ac:dyDescent="0.25">
      <c r="A1898" s="3">
        <v>1896</v>
      </c>
      <c r="B1898" s="4" t="s">
        <v>1897</v>
      </c>
      <c r="C1898" s="4" t="s">
        <v>6006</v>
      </c>
      <c r="D1898" s="3">
        <v>451</v>
      </c>
      <c r="E1898" s="3">
        <v>559</v>
      </c>
      <c r="F1898" s="8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8280</v>
      </c>
      <c r="O1898" s="8">
        <v>123.94678492239468</v>
      </c>
      <c r="P1898" s="3">
        <v>8.3076923076923084</v>
      </c>
      <c r="Q1898" s="3" t="s">
        <v>8280</v>
      </c>
      <c r="R1898" s="3" t="s">
        <v>8280</v>
      </c>
      <c r="S1898" s="15">
        <f t="shared" si="58"/>
        <v>40981.710243055553</v>
      </c>
      <c r="T1898" s="14">
        <f t="shared" si="59"/>
        <v>41011.710243055553</v>
      </c>
    </row>
    <row r="1899" spans="1:20" ht="30.75" x14ac:dyDescent="0.25">
      <c r="A1899" s="3">
        <v>1897</v>
      </c>
      <c r="B1899" s="4" t="s">
        <v>1898</v>
      </c>
      <c r="C1899" s="4" t="s">
        <v>6007</v>
      </c>
      <c r="D1899" s="3">
        <v>6350</v>
      </c>
      <c r="E1899" s="3">
        <v>6506</v>
      </c>
      <c r="F1899" s="8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8280</v>
      </c>
      <c r="O1899" s="8">
        <v>102.45669291338582</v>
      </c>
      <c r="P1899" s="3">
        <v>0.85245901639344257</v>
      </c>
      <c r="Q1899" s="3" t="s">
        <v>8280</v>
      </c>
      <c r="R1899" s="3" t="s">
        <v>8280</v>
      </c>
      <c r="S1899" s="15">
        <f t="shared" si="58"/>
        <v>41680.583402777782</v>
      </c>
      <c r="T1899" s="14">
        <f t="shared" si="59"/>
        <v>41702.875</v>
      </c>
    </row>
    <row r="1900" spans="1:20" ht="30.75" x14ac:dyDescent="0.25">
      <c r="A1900" s="3">
        <v>1898</v>
      </c>
      <c r="B1900" s="4" t="s">
        <v>1899</v>
      </c>
      <c r="C1900" s="4" t="s">
        <v>6008</v>
      </c>
      <c r="D1900" s="3">
        <v>1000</v>
      </c>
      <c r="E1900" s="3">
        <v>1445</v>
      </c>
      <c r="F1900" s="8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8280</v>
      </c>
      <c r="O1900" s="8">
        <v>144.5</v>
      </c>
      <c r="P1900" s="3">
        <v>21.19047619047619</v>
      </c>
      <c r="Q1900" s="3" t="s">
        <v>8280</v>
      </c>
      <c r="R1900" s="3" t="s">
        <v>8280</v>
      </c>
      <c r="S1900" s="15">
        <f t="shared" si="58"/>
        <v>42366.192974537036</v>
      </c>
      <c r="T1900" s="14">
        <f t="shared" si="59"/>
        <v>42401.75</v>
      </c>
    </row>
    <row r="1901" spans="1:20" ht="45.75" x14ac:dyDescent="0.25">
      <c r="A1901" s="3">
        <v>1899</v>
      </c>
      <c r="B1901" s="4" t="s">
        <v>1900</v>
      </c>
      <c r="C1901" s="4" t="s">
        <v>6009</v>
      </c>
      <c r="D1901" s="3">
        <v>900</v>
      </c>
      <c r="E1901" s="3">
        <v>1200</v>
      </c>
      <c r="F1901" s="8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8280</v>
      </c>
      <c r="O1901" s="8">
        <v>133.33333333333331</v>
      </c>
      <c r="P1901" s="3">
        <v>7.1428571428571432</v>
      </c>
      <c r="Q1901" s="3" t="s">
        <v>8280</v>
      </c>
      <c r="R1901" s="3" t="s">
        <v>8280</v>
      </c>
      <c r="S1901" s="15">
        <f t="shared" si="58"/>
        <v>42058.941736111112</v>
      </c>
      <c r="T1901" s="14">
        <f t="shared" si="59"/>
        <v>42088.90006944444</v>
      </c>
    </row>
    <row r="1902" spans="1:20" ht="45.75" x14ac:dyDescent="0.25">
      <c r="A1902" s="3">
        <v>1900</v>
      </c>
      <c r="B1902" s="4" t="s">
        <v>1901</v>
      </c>
      <c r="C1902" s="4" t="s">
        <v>6010</v>
      </c>
      <c r="D1902" s="3">
        <v>2500</v>
      </c>
      <c r="E1902" s="3">
        <v>2734.11</v>
      </c>
      <c r="F1902" s="8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8280</v>
      </c>
      <c r="O1902" s="8">
        <v>109.3644</v>
      </c>
      <c r="P1902" s="3">
        <v>4.3353703703703728</v>
      </c>
      <c r="Q1902" s="3" t="s">
        <v>8280</v>
      </c>
      <c r="R1902" s="3" t="s">
        <v>8280</v>
      </c>
      <c r="S1902" s="15">
        <f t="shared" si="58"/>
        <v>41160.871886574074</v>
      </c>
      <c r="T1902" s="14">
        <f t="shared" si="59"/>
        <v>41188.415972222225</v>
      </c>
    </row>
    <row r="1903" spans="1:20" ht="30.75" x14ac:dyDescent="0.25">
      <c r="A1903" s="3">
        <v>1901</v>
      </c>
      <c r="B1903" s="4" t="s">
        <v>1902</v>
      </c>
      <c r="C1903" s="4" t="s">
        <v>6011</v>
      </c>
      <c r="D1903" s="3">
        <v>99000</v>
      </c>
      <c r="E1903" s="3">
        <v>2670</v>
      </c>
      <c r="F1903" s="9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8295</v>
      </c>
      <c r="O1903" s="7">
        <v>2.6969696969696968</v>
      </c>
      <c r="P1903" s="3">
        <v>-3853.2</v>
      </c>
      <c r="Q1903" s="3" t="s">
        <v>8295</v>
      </c>
      <c r="R1903" s="3" t="s">
        <v>8295</v>
      </c>
      <c r="S1903" s="15">
        <f t="shared" si="58"/>
        <v>42116.54315972222</v>
      </c>
      <c r="T1903" s="14">
        <f t="shared" si="59"/>
        <v>42146.541666666672</v>
      </c>
    </row>
    <row r="1904" spans="1:20" ht="30.75" x14ac:dyDescent="0.25">
      <c r="A1904" s="3">
        <v>1902</v>
      </c>
      <c r="B1904" s="4" t="s">
        <v>1903</v>
      </c>
      <c r="C1904" s="4" t="s">
        <v>6012</v>
      </c>
      <c r="D1904" s="3">
        <v>1000</v>
      </c>
      <c r="E1904" s="3">
        <v>12</v>
      </c>
      <c r="F1904" s="9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8295</v>
      </c>
      <c r="O1904" s="7">
        <v>1.2</v>
      </c>
      <c r="P1904" s="3">
        <v>-329.33333333333331</v>
      </c>
      <c r="Q1904" s="3" t="s">
        <v>8295</v>
      </c>
      <c r="R1904" s="3" t="s">
        <v>8295</v>
      </c>
      <c r="S1904" s="15">
        <f t="shared" si="58"/>
        <v>42037.789895833332</v>
      </c>
      <c r="T1904" s="14">
        <f t="shared" si="59"/>
        <v>42067.789895833332</v>
      </c>
    </row>
    <row r="1905" spans="1:20" ht="30.75" x14ac:dyDescent="0.25">
      <c r="A1905" s="3">
        <v>1903</v>
      </c>
      <c r="B1905" s="4" t="s">
        <v>1904</v>
      </c>
      <c r="C1905" s="4" t="s">
        <v>6013</v>
      </c>
      <c r="D1905" s="3">
        <v>3000</v>
      </c>
      <c r="E1905" s="3">
        <v>1398</v>
      </c>
      <c r="F1905" s="9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8295</v>
      </c>
      <c r="O1905" s="7">
        <v>46.6</v>
      </c>
      <c r="P1905" s="3">
        <v>-39.073170731707314</v>
      </c>
      <c r="Q1905" s="3" t="s">
        <v>8295</v>
      </c>
      <c r="R1905" s="3" t="s">
        <v>8295</v>
      </c>
      <c r="S1905" s="15">
        <f t="shared" si="58"/>
        <v>42702.770729166667</v>
      </c>
      <c r="T1905" s="14">
        <f t="shared" si="59"/>
        <v>42762.770729166667</v>
      </c>
    </row>
    <row r="1906" spans="1:20" ht="30.75" x14ac:dyDescent="0.25">
      <c r="A1906" s="3">
        <v>1904</v>
      </c>
      <c r="B1906" s="4" t="s">
        <v>1905</v>
      </c>
      <c r="C1906" s="4" t="s">
        <v>6014</v>
      </c>
      <c r="D1906" s="3">
        <v>50000</v>
      </c>
      <c r="E1906" s="3">
        <v>50</v>
      </c>
      <c r="F1906" s="9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8295</v>
      </c>
      <c r="O1906" s="7">
        <v>0.1</v>
      </c>
      <c r="P1906" s="3">
        <v>-24975</v>
      </c>
      <c r="Q1906" s="3" t="s">
        <v>8295</v>
      </c>
      <c r="R1906" s="3" t="s">
        <v>8295</v>
      </c>
      <c r="S1906" s="15">
        <f t="shared" si="58"/>
        <v>42326.685428240744</v>
      </c>
      <c r="T1906" s="14">
        <f t="shared" si="59"/>
        <v>42371.685428240744</v>
      </c>
    </row>
    <row r="1907" spans="1:20" ht="45.75" x14ac:dyDescent="0.25">
      <c r="A1907" s="3">
        <v>1905</v>
      </c>
      <c r="B1907" s="4" t="s">
        <v>1906</v>
      </c>
      <c r="C1907" s="4" t="s">
        <v>6015</v>
      </c>
      <c r="D1907" s="3">
        <v>25000</v>
      </c>
      <c r="E1907" s="3">
        <v>42</v>
      </c>
      <c r="F1907" s="9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8295</v>
      </c>
      <c r="O1907" s="7">
        <v>0.16800000000000001</v>
      </c>
      <c r="P1907" s="3">
        <v>-6239.5</v>
      </c>
      <c r="Q1907" s="3" t="s">
        <v>8295</v>
      </c>
      <c r="R1907" s="3" t="s">
        <v>8295</v>
      </c>
      <c r="S1907" s="15">
        <f t="shared" si="58"/>
        <v>41859.925856481481</v>
      </c>
      <c r="T1907" s="14">
        <f t="shared" si="59"/>
        <v>41889.925856481481</v>
      </c>
    </row>
    <row r="1908" spans="1:20" ht="30.75" x14ac:dyDescent="0.25">
      <c r="A1908" s="3">
        <v>1906</v>
      </c>
      <c r="B1908" s="4" t="s">
        <v>1907</v>
      </c>
      <c r="C1908" s="4" t="s">
        <v>6016</v>
      </c>
      <c r="D1908" s="3">
        <v>50000</v>
      </c>
      <c r="E1908" s="3">
        <v>21380</v>
      </c>
      <c r="F1908" s="9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8295</v>
      </c>
      <c r="O1908" s="7">
        <v>42.76</v>
      </c>
      <c r="P1908" s="3">
        <v>-289.09090909090907</v>
      </c>
      <c r="Q1908" s="3" t="s">
        <v>8295</v>
      </c>
      <c r="R1908" s="3" t="s">
        <v>8295</v>
      </c>
      <c r="S1908" s="15">
        <f t="shared" si="58"/>
        <v>42514.671099537038</v>
      </c>
      <c r="T1908" s="14">
        <f t="shared" si="59"/>
        <v>42544.671099537038</v>
      </c>
    </row>
    <row r="1909" spans="1:20" ht="30.75" x14ac:dyDescent="0.25">
      <c r="A1909" s="3">
        <v>1907</v>
      </c>
      <c r="B1909" s="4" t="s">
        <v>1908</v>
      </c>
      <c r="C1909" s="4" t="s">
        <v>6017</v>
      </c>
      <c r="D1909" s="3">
        <v>30000</v>
      </c>
      <c r="E1909" s="3">
        <v>85</v>
      </c>
      <c r="F1909" s="9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8295</v>
      </c>
      <c r="O1909" s="7">
        <v>0.28333333333333333</v>
      </c>
      <c r="P1909" s="3">
        <v>-7478.75</v>
      </c>
      <c r="Q1909" s="3" t="s">
        <v>8295</v>
      </c>
      <c r="R1909" s="3" t="s">
        <v>8295</v>
      </c>
      <c r="S1909" s="15">
        <f t="shared" si="58"/>
        <v>41767.587094907409</v>
      </c>
      <c r="T1909" s="14">
        <f t="shared" si="59"/>
        <v>41782.587094907409</v>
      </c>
    </row>
    <row r="1910" spans="1:20" ht="45.75" x14ac:dyDescent="0.25">
      <c r="A1910" s="3">
        <v>1908</v>
      </c>
      <c r="B1910" s="4" t="s">
        <v>1909</v>
      </c>
      <c r="C1910" s="4" t="s">
        <v>6018</v>
      </c>
      <c r="D1910" s="3">
        <v>25000</v>
      </c>
      <c r="E1910" s="3">
        <v>433</v>
      </c>
      <c r="F1910" s="9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8295</v>
      </c>
      <c r="O1910" s="7">
        <v>1.7319999999999998</v>
      </c>
      <c r="P1910" s="3">
        <v>-6141.75</v>
      </c>
      <c r="Q1910" s="3" t="s">
        <v>8295</v>
      </c>
      <c r="R1910" s="3" t="s">
        <v>8295</v>
      </c>
      <c r="S1910" s="15">
        <f t="shared" si="58"/>
        <v>42703.917824074073</v>
      </c>
      <c r="T1910" s="14">
        <f t="shared" si="59"/>
        <v>42733.917824074073</v>
      </c>
    </row>
    <row r="1911" spans="1:20" ht="45.75" x14ac:dyDescent="0.25">
      <c r="A1911" s="3">
        <v>1909</v>
      </c>
      <c r="B1911" s="4" t="s">
        <v>1910</v>
      </c>
      <c r="C1911" s="4" t="s">
        <v>6019</v>
      </c>
      <c r="D1911" s="3">
        <v>35000</v>
      </c>
      <c r="E1911" s="3">
        <v>4939</v>
      </c>
      <c r="F1911" s="9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8295</v>
      </c>
      <c r="O1911" s="7">
        <v>14.111428571428572</v>
      </c>
      <c r="P1911" s="3">
        <v>-791.07894736842104</v>
      </c>
      <c r="Q1911" s="3" t="s">
        <v>8295</v>
      </c>
      <c r="R1911" s="3" t="s">
        <v>8295</v>
      </c>
      <c r="S1911" s="15">
        <f t="shared" si="58"/>
        <v>41905.429155092592</v>
      </c>
      <c r="T1911" s="14">
        <f t="shared" si="59"/>
        <v>41935.429155092592</v>
      </c>
    </row>
    <row r="1912" spans="1:20" ht="30.75" x14ac:dyDescent="0.25">
      <c r="A1912" s="3">
        <v>1910</v>
      </c>
      <c r="B1912" s="4" t="s">
        <v>1911</v>
      </c>
      <c r="C1912" s="4" t="s">
        <v>6020</v>
      </c>
      <c r="D1912" s="3">
        <v>85000</v>
      </c>
      <c r="E1912" s="3">
        <v>33486</v>
      </c>
      <c r="F1912" s="9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8295</v>
      </c>
      <c r="O1912" s="7">
        <v>39.395294117647055</v>
      </c>
      <c r="P1912" s="3">
        <v>-180.75087719298244</v>
      </c>
      <c r="Q1912" s="3" t="s">
        <v>8295</v>
      </c>
      <c r="R1912" s="3" t="s">
        <v>8295</v>
      </c>
      <c r="S1912" s="15">
        <f t="shared" si="58"/>
        <v>42264.963159722218</v>
      </c>
      <c r="T1912" s="14">
        <f t="shared" si="59"/>
        <v>42308.947916666672</v>
      </c>
    </row>
    <row r="1913" spans="1:20" ht="30.75" x14ac:dyDescent="0.25">
      <c r="A1913" s="3">
        <v>1911</v>
      </c>
      <c r="B1913" s="4" t="s">
        <v>1912</v>
      </c>
      <c r="C1913" s="4" t="s">
        <v>6021</v>
      </c>
      <c r="D1913" s="3">
        <v>42500</v>
      </c>
      <c r="E1913" s="3">
        <v>10</v>
      </c>
      <c r="F1913" s="9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8295</v>
      </c>
      <c r="O1913" s="7">
        <v>2.3529411764705882E-2</v>
      </c>
      <c r="P1913" s="3">
        <v>-42490</v>
      </c>
      <c r="Q1913" s="3" t="s">
        <v>8295</v>
      </c>
      <c r="R1913" s="3" t="s">
        <v>8295</v>
      </c>
      <c r="S1913" s="15">
        <f t="shared" si="58"/>
        <v>41830.033958333333</v>
      </c>
      <c r="T1913" s="14">
        <f t="shared" si="59"/>
        <v>41860.033958333333</v>
      </c>
    </row>
    <row r="1914" spans="1:20" ht="30.75" x14ac:dyDescent="0.25">
      <c r="A1914" s="3">
        <v>1912</v>
      </c>
      <c r="B1914" s="4" t="s">
        <v>1913</v>
      </c>
      <c r="C1914" s="4" t="s">
        <v>6022</v>
      </c>
      <c r="D1914" s="3">
        <v>5000</v>
      </c>
      <c r="E1914" s="3">
        <v>2965</v>
      </c>
      <c r="F1914" s="9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8295</v>
      </c>
      <c r="O1914" s="7">
        <v>59.3</v>
      </c>
      <c r="P1914" s="3">
        <v>-48.452380952380949</v>
      </c>
      <c r="Q1914" s="3" t="s">
        <v>8295</v>
      </c>
      <c r="R1914" s="3" t="s">
        <v>8295</v>
      </c>
      <c r="S1914" s="15">
        <f t="shared" si="58"/>
        <v>42129.226388888885</v>
      </c>
      <c r="T1914" s="14">
        <f t="shared" si="59"/>
        <v>42159.226388888885</v>
      </c>
    </row>
    <row r="1915" spans="1:20" ht="30.75" x14ac:dyDescent="0.25">
      <c r="A1915" s="3">
        <v>1913</v>
      </c>
      <c r="B1915" s="4" t="s">
        <v>1914</v>
      </c>
      <c r="C1915" s="4" t="s">
        <v>6023</v>
      </c>
      <c r="D1915" s="3">
        <v>48000</v>
      </c>
      <c r="E1915" s="3">
        <v>637</v>
      </c>
      <c r="F1915" s="9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8295</v>
      </c>
      <c r="O1915" s="7">
        <v>1.3270833333333334</v>
      </c>
      <c r="P1915" s="3">
        <v>-1821.6538461538462</v>
      </c>
      <c r="Q1915" s="3" t="s">
        <v>8295</v>
      </c>
      <c r="R1915" s="3" t="s">
        <v>8295</v>
      </c>
      <c r="S1915" s="15">
        <f t="shared" si="58"/>
        <v>41890.511319444442</v>
      </c>
      <c r="T1915" s="14">
        <f t="shared" si="59"/>
        <v>41920.511319444442</v>
      </c>
    </row>
    <row r="1916" spans="1:20" ht="30.75" x14ac:dyDescent="0.25">
      <c r="A1916" s="3">
        <v>1914</v>
      </c>
      <c r="B1916" s="4" t="s">
        <v>1915</v>
      </c>
      <c r="C1916" s="4" t="s">
        <v>6024</v>
      </c>
      <c r="D1916" s="3">
        <v>666</v>
      </c>
      <c r="E1916" s="3">
        <v>60</v>
      </c>
      <c r="F1916" s="9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8295</v>
      </c>
      <c r="O1916" s="7">
        <v>9.0090090090090094</v>
      </c>
      <c r="P1916" s="3">
        <v>-303</v>
      </c>
      <c r="Q1916" s="3" t="s">
        <v>8295</v>
      </c>
      <c r="R1916" s="3" t="s">
        <v>8295</v>
      </c>
      <c r="S1916" s="15">
        <f t="shared" si="58"/>
        <v>41929.174456018518</v>
      </c>
      <c r="T1916" s="14">
        <f t="shared" si="59"/>
        <v>41944.165972222225</v>
      </c>
    </row>
    <row r="1917" spans="1:20" ht="30.75" x14ac:dyDescent="0.25">
      <c r="A1917" s="3">
        <v>1915</v>
      </c>
      <c r="B1917" s="4" t="s">
        <v>1916</v>
      </c>
      <c r="C1917" s="4" t="s">
        <v>6025</v>
      </c>
      <c r="D1917" s="3">
        <v>500</v>
      </c>
      <c r="E1917" s="3">
        <v>8</v>
      </c>
      <c r="F1917" s="9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8295</v>
      </c>
      <c r="O1917" s="7">
        <v>1.6</v>
      </c>
      <c r="P1917" s="3">
        <v>-123</v>
      </c>
      <c r="Q1917" s="3" t="s">
        <v>8295</v>
      </c>
      <c r="R1917" s="3" t="s">
        <v>8295</v>
      </c>
      <c r="S1917" s="15">
        <f t="shared" si="58"/>
        <v>41864.04886574074</v>
      </c>
      <c r="T1917" s="14">
        <f t="shared" si="59"/>
        <v>41884.04886574074</v>
      </c>
    </row>
    <row r="1918" spans="1:20" ht="30.75" x14ac:dyDescent="0.25">
      <c r="A1918" s="3">
        <v>1916</v>
      </c>
      <c r="B1918" s="4" t="s">
        <v>1917</v>
      </c>
      <c r="C1918" s="4" t="s">
        <v>6026</v>
      </c>
      <c r="D1918" s="3">
        <v>20000</v>
      </c>
      <c r="E1918" s="3">
        <v>102</v>
      </c>
      <c r="F1918" s="9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8295</v>
      </c>
      <c r="O1918" s="7">
        <v>0.51</v>
      </c>
      <c r="P1918" s="3">
        <v>-3316.3333333333335</v>
      </c>
      <c r="Q1918" s="3" t="s">
        <v>8295</v>
      </c>
      <c r="R1918" s="3" t="s">
        <v>8295</v>
      </c>
      <c r="S1918" s="15">
        <f t="shared" si="58"/>
        <v>42656.717303240745</v>
      </c>
      <c r="T1918" s="14">
        <f t="shared" si="59"/>
        <v>42681.758969907409</v>
      </c>
    </row>
    <row r="1919" spans="1:20" ht="15.75" x14ac:dyDescent="0.25">
      <c r="A1919" s="3">
        <v>1917</v>
      </c>
      <c r="B1919" s="4" t="s">
        <v>1918</v>
      </c>
      <c r="C1919" s="4" t="s">
        <v>6027</v>
      </c>
      <c r="D1919" s="3">
        <v>390000</v>
      </c>
      <c r="E1919" s="3">
        <v>205025</v>
      </c>
      <c r="F1919" s="9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8295</v>
      </c>
      <c r="O1919" s="7">
        <v>52.570512820512818</v>
      </c>
      <c r="P1919" s="3">
        <v>-2642.5</v>
      </c>
      <c r="Q1919" s="3" t="s">
        <v>8295</v>
      </c>
      <c r="R1919" s="3" t="s">
        <v>8295</v>
      </c>
      <c r="S1919" s="15">
        <f t="shared" si="58"/>
        <v>42746.270057870366</v>
      </c>
      <c r="T1919" s="14">
        <f t="shared" si="59"/>
        <v>42776.270057870366</v>
      </c>
    </row>
    <row r="1920" spans="1:20" ht="30.75" x14ac:dyDescent="0.25">
      <c r="A1920" s="3">
        <v>1918</v>
      </c>
      <c r="B1920" s="4" t="s">
        <v>1919</v>
      </c>
      <c r="C1920" s="4" t="s">
        <v>6028</v>
      </c>
      <c r="D1920" s="3">
        <v>25000</v>
      </c>
      <c r="E1920" s="3">
        <v>260</v>
      </c>
      <c r="F1920" s="9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8295</v>
      </c>
      <c r="O1920" s="7">
        <v>1.04</v>
      </c>
      <c r="P1920" s="3">
        <v>-2748.8888888888887</v>
      </c>
      <c r="Q1920" s="3" t="s">
        <v>8295</v>
      </c>
      <c r="R1920" s="3" t="s">
        <v>8295</v>
      </c>
      <c r="S1920" s="15">
        <f t="shared" si="58"/>
        <v>41828.789942129632</v>
      </c>
      <c r="T1920" s="14">
        <f t="shared" si="59"/>
        <v>41863.789942129632</v>
      </c>
    </row>
    <row r="1921" spans="1:20" ht="45.75" x14ac:dyDescent="0.25">
      <c r="A1921" s="3">
        <v>1919</v>
      </c>
      <c r="B1921" s="4" t="s">
        <v>1920</v>
      </c>
      <c r="C1921" s="4" t="s">
        <v>6029</v>
      </c>
      <c r="D1921" s="3">
        <v>500</v>
      </c>
      <c r="E1921" s="3">
        <v>237</v>
      </c>
      <c r="F1921" s="9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8295</v>
      </c>
      <c r="O1921" s="7">
        <v>47.4</v>
      </c>
      <c r="P1921" s="3">
        <v>-32.875</v>
      </c>
      <c r="Q1921" s="3" t="s">
        <v>8295</v>
      </c>
      <c r="R1921" s="3" t="s">
        <v>8295</v>
      </c>
      <c r="S1921" s="15">
        <f t="shared" si="58"/>
        <v>42113.875567129624</v>
      </c>
      <c r="T1921" s="14">
        <f t="shared" si="59"/>
        <v>42143.875567129624</v>
      </c>
    </row>
    <row r="1922" spans="1:20" ht="30.75" x14ac:dyDescent="0.25">
      <c r="A1922" s="3">
        <v>1920</v>
      </c>
      <c r="B1922" s="4" t="s">
        <v>1921</v>
      </c>
      <c r="C1922" s="4" t="s">
        <v>6030</v>
      </c>
      <c r="D1922" s="3">
        <v>10000</v>
      </c>
      <c r="E1922" s="3">
        <v>4303</v>
      </c>
      <c r="F1922" s="9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8295</v>
      </c>
      <c r="O1922" s="7">
        <v>43.03</v>
      </c>
      <c r="P1922" s="3">
        <v>-54.25714285714286</v>
      </c>
      <c r="Q1922" s="3" t="s">
        <v>8295</v>
      </c>
      <c r="R1922" s="3" t="s">
        <v>8295</v>
      </c>
      <c r="S1922" s="15">
        <f t="shared" si="58"/>
        <v>42270.875706018516</v>
      </c>
      <c r="T1922" s="14">
        <f t="shared" si="59"/>
        <v>42298.958333333328</v>
      </c>
    </row>
    <row r="1923" spans="1:20" ht="15.75" x14ac:dyDescent="0.25">
      <c r="A1923" s="3">
        <v>1921</v>
      </c>
      <c r="B1923" s="4" t="s">
        <v>1922</v>
      </c>
      <c r="C1923" s="4" t="s">
        <v>6031</v>
      </c>
      <c r="D1923" s="3">
        <v>1500</v>
      </c>
      <c r="E1923" s="3">
        <v>2052</v>
      </c>
      <c r="F1923" s="8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8280</v>
      </c>
      <c r="O1923" s="8">
        <v>136.80000000000001</v>
      </c>
      <c r="P1923" s="3">
        <v>14.526315789473685</v>
      </c>
      <c r="Q1923" s="3" t="s">
        <v>8280</v>
      </c>
      <c r="R1923" s="3" t="s">
        <v>8280</v>
      </c>
      <c r="S1923" s="15">
        <f t="shared" ref="S1923:S1986" si="60">(((J1923/60)/60)/24)+DATE(1970,1,1)</f>
        <v>41074.221562500003</v>
      </c>
      <c r="T1923" s="14">
        <f t="shared" ref="T1923:T1986" si="61">(((I1923/60)/60)/24)+DATE(1970,1,1)</f>
        <v>41104.221562500003</v>
      </c>
    </row>
    <row r="1924" spans="1:20" ht="30.75" x14ac:dyDescent="0.25">
      <c r="A1924" s="3">
        <v>1922</v>
      </c>
      <c r="B1924" s="4" t="s">
        <v>1923</v>
      </c>
      <c r="C1924" s="4" t="s">
        <v>6032</v>
      </c>
      <c r="D1924" s="3">
        <v>2000</v>
      </c>
      <c r="E1924" s="3">
        <v>2311</v>
      </c>
      <c r="F1924" s="8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8280</v>
      </c>
      <c r="O1924" s="8">
        <v>115.55</v>
      </c>
      <c r="P1924" s="3">
        <v>4.859375</v>
      </c>
      <c r="Q1924" s="3" t="s">
        <v>8280</v>
      </c>
      <c r="R1924" s="3" t="s">
        <v>8280</v>
      </c>
      <c r="S1924" s="15">
        <f t="shared" si="60"/>
        <v>41590.255868055552</v>
      </c>
      <c r="T1924" s="14">
        <f t="shared" si="61"/>
        <v>41620.255868055552</v>
      </c>
    </row>
    <row r="1925" spans="1:20" ht="30.75" x14ac:dyDescent="0.25">
      <c r="A1925" s="3">
        <v>1923</v>
      </c>
      <c r="B1925" s="4" t="s">
        <v>1924</v>
      </c>
      <c r="C1925" s="4" t="s">
        <v>6033</v>
      </c>
      <c r="D1925" s="3">
        <v>125</v>
      </c>
      <c r="E1925" s="3">
        <v>301</v>
      </c>
      <c r="F1925" s="8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8280</v>
      </c>
      <c r="O1925" s="9">
        <v>240.79999999999998</v>
      </c>
      <c r="P1925" s="3">
        <v>13.538461538461538</v>
      </c>
      <c r="Q1925" s="3" t="s">
        <v>8280</v>
      </c>
      <c r="R1925" s="3" t="s">
        <v>8280</v>
      </c>
      <c r="S1925" s="15">
        <f t="shared" si="60"/>
        <v>40772.848749999997</v>
      </c>
      <c r="T1925" s="14">
        <f t="shared" si="61"/>
        <v>40813.207638888889</v>
      </c>
    </row>
    <row r="1926" spans="1:20" ht="45.75" x14ac:dyDescent="0.25">
      <c r="A1926" s="3">
        <v>1924</v>
      </c>
      <c r="B1926" s="4" t="s">
        <v>1925</v>
      </c>
      <c r="C1926" s="4" t="s">
        <v>6034</v>
      </c>
      <c r="D1926" s="3">
        <v>3000</v>
      </c>
      <c r="E1926" s="3">
        <v>3432</v>
      </c>
      <c r="F1926" s="8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8280</v>
      </c>
      <c r="O1926" s="8">
        <v>114.39999999999999</v>
      </c>
      <c r="P1926" s="3">
        <v>13.090909090909092</v>
      </c>
      <c r="Q1926" s="3" t="s">
        <v>8280</v>
      </c>
      <c r="R1926" s="3" t="s">
        <v>8280</v>
      </c>
      <c r="S1926" s="15">
        <f t="shared" si="60"/>
        <v>41626.761053240742</v>
      </c>
      <c r="T1926" s="14">
        <f t="shared" si="61"/>
        <v>41654.814583333333</v>
      </c>
    </row>
    <row r="1927" spans="1:20" ht="30.75" x14ac:dyDescent="0.25">
      <c r="A1927" s="3">
        <v>1925</v>
      </c>
      <c r="B1927" s="4" t="s">
        <v>1926</v>
      </c>
      <c r="C1927" s="4" t="s">
        <v>6035</v>
      </c>
      <c r="D1927" s="3">
        <v>1500</v>
      </c>
      <c r="E1927" s="3">
        <v>1655</v>
      </c>
      <c r="F1927" s="8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8280</v>
      </c>
      <c r="O1927" s="8">
        <v>110.33333333333333</v>
      </c>
      <c r="P1927" s="3">
        <v>2.9807692307692308</v>
      </c>
      <c r="Q1927" s="3" t="s">
        <v>8280</v>
      </c>
      <c r="R1927" s="3" t="s">
        <v>8280</v>
      </c>
      <c r="S1927" s="15">
        <f t="shared" si="60"/>
        <v>41535.90148148148</v>
      </c>
      <c r="T1927" s="14">
        <f t="shared" si="61"/>
        <v>41558</v>
      </c>
    </row>
    <row r="1928" spans="1:20" ht="45.75" x14ac:dyDescent="0.25">
      <c r="A1928" s="3">
        <v>1926</v>
      </c>
      <c r="B1928" s="4" t="s">
        <v>1927</v>
      </c>
      <c r="C1928" s="4" t="s">
        <v>6036</v>
      </c>
      <c r="D1928" s="3">
        <v>1500</v>
      </c>
      <c r="E1928" s="3">
        <v>2930.69</v>
      </c>
      <c r="F1928" s="8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8280</v>
      </c>
      <c r="O1928" s="8">
        <v>195.37933333333334</v>
      </c>
      <c r="P1928" s="3">
        <v>13.370934579439252</v>
      </c>
      <c r="Q1928" s="3" t="s">
        <v>8280</v>
      </c>
      <c r="R1928" s="3" t="s">
        <v>8280</v>
      </c>
      <c r="S1928" s="15">
        <f t="shared" si="60"/>
        <v>40456.954351851848</v>
      </c>
      <c r="T1928" s="14">
        <f t="shared" si="61"/>
        <v>40484.018055555556</v>
      </c>
    </row>
    <row r="1929" spans="1:20" ht="15.75" x14ac:dyDescent="0.25">
      <c r="A1929" s="3">
        <v>1927</v>
      </c>
      <c r="B1929" s="4" t="s">
        <v>1928</v>
      </c>
      <c r="C1929" s="4" t="s">
        <v>6037</v>
      </c>
      <c r="D1929" s="3">
        <v>600</v>
      </c>
      <c r="E1929" s="3">
        <v>620</v>
      </c>
      <c r="F1929" s="8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8280</v>
      </c>
      <c r="O1929" s="8">
        <v>103.33333333333334</v>
      </c>
      <c r="P1929" s="3">
        <v>1.8181818181818181</v>
      </c>
      <c r="Q1929" s="3" t="s">
        <v>8280</v>
      </c>
      <c r="R1929" s="3" t="s">
        <v>8280</v>
      </c>
      <c r="S1929" s="15">
        <f t="shared" si="60"/>
        <v>40960.861562500002</v>
      </c>
      <c r="T1929" s="14">
        <f t="shared" si="61"/>
        <v>40976.207638888889</v>
      </c>
    </row>
    <row r="1930" spans="1:20" ht="30.75" x14ac:dyDescent="0.25">
      <c r="A1930" s="3">
        <v>1928</v>
      </c>
      <c r="B1930" s="4" t="s">
        <v>1929</v>
      </c>
      <c r="C1930" s="4" t="s">
        <v>6038</v>
      </c>
      <c r="D1930" s="3">
        <v>2550</v>
      </c>
      <c r="E1930" s="3">
        <v>2630</v>
      </c>
      <c r="F1930" s="8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8280</v>
      </c>
      <c r="O1930" s="8">
        <v>103.1372549019608</v>
      </c>
      <c r="P1930" s="3">
        <v>2.3529411764705883</v>
      </c>
      <c r="Q1930" s="3" t="s">
        <v>8280</v>
      </c>
      <c r="R1930" s="3" t="s">
        <v>8280</v>
      </c>
      <c r="S1930" s="15">
        <f t="shared" si="60"/>
        <v>41371.648078703707</v>
      </c>
      <c r="T1930" s="14">
        <f t="shared" si="61"/>
        <v>41401.648078703707</v>
      </c>
    </row>
    <row r="1931" spans="1:20" ht="30.75" x14ac:dyDescent="0.25">
      <c r="A1931" s="3">
        <v>1929</v>
      </c>
      <c r="B1931" s="4" t="s">
        <v>1930</v>
      </c>
      <c r="C1931" s="4" t="s">
        <v>6039</v>
      </c>
      <c r="D1931" s="3">
        <v>3200</v>
      </c>
      <c r="E1931" s="3">
        <v>3210</v>
      </c>
      <c r="F1931" s="8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8280</v>
      </c>
      <c r="O1931" s="8">
        <v>100.3125</v>
      </c>
      <c r="P1931" s="3">
        <v>0.13333333333333333</v>
      </c>
      <c r="Q1931" s="3" t="s">
        <v>8280</v>
      </c>
      <c r="R1931" s="3" t="s">
        <v>8280</v>
      </c>
      <c r="S1931" s="15">
        <f t="shared" si="60"/>
        <v>40687.021597222221</v>
      </c>
      <c r="T1931" s="14">
        <f t="shared" si="61"/>
        <v>40729.021597222221</v>
      </c>
    </row>
    <row r="1932" spans="1:20" ht="30.75" x14ac:dyDescent="0.25">
      <c r="A1932" s="3">
        <v>1930</v>
      </c>
      <c r="B1932" s="4" t="s">
        <v>1931</v>
      </c>
      <c r="C1932" s="4" t="s">
        <v>6040</v>
      </c>
      <c r="D1932" s="3">
        <v>1000</v>
      </c>
      <c r="E1932" s="3">
        <v>1270</v>
      </c>
      <c r="F1932" s="8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8280</v>
      </c>
      <c r="O1932" s="8">
        <v>127</v>
      </c>
      <c r="P1932" s="3">
        <v>10.384615384615385</v>
      </c>
      <c r="Q1932" s="3" t="s">
        <v>8280</v>
      </c>
      <c r="R1932" s="3" t="s">
        <v>8280</v>
      </c>
      <c r="S1932" s="15">
        <f t="shared" si="60"/>
        <v>41402.558819444443</v>
      </c>
      <c r="T1932" s="14">
        <f t="shared" si="61"/>
        <v>41462.558819444443</v>
      </c>
    </row>
    <row r="1933" spans="1:20" ht="30.75" x14ac:dyDescent="0.25">
      <c r="A1933" s="3">
        <v>1931</v>
      </c>
      <c r="B1933" s="4" t="s">
        <v>1932</v>
      </c>
      <c r="C1933" s="4" t="s">
        <v>6041</v>
      </c>
      <c r="D1933" s="3">
        <v>2000</v>
      </c>
      <c r="E1933" s="3">
        <v>2412.02</v>
      </c>
      <c r="F1933" s="8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8280</v>
      </c>
      <c r="O1933" s="8">
        <v>120.601</v>
      </c>
      <c r="P1933" s="3">
        <v>8.2403999999999993</v>
      </c>
      <c r="Q1933" s="3" t="s">
        <v>8280</v>
      </c>
      <c r="R1933" s="3" t="s">
        <v>8280</v>
      </c>
      <c r="S1933" s="15">
        <f t="shared" si="60"/>
        <v>41037.892465277779</v>
      </c>
      <c r="T1933" s="14">
        <f t="shared" si="61"/>
        <v>41051.145833333336</v>
      </c>
    </row>
    <row r="1934" spans="1:20" ht="30.75" x14ac:dyDescent="0.25">
      <c r="A1934" s="3">
        <v>1932</v>
      </c>
      <c r="B1934" s="4" t="s">
        <v>1933</v>
      </c>
      <c r="C1934" s="4" t="s">
        <v>6042</v>
      </c>
      <c r="D1934" s="3">
        <v>5250</v>
      </c>
      <c r="E1934" s="3">
        <v>5617</v>
      </c>
      <c r="F1934" s="8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8280</v>
      </c>
      <c r="O1934" s="8">
        <v>106.99047619047619</v>
      </c>
      <c r="P1934" s="3">
        <v>4.5875000000000004</v>
      </c>
      <c r="Q1934" s="3" t="s">
        <v>8280</v>
      </c>
      <c r="R1934" s="3" t="s">
        <v>8280</v>
      </c>
      <c r="S1934" s="15">
        <f t="shared" si="60"/>
        <v>40911.809872685182</v>
      </c>
      <c r="T1934" s="14">
        <f t="shared" si="61"/>
        <v>40932.809872685182</v>
      </c>
    </row>
    <row r="1935" spans="1:20" ht="30.75" x14ac:dyDescent="0.25">
      <c r="A1935" s="3">
        <v>1933</v>
      </c>
      <c r="B1935" s="4" t="s">
        <v>1934</v>
      </c>
      <c r="C1935" s="4" t="s">
        <v>6043</v>
      </c>
      <c r="D1935" s="3">
        <v>6000</v>
      </c>
      <c r="E1935" s="3">
        <v>10346</v>
      </c>
      <c r="F1935" s="8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8280</v>
      </c>
      <c r="O1935" s="8">
        <v>172.43333333333334</v>
      </c>
      <c r="P1935" s="3">
        <v>39.509090909090908</v>
      </c>
      <c r="Q1935" s="3" t="s">
        <v>8280</v>
      </c>
      <c r="R1935" s="3" t="s">
        <v>8280</v>
      </c>
      <c r="S1935" s="15">
        <f t="shared" si="60"/>
        <v>41879.130868055552</v>
      </c>
      <c r="T1935" s="14">
        <f t="shared" si="61"/>
        <v>41909.130868055552</v>
      </c>
    </row>
    <row r="1936" spans="1:20" ht="30.75" x14ac:dyDescent="0.25">
      <c r="A1936" s="3">
        <v>1934</v>
      </c>
      <c r="B1936" s="4" t="s">
        <v>1935</v>
      </c>
      <c r="C1936" s="4" t="s">
        <v>6044</v>
      </c>
      <c r="D1936" s="3">
        <v>5000</v>
      </c>
      <c r="E1936" s="3">
        <v>6181</v>
      </c>
      <c r="F1936" s="8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8280</v>
      </c>
      <c r="O1936" s="8">
        <v>123.61999999999999</v>
      </c>
      <c r="P1936" s="3">
        <v>15.337662337662337</v>
      </c>
      <c r="Q1936" s="3" t="s">
        <v>8280</v>
      </c>
      <c r="R1936" s="3" t="s">
        <v>8280</v>
      </c>
      <c r="S1936" s="15">
        <f t="shared" si="60"/>
        <v>40865.867141203707</v>
      </c>
      <c r="T1936" s="14">
        <f t="shared" si="61"/>
        <v>40902.208333333336</v>
      </c>
    </row>
    <row r="1937" spans="1:20" ht="30.75" x14ac:dyDescent="0.25">
      <c r="A1937" s="3">
        <v>1935</v>
      </c>
      <c r="B1937" s="4" t="s">
        <v>1936</v>
      </c>
      <c r="C1937" s="4" t="s">
        <v>6045</v>
      </c>
      <c r="D1937" s="3">
        <v>2500</v>
      </c>
      <c r="E1937" s="3">
        <v>2710</v>
      </c>
      <c r="F1937" s="8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8280</v>
      </c>
      <c r="O1937" s="8">
        <v>108.4</v>
      </c>
      <c r="P1937" s="3">
        <v>4.2</v>
      </c>
      <c r="Q1937" s="3" t="s">
        <v>8280</v>
      </c>
      <c r="R1937" s="3" t="s">
        <v>8280</v>
      </c>
      <c r="S1937" s="15">
        <f t="shared" si="60"/>
        <v>41773.932534722226</v>
      </c>
      <c r="T1937" s="14">
        <f t="shared" si="61"/>
        <v>41811.207638888889</v>
      </c>
    </row>
    <row r="1938" spans="1:20" ht="30.75" x14ac:dyDescent="0.25">
      <c r="A1938" s="3">
        <v>1936</v>
      </c>
      <c r="B1938" s="4" t="s">
        <v>1937</v>
      </c>
      <c r="C1938" s="4" t="s">
        <v>6046</v>
      </c>
      <c r="D1938" s="3">
        <v>7500</v>
      </c>
      <c r="E1938" s="3">
        <v>8739.01</v>
      </c>
      <c r="F1938" s="8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8280</v>
      </c>
      <c r="O1938" s="8">
        <v>116.52013333333333</v>
      </c>
      <c r="P1938" s="3">
        <v>8.5448965517241398</v>
      </c>
      <c r="Q1938" s="3" t="s">
        <v>8280</v>
      </c>
      <c r="R1938" s="3" t="s">
        <v>8280</v>
      </c>
      <c r="S1938" s="15">
        <f t="shared" si="60"/>
        <v>40852.889699074076</v>
      </c>
      <c r="T1938" s="14">
        <f t="shared" si="61"/>
        <v>40883.249305555553</v>
      </c>
    </row>
    <row r="1939" spans="1:20" ht="30.75" x14ac:dyDescent="0.25">
      <c r="A1939" s="3">
        <v>1937</v>
      </c>
      <c r="B1939" s="4" t="s">
        <v>1938</v>
      </c>
      <c r="C1939" s="4" t="s">
        <v>6047</v>
      </c>
      <c r="D1939" s="3">
        <v>600</v>
      </c>
      <c r="E1939" s="3">
        <v>1123.47</v>
      </c>
      <c r="F1939" s="8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8280</v>
      </c>
      <c r="O1939" s="8">
        <v>187.245</v>
      </c>
      <c r="P1939" s="3">
        <v>18.050689655172416</v>
      </c>
      <c r="Q1939" s="3" t="s">
        <v>8280</v>
      </c>
      <c r="R1939" s="3" t="s">
        <v>8280</v>
      </c>
      <c r="S1939" s="15">
        <f t="shared" si="60"/>
        <v>41059.118993055556</v>
      </c>
      <c r="T1939" s="14">
        <f t="shared" si="61"/>
        <v>41075.165972222225</v>
      </c>
    </row>
    <row r="1940" spans="1:20" ht="30.75" x14ac:dyDescent="0.25">
      <c r="A1940" s="3">
        <v>1938</v>
      </c>
      <c r="B1940" s="4" t="s">
        <v>1939</v>
      </c>
      <c r="C1940" s="4" t="s">
        <v>6048</v>
      </c>
      <c r="D1940" s="3">
        <v>15000</v>
      </c>
      <c r="E1940" s="3">
        <v>17390</v>
      </c>
      <c r="F1940" s="8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8280</v>
      </c>
      <c r="O1940" s="8">
        <v>115.93333333333334</v>
      </c>
      <c r="P1940" s="3">
        <v>20.964912280701753</v>
      </c>
      <c r="Q1940" s="3" t="s">
        <v>8280</v>
      </c>
      <c r="R1940" s="3" t="s">
        <v>8280</v>
      </c>
      <c r="S1940" s="15">
        <f t="shared" si="60"/>
        <v>41426.259618055556</v>
      </c>
      <c r="T1940" s="14">
        <f t="shared" si="61"/>
        <v>41457.208333333336</v>
      </c>
    </row>
    <row r="1941" spans="1:20" ht="30.75" x14ac:dyDescent="0.25">
      <c r="A1941" s="3">
        <v>1939</v>
      </c>
      <c r="B1941" s="4" t="s">
        <v>1940</v>
      </c>
      <c r="C1941" s="4" t="s">
        <v>6049</v>
      </c>
      <c r="D1941" s="3">
        <v>10000</v>
      </c>
      <c r="E1941" s="3">
        <v>11070</v>
      </c>
      <c r="F1941" s="8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8280</v>
      </c>
      <c r="O1941" s="8">
        <v>110.7</v>
      </c>
      <c r="P1941" s="3">
        <v>11.145833333333334</v>
      </c>
      <c r="Q1941" s="3" t="s">
        <v>8280</v>
      </c>
      <c r="R1941" s="3" t="s">
        <v>8280</v>
      </c>
      <c r="S1941" s="15">
        <f t="shared" si="60"/>
        <v>41313.985046296293</v>
      </c>
      <c r="T1941" s="14">
        <f t="shared" si="61"/>
        <v>41343.943379629629</v>
      </c>
    </row>
    <row r="1942" spans="1:20" ht="30.75" x14ac:dyDescent="0.25">
      <c r="A1942" s="3">
        <v>1940</v>
      </c>
      <c r="B1942" s="4" t="s">
        <v>1941</v>
      </c>
      <c r="C1942" s="4" t="s">
        <v>6050</v>
      </c>
      <c r="D1942" s="3">
        <v>650</v>
      </c>
      <c r="E1942" s="3">
        <v>1111</v>
      </c>
      <c r="F1942" s="8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8280</v>
      </c>
      <c r="O1942" s="8">
        <v>170.92307692307693</v>
      </c>
      <c r="P1942" s="3">
        <v>14.870967741935484</v>
      </c>
      <c r="Q1942" s="3" t="s">
        <v>8280</v>
      </c>
      <c r="R1942" s="3" t="s">
        <v>8280</v>
      </c>
      <c r="S1942" s="15">
        <f t="shared" si="60"/>
        <v>40670.507326388892</v>
      </c>
      <c r="T1942" s="14">
        <f t="shared" si="61"/>
        <v>40709.165972222225</v>
      </c>
    </row>
    <row r="1943" spans="1:20" ht="45.75" x14ac:dyDescent="0.25">
      <c r="A1943" s="3">
        <v>1941</v>
      </c>
      <c r="B1943" s="4" t="s">
        <v>1942</v>
      </c>
      <c r="C1943" s="4" t="s">
        <v>6051</v>
      </c>
      <c r="D1943" s="3">
        <v>250000</v>
      </c>
      <c r="E1943" s="3">
        <v>315295.89</v>
      </c>
      <c r="F1943" s="8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8296</v>
      </c>
      <c r="O1943" s="8">
        <v>126.11835600000001</v>
      </c>
      <c r="P1943" s="3">
        <v>13.372084783944299</v>
      </c>
      <c r="Q1943" s="3" t="s">
        <v>8296</v>
      </c>
      <c r="R1943" s="3" t="s">
        <v>8296</v>
      </c>
      <c r="S1943" s="15">
        <f t="shared" si="60"/>
        <v>41744.290868055556</v>
      </c>
      <c r="T1943" s="14">
        <f t="shared" si="61"/>
        <v>41774.290868055556</v>
      </c>
    </row>
    <row r="1944" spans="1:20" ht="30.75" x14ac:dyDescent="0.25">
      <c r="A1944" s="3">
        <v>1942</v>
      </c>
      <c r="B1944" s="4" t="s">
        <v>1943</v>
      </c>
      <c r="C1944" s="4" t="s">
        <v>6052</v>
      </c>
      <c r="D1944" s="3">
        <v>6000</v>
      </c>
      <c r="E1944" s="3">
        <v>8306.42</v>
      </c>
      <c r="F1944" s="8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8296</v>
      </c>
      <c r="O1944" s="8">
        <v>138.44033333333334</v>
      </c>
      <c r="P1944" s="3">
        <v>24.278105263157894</v>
      </c>
      <c r="Q1944" s="3" t="s">
        <v>8296</v>
      </c>
      <c r="R1944" s="3" t="s">
        <v>8296</v>
      </c>
      <c r="S1944" s="15">
        <f t="shared" si="60"/>
        <v>40638.828009259261</v>
      </c>
      <c r="T1944" s="14">
        <f t="shared" si="61"/>
        <v>40728.828009259261</v>
      </c>
    </row>
    <row r="1945" spans="1:20" ht="30.75" x14ac:dyDescent="0.25">
      <c r="A1945" s="3">
        <v>1943</v>
      </c>
      <c r="B1945" s="4" t="s">
        <v>1944</v>
      </c>
      <c r="C1945" s="4" t="s">
        <v>6053</v>
      </c>
      <c r="D1945" s="3">
        <v>10000</v>
      </c>
      <c r="E1945" s="3">
        <v>170525</v>
      </c>
      <c r="F1945" s="8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8296</v>
      </c>
      <c r="O1945" s="9">
        <v>1705.2499999999998</v>
      </c>
      <c r="P1945" s="3">
        <v>64.78006456820016</v>
      </c>
      <c r="Q1945" s="3" t="s">
        <v>8296</v>
      </c>
      <c r="R1945" s="3" t="s">
        <v>8296</v>
      </c>
      <c r="S1945" s="15">
        <f t="shared" si="60"/>
        <v>42548.269861111112</v>
      </c>
      <c r="T1945" s="14">
        <f t="shared" si="61"/>
        <v>42593.269861111112</v>
      </c>
    </row>
    <row r="1946" spans="1:20" ht="30.75" x14ac:dyDescent="0.25">
      <c r="A1946" s="3">
        <v>1944</v>
      </c>
      <c r="B1946" s="4" t="s">
        <v>1945</v>
      </c>
      <c r="C1946" s="4" t="s">
        <v>6054</v>
      </c>
      <c r="D1946" s="3">
        <v>40000</v>
      </c>
      <c r="E1946" s="3">
        <v>315222.2</v>
      </c>
      <c r="F1946" s="8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8296</v>
      </c>
      <c r="O1946" s="9">
        <v>788.05550000000005</v>
      </c>
      <c r="P1946" s="3">
        <v>153.84136389044158</v>
      </c>
      <c r="Q1946" s="3" t="s">
        <v>8296</v>
      </c>
      <c r="R1946" s="3" t="s">
        <v>8296</v>
      </c>
      <c r="S1946" s="15">
        <f t="shared" si="60"/>
        <v>41730.584374999999</v>
      </c>
      <c r="T1946" s="14">
        <f t="shared" si="61"/>
        <v>41760.584374999999</v>
      </c>
    </row>
    <row r="1947" spans="1:20" ht="30.75" x14ac:dyDescent="0.25">
      <c r="A1947" s="3">
        <v>1945</v>
      </c>
      <c r="B1947" s="4" t="s">
        <v>1946</v>
      </c>
      <c r="C1947" s="4" t="s">
        <v>6055</v>
      </c>
      <c r="D1947" s="3">
        <v>100000</v>
      </c>
      <c r="E1947" s="3">
        <v>348018</v>
      </c>
      <c r="F1947" s="8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8296</v>
      </c>
      <c r="O1947" s="9">
        <v>348.01799999999997</v>
      </c>
      <c r="P1947" s="3">
        <v>364.73235294117649</v>
      </c>
      <c r="Q1947" s="3" t="s">
        <v>8296</v>
      </c>
      <c r="R1947" s="3" t="s">
        <v>8296</v>
      </c>
      <c r="S1947" s="15">
        <f t="shared" si="60"/>
        <v>42157.251828703709</v>
      </c>
      <c r="T1947" s="14">
        <f t="shared" si="61"/>
        <v>42197.251828703709</v>
      </c>
    </row>
    <row r="1948" spans="1:20" ht="30.75" x14ac:dyDescent="0.25">
      <c r="A1948" s="3">
        <v>1946</v>
      </c>
      <c r="B1948" s="4" t="s">
        <v>1947</v>
      </c>
      <c r="C1948" s="4" t="s">
        <v>6056</v>
      </c>
      <c r="D1948" s="3">
        <v>7500</v>
      </c>
      <c r="E1948" s="3">
        <v>11231</v>
      </c>
      <c r="F1948" s="8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8296</v>
      </c>
      <c r="O1948" s="8">
        <v>149.74666666666667</v>
      </c>
      <c r="P1948" s="3">
        <v>53.3</v>
      </c>
      <c r="Q1948" s="3" t="s">
        <v>8296</v>
      </c>
      <c r="R1948" s="3" t="s">
        <v>8296</v>
      </c>
      <c r="S1948" s="15">
        <f t="shared" si="60"/>
        <v>41689.150011574071</v>
      </c>
      <c r="T1948" s="14">
        <f t="shared" si="61"/>
        <v>41749.108344907407</v>
      </c>
    </row>
    <row r="1949" spans="1:20" ht="45.75" x14ac:dyDescent="0.25">
      <c r="A1949" s="3">
        <v>1947</v>
      </c>
      <c r="B1949" s="4" t="s">
        <v>1948</v>
      </c>
      <c r="C1949" s="4" t="s">
        <v>6057</v>
      </c>
      <c r="D1949" s="3">
        <v>800</v>
      </c>
      <c r="E1949" s="3">
        <v>805.07</v>
      </c>
      <c r="F1949" s="8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8296</v>
      </c>
      <c r="O1949" s="8">
        <v>100.63375000000001</v>
      </c>
      <c r="P1949" s="3">
        <v>0.22043478260869784</v>
      </c>
      <c r="Q1949" s="3" t="s">
        <v>8296</v>
      </c>
      <c r="R1949" s="3" t="s">
        <v>8296</v>
      </c>
      <c r="S1949" s="15">
        <f t="shared" si="60"/>
        <v>40102.918055555558</v>
      </c>
      <c r="T1949" s="14">
        <f t="shared" si="61"/>
        <v>40140.249305555553</v>
      </c>
    </row>
    <row r="1950" spans="1:20" ht="15.75" x14ac:dyDescent="0.25">
      <c r="A1950" s="3">
        <v>1948</v>
      </c>
      <c r="B1950" s="4" t="s">
        <v>1949</v>
      </c>
      <c r="C1950" s="4" t="s">
        <v>6058</v>
      </c>
      <c r="D1950" s="3">
        <v>100000</v>
      </c>
      <c r="E1950" s="3">
        <v>800211</v>
      </c>
      <c r="F1950" s="8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8296</v>
      </c>
      <c r="O1950" s="9">
        <v>800.21100000000001</v>
      </c>
      <c r="P1950" s="3">
        <v>164.94958775029446</v>
      </c>
      <c r="Q1950" s="3" t="s">
        <v>8296</v>
      </c>
      <c r="R1950" s="3" t="s">
        <v>8296</v>
      </c>
      <c r="S1950" s="15">
        <f t="shared" si="60"/>
        <v>42473.604270833333</v>
      </c>
      <c r="T1950" s="14">
        <f t="shared" si="61"/>
        <v>42527.709722222222</v>
      </c>
    </row>
    <row r="1951" spans="1:20" ht="30.75" x14ac:dyDescent="0.25">
      <c r="A1951" s="3">
        <v>1949</v>
      </c>
      <c r="B1951" s="4" t="s">
        <v>1950</v>
      </c>
      <c r="C1951" s="4" t="s">
        <v>6059</v>
      </c>
      <c r="D1951" s="3">
        <v>50000</v>
      </c>
      <c r="E1951" s="3">
        <v>53001.3</v>
      </c>
      <c r="F1951" s="8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8296</v>
      </c>
      <c r="O1951" s="8">
        <v>106.00260000000002</v>
      </c>
      <c r="P1951" s="3">
        <v>3.1827147401908831</v>
      </c>
      <c r="Q1951" s="3" t="s">
        <v>8296</v>
      </c>
      <c r="R1951" s="3" t="s">
        <v>8296</v>
      </c>
      <c r="S1951" s="15">
        <f t="shared" si="60"/>
        <v>41800.423043981478</v>
      </c>
      <c r="T1951" s="14">
        <f t="shared" si="61"/>
        <v>41830.423043981478</v>
      </c>
    </row>
    <row r="1952" spans="1:20" ht="30.75" x14ac:dyDescent="0.25">
      <c r="A1952" s="3">
        <v>1950</v>
      </c>
      <c r="B1952" s="4" t="s">
        <v>1951</v>
      </c>
      <c r="C1952" s="4" t="s">
        <v>6060</v>
      </c>
      <c r="D1952" s="3">
        <v>48000</v>
      </c>
      <c r="E1952" s="3">
        <v>96248.960000000006</v>
      </c>
      <c r="F1952" s="8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8296</v>
      </c>
      <c r="O1952" s="9">
        <v>200.51866666666669</v>
      </c>
      <c r="P1952" s="3">
        <v>25.719061833688702</v>
      </c>
      <c r="Q1952" s="3" t="s">
        <v>8296</v>
      </c>
      <c r="R1952" s="3" t="s">
        <v>8296</v>
      </c>
      <c r="S1952" s="15">
        <f t="shared" si="60"/>
        <v>40624.181400462963</v>
      </c>
      <c r="T1952" s="14">
        <f t="shared" si="61"/>
        <v>40655.181400462963</v>
      </c>
    </row>
    <row r="1953" spans="1:20" ht="45.75" x14ac:dyDescent="0.25">
      <c r="A1953" s="3">
        <v>1951</v>
      </c>
      <c r="B1953" s="4" t="s">
        <v>1952</v>
      </c>
      <c r="C1953" s="4" t="s">
        <v>6061</v>
      </c>
      <c r="D1953" s="3">
        <v>50000</v>
      </c>
      <c r="E1953" s="3">
        <v>106222</v>
      </c>
      <c r="F1953" s="8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8296</v>
      </c>
      <c r="O1953" s="9">
        <v>212.44399999999999</v>
      </c>
      <c r="P1953" s="3">
        <v>67.412470023980816</v>
      </c>
      <c r="Q1953" s="3" t="s">
        <v>8296</v>
      </c>
      <c r="R1953" s="3" t="s">
        <v>8296</v>
      </c>
      <c r="S1953" s="15">
        <f t="shared" si="60"/>
        <v>42651.420567129629</v>
      </c>
      <c r="T1953" s="14">
        <f t="shared" si="61"/>
        <v>42681.462233796294</v>
      </c>
    </row>
    <row r="1954" spans="1:20" ht="30.75" x14ac:dyDescent="0.25">
      <c r="A1954" s="3">
        <v>1952</v>
      </c>
      <c r="B1954" s="4" t="s">
        <v>1953</v>
      </c>
      <c r="C1954" s="4" t="s">
        <v>6062</v>
      </c>
      <c r="D1954" s="3">
        <v>35000</v>
      </c>
      <c r="E1954" s="3">
        <v>69465.33</v>
      </c>
      <c r="F1954" s="8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8296</v>
      </c>
      <c r="O1954" s="8">
        <v>198.47237142857145</v>
      </c>
      <c r="P1954" s="3">
        <v>50.535674486803522</v>
      </c>
      <c r="Q1954" s="3" t="s">
        <v>8296</v>
      </c>
      <c r="R1954" s="3" t="s">
        <v>8296</v>
      </c>
      <c r="S1954" s="15">
        <f t="shared" si="60"/>
        <v>41526.60665509259</v>
      </c>
      <c r="T1954" s="14">
        <f t="shared" si="61"/>
        <v>41563.60665509259</v>
      </c>
    </row>
    <row r="1955" spans="1:20" ht="30.75" x14ac:dyDescent="0.25">
      <c r="A1955" s="3">
        <v>1953</v>
      </c>
      <c r="B1955" s="4" t="s">
        <v>1954</v>
      </c>
      <c r="C1955" s="4" t="s">
        <v>6063</v>
      </c>
      <c r="D1955" s="3">
        <v>15000</v>
      </c>
      <c r="E1955" s="3">
        <v>33892</v>
      </c>
      <c r="F1955" s="8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8296</v>
      </c>
      <c r="O1955" s="9">
        <v>225.94666666666666</v>
      </c>
      <c r="P1955" s="3">
        <v>128.51700680272108</v>
      </c>
      <c r="Q1955" s="3" t="s">
        <v>8296</v>
      </c>
      <c r="R1955" s="3" t="s">
        <v>8296</v>
      </c>
      <c r="S1955" s="15">
        <f t="shared" si="60"/>
        <v>40941.199826388889</v>
      </c>
      <c r="T1955" s="14">
        <f t="shared" si="61"/>
        <v>40970.125</v>
      </c>
    </row>
    <row r="1956" spans="1:20" ht="15.75" x14ac:dyDescent="0.25">
      <c r="A1956" s="3">
        <v>1954</v>
      </c>
      <c r="B1956" s="4" t="s">
        <v>1955</v>
      </c>
      <c r="C1956" s="4" t="s">
        <v>6064</v>
      </c>
      <c r="D1956" s="3">
        <v>50000</v>
      </c>
      <c r="E1956" s="3">
        <v>349474</v>
      </c>
      <c r="F1956" s="8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8296</v>
      </c>
      <c r="O1956" s="9">
        <v>698.94800000000009</v>
      </c>
      <c r="P1956" s="3">
        <v>721.6240963855422</v>
      </c>
      <c r="Q1956" s="3" t="s">
        <v>8296</v>
      </c>
      <c r="R1956" s="3" t="s">
        <v>8296</v>
      </c>
      <c r="S1956" s="15">
        <f t="shared" si="60"/>
        <v>42394.580740740741</v>
      </c>
      <c r="T1956" s="14">
        <f t="shared" si="61"/>
        <v>42441.208333333328</v>
      </c>
    </row>
    <row r="1957" spans="1:20" ht="45.75" x14ac:dyDescent="0.25">
      <c r="A1957" s="3">
        <v>1955</v>
      </c>
      <c r="B1957" s="4" t="s">
        <v>1956</v>
      </c>
      <c r="C1957" s="4" t="s">
        <v>6065</v>
      </c>
      <c r="D1957" s="3">
        <v>42000</v>
      </c>
      <c r="E1957" s="3">
        <v>167410.01999999999</v>
      </c>
      <c r="F1957" s="8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8296</v>
      </c>
      <c r="O1957" s="9">
        <v>398.59528571428569</v>
      </c>
      <c r="P1957" s="3">
        <v>432.4483448275862</v>
      </c>
      <c r="Q1957" s="3" t="s">
        <v>8296</v>
      </c>
      <c r="R1957" s="3" t="s">
        <v>8296</v>
      </c>
      <c r="S1957" s="15">
        <f t="shared" si="60"/>
        <v>41020.271770833337</v>
      </c>
      <c r="T1957" s="14">
        <f t="shared" si="61"/>
        <v>41052.791666666664</v>
      </c>
    </row>
    <row r="1958" spans="1:20" ht="45.75" x14ac:dyDescent="0.25">
      <c r="A1958" s="3">
        <v>1956</v>
      </c>
      <c r="B1958" s="4" t="s">
        <v>1957</v>
      </c>
      <c r="C1958" s="4" t="s">
        <v>6066</v>
      </c>
      <c r="D1958" s="3">
        <v>60000</v>
      </c>
      <c r="E1958" s="3">
        <v>176420</v>
      </c>
      <c r="F1958" s="8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8296</v>
      </c>
      <c r="O1958" s="9">
        <v>294.0333333333333</v>
      </c>
      <c r="P1958" s="3">
        <v>318.95890410958901</v>
      </c>
      <c r="Q1958" s="3" t="s">
        <v>8296</v>
      </c>
      <c r="R1958" s="3" t="s">
        <v>8296</v>
      </c>
      <c r="S1958" s="15">
        <f t="shared" si="60"/>
        <v>42067.923668981486</v>
      </c>
      <c r="T1958" s="14">
        <f t="shared" si="61"/>
        <v>42112.882002314815</v>
      </c>
    </row>
    <row r="1959" spans="1:20" ht="15.75" x14ac:dyDescent="0.25">
      <c r="A1959" s="3">
        <v>1957</v>
      </c>
      <c r="B1959" s="4" t="s">
        <v>1958</v>
      </c>
      <c r="C1959" s="4" t="s">
        <v>6067</v>
      </c>
      <c r="D1959" s="3">
        <v>30000</v>
      </c>
      <c r="E1959" s="3">
        <v>50251.41</v>
      </c>
      <c r="F1959" s="8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8296</v>
      </c>
      <c r="O1959" s="8">
        <v>167.50470000000001</v>
      </c>
      <c r="P1959" s="3">
        <v>30.683954545454551</v>
      </c>
      <c r="Q1959" s="3" t="s">
        <v>8296</v>
      </c>
      <c r="R1959" s="3" t="s">
        <v>8296</v>
      </c>
      <c r="S1959" s="15">
        <f t="shared" si="60"/>
        <v>41179.098530092589</v>
      </c>
      <c r="T1959" s="14">
        <f t="shared" si="61"/>
        <v>41209.098530092589</v>
      </c>
    </row>
    <row r="1960" spans="1:20" ht="30.75" x14ac:dyDescent="0.25">
      <c r="A1960" s="3">
        <v>1958</v>
      </c>
      <c r="B1960" s="4" t="s">
        <v>1959</v>
      </c>
      <c r="C1960" s="4" t="s">
        <v>6068</v>
      </c>
      <c r="D1960" s="3">
        <v>7000</v>
      </c>
      <c r="E1960" s="3">
        <v>100490.02</v>
      </c>
      <c r="F1960" s="8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8296</v>
      </c>
      <c r="O1960" s="9">
        <v>1435.5717142857143</v>
      </c>
      <c r="P1960" s="3">
        <v>68.945442477876114</v>
      </c>
      <c r="Q1960" s="3" t="s">
        <v>8296</v>
      </c>
      <c r="R1960" s="3" t="s">
        <v>8296</v>
      </c>
      <c r="S1960" s="15">
        <f t="shared" si="60"/>
        <v>41326.987974537034</v>
      </c>
      <c r="T1960" s="14">
        <f t="shared" si="61"/>
        <v>41356.94630787037</v>
      </c>
    </row>
    <row r="1961" spans="1:20" ht="30.75" x14ac:dyDescent="0.25">
      <c r="A1961" s="3">
        <v>1959</v>
      </c>
      <c r="B1961" s="4" t="s">
        <v>1960</v>
      </c>
      <c r="C1961" s="4" t="s">
        <v>6069</v>
      </c>
      <c r="D1961" s="3">
        <v>10000</v>
      </c>
      <c r="E1961" s="3">
        <v>15673.44</v>
      </c>
      <c r="F1961" s="8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8296</v>
      </c>
      <c r="O1961" s="8">
        <v>156.73439999999999</v>
      </c>
      <c r="P1961" s="3">
        <v>13.380754716981134</v>
      </c>
      <c r="Q1961" s="3" t="s">
        <v>8296</v>
      </c>
      <c r="R1961" s="3" t="s">
        <v>8296</v>
      </c>
      <c r="S1961" s="15">
        <f t="shared" si="60"/>
        <v>41871.845601851855</v>
      </c>
      <c r="T1961" s="14">
        <f t="shared" si="61"/>
        <v>41913</v>
      </c>
    </row>
    <row r="1962" spans="1:20" ht="30.75" x14ac:dyDescent="0.25">
      <c r="A1962" s="3">
        <v>1960</v>
      </c>
      <c r="B1962" s="4" t="s">
        <v>1961</v>
      </c>
      <c r="C1962" s="4" t="s">
        <v>6070</v>
      </c>
      <c r="D1962" s="3">
        <v>70000</v>
      </c>
      <c r="E1962" s="3">
        <v>82532</v>
      </c>
      <c r="F1962" s="8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8296</v>
      </c>
      <c r="O1962" s="8">
        <v>117.90285714285716</v>
      </c>
      <c r="P1962" s="3">
        <v>379.75757575757575</v>
      </c>
      <c r="Q1962" s="3" t="s">
        <v>8296</v>
      </c>
      <c r="R1962" s="3" t="s">
        <v>8296</v>
      </c>
      <c r="S1962" s="15">
        <f t="shared" si="60"/>
        <v>41964.362743055557</v>
      </c>
      <c r="T1962" s="14">
        <f t="shared" si="61"/>
        <v>41994.362743055557</v>
      </c>
    </row>
    <row r="1963" spans="1:20" ht="30.75" x14ac:dyDescent="0.25">
      <c r="A1963" s="3">
        <v>1961</v>
      </c>
      <c r="B1963" s="4" t="s">
        <v>1962</v>
      </c>
      <c r="C1963" s="4" t="s">
        <v>6071</v>
      </c>
      <c r="D1963" s="3">
        <v>10000</v>
      </c>
      <c r="E1963" s="3">
        <v>110538.12</v>
      </c>
      <c r="F1963" s="8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8296</v>
      </c>
      <c r="O1963" s="9">
        <v>1105.3811999999998</v>
      </c>
      <c r="P1963" s="3">
        <v>61.566515615431719</v>
      </c>
      <c r="Q1963" s="3" t="s">
        <v>8296</v>
      </c>
      <c r="R1963" s="3" t="s">
        <v>8296</v>
      </c>
      <c r="S1963" s="15">
        <f t="shared" si="60"/>
        <v>41148.194641203707</v>
      </c>
      <c r="T1963" s="14">
        <f t="shared" si="61"/>
        <v>41188.165972222225</v>
      </c>
    </row>
    <row r="1964" spans="1:20" ht="45.75" x14ac:dyDescent="0.25">
      <c r="A1964" s="3">
        <v>1962</v>
      </c>
      <c r="B1964" s="4" t="s">
        <v>1963</v>
      </c>
      <c r="C1964" s="4" t="s">
        <v>6072</v>
      </c>
      <c r="D1964" s="3">
        <v>10000</v>
      </c>
      <c r="E1964" s="3">
        <v>19292.5</v>
      </c>
      <c r="F1964" s="8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8296</v>
      </c>
      <c r="O1964" s="8">
        <v>192.92499999999998</v>
      </c>
      <c r="P1964" s="3">
        <v>30.367647058823529</v>
      </c>
      <c r="Q1964" s="3" t="s">
        <v>8296</v>
      </c>
      <c r="R1964" s="3" t="s">
        <v>8296</v>
      </c>
      <c r="S1964" s="15">
        <f t="shared" si="60"/>
        <v>41742.780509259261</v>
      </c>
      <c r="T1964" s="14">
        <f t="shared" si="61"/>
        <v>41772.780509259261</v>
      </c>
    </row>
    <row r="1965" spans="1:20" ht="30.75" x14ac:dyDescent="0.25">
      <c r="A1965" s="3">
        <v>1963</v>
      </c>
      <c r="B1965" s="4" t="s">
        <v>1964</v>
      </c>
      <c r="C1965" s="4" t="s">
        <v>6073</v>
      </c>
      <c r="D1965" s="3">
        <v>19000</v>
      </c>
      <c r="E1965" s="3">
        <v>24108</v>
      </c>
      <c r="F1965" s="8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8296</v>
      </c>
      <c r="O1965" s="8">
        <v>126.8842105263158</v>
      </c>
      <c r="P1965" s="3">
        <v>24.917073170731708</v>
      </c>
      <c r="Q1965" s="3" t="s">
        <v>8296</v>
      </c>
      <c r="R1965" s="3" t="s">
        <v>8296</v>
      </c>
      <c r="S1965" s="15">
        <f t="shared" si="60"/>
        <v>41863.429791666669</v>
      </c>
      <c r="T1965" s="14">
        <f t="shared" si="61"/>
        <v>41898.429791666669</v>
      </c>
    </row>
    <row r="1966" spans="1:20" ht="30.75" x14ac:dyDescent="0.25">
      <c r="A1966" s="3">
        <v>1964</v>
      </c>
      <c r="B1966" s="4" t="s">
        <v>1965</v>
      </c>
      <c r="C1966" s="4" t="s">
        <v>6074</v>
      </c>
      <c r="D1966" s="3">
        <v>89200</v>
      </c>
      <c r="E1966" s="3">
        <v>231543.12</v>
      </c>
      <c r="F1966" s="8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8296</v>
      </c>
      <c r="O1966" s="9">
        <v>259.57748878923763</v>
      </c>
      <c r="P1966" s="3">
        <v>111.11875097580015</v>
      </c>
      <c r="Q1966" s="3" t="s">
        <v>8296</v>
      </c>
      <c r="R1966" s="3" t="s">
        <v>8296</v>
      </c>
      <c r="S1966" s="15">
        <f t="shared" si="60"/>
        <v>42452.272824074069</v>
      </c>
      <c r="T1966" s="14">
        <f t="shared" si="61"/>
        <v>42482.272824074069</v>
      </c>
    </row>
    <row r="1967" spans="1:20" ht="30.75" x14ac:dyDescent="0.25">
      <c r="A1967" s="3">
        <v>1965</v>
      </c>
      <c r="B1967" s="4" t="s">
        <v>1966</v>
      </c>
      <c r="C1967" s="4" t="s">
        <v>6075</v>
      </c>
      <c r="D1967" s="3">
        <v>5000</v>
      </c>
      <c r="E1967" s="3">
        <v>13114</v>
      </c>
      <c r="F1967" s="8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8296</v>
      </c>
      <c r="O1967" s="9">
        <v>262.27999999999997</v>
      </c>
      <c r="P1967" s="3">
        <v>78.77669902912622</v>
      </c>
      <c r="Q1967" s="3" t="s">
        <v>8296</v>
      </c>
      <c r="R1967" s="3" t="s">
        <v>8296</v>
      </c>
      <c r="S1967" s="15">
        <f t="shared" si="60"/>
        <v>40898.089236111111</v>
      </c>
      <c r="T1967" s="14">
        <f t="shared" si="61"/>
        <v>40920.041666666664</v>
      </c>
    </row>
    <row r="1968" spans="1:20" ht="45.75" x14ac:dyDescent="0.25">
      <c r="A1968" s="3">
        <v>1966</v>
      </c>
      <c r="B1968" s="4" t="s">
        <v>1967</v>
      </c>
      <c r="C1968" s="4" t="s">
        <v>6076</v>
      </c>
      <c r="D1968" s="3">
        <v>100000</v>
      </c>
      <c r="E1968" s="3">
        <v>206743.09</v>
      </c>
      <c r="F1968" s="8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8296</v>
      </c>
      <c r="O1968" s="9">
        <v>206.74309000000002</v>
      </c>
      <c r="P1968" s="3">
        <v>70.550621282220746</v>
      </c>
      <c r="Q1968" s="3" t="s">
        <v>8296</v>
      </c>
      <c r="R1968" s="3" t="s">
        <v>8296</v>
      </c>
      <c r="S1968" s="15">
        <f t="shared" si="60"/>
        <v>41835.540486111109</v>
      </c>
      <c r="T1968" s="14">
        <f t="shared" si="61"/>
        <v>41865.540486111109</v>
      </c>
    </row>
    <row r="1969" spans="1:20" ht="30.75" x14ac:dyDescent="0.25">
      <c r="A1969" s="3">
        <v>1967</v>
      </c>
      <c r="B1969" s="4" t="s">
        <v>1968</v>
      </c>
      <c r="C1969" s="4" t="s">
        <v>6077</v>
      </c>
      <c r="D1969" s="3">
        <v>20000</v>
      </c>
      <c r="E1969" s="3">
        <v>74026</v>
      </c>
      <c r="F1969" s="8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8296</v>
      </c>
      <c r="O1969" s="9">
        <v>370.13</v>
      </c>
      <c r="P1969" s="3">
        <v>133.39753086419753</v>
      </c>
      <c r="Q1969" s="3" t="s">
        <v>8296</v>
      </c>
      <c r="R1969" s="3" t="s">
        <v>8296</v>
      </c>
      <c r="S1969" s="15">
        <f t="shared" si="60"/>
        <v>41730.663530092592</v>
      </c>
      <c r="T1969" s="14">
        <f t="shared" si="61"/>
        <v>41760.663530092592</v>
      </c>
    </row>
    <row r="1970" spans="1:20" ht="30.75" x14ac:dyDescent="0.25">
      <c r="A1970" s="3">
        <v>1968</v>
      </c>
      <c r="B1970" s="4" t="s">
        <v>1969</v>
      </c>
      <c r="C1970" s="4" t="s">
        <v>6078</v>
      </c>
      <c r="D1970" s="3">
        <v>50000</v>
      </c>
      <c r="E1970" s="3">
        <v>142483</v>
      </c>
      <c r="F1970" s="8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8296</v>
      </c>
      <c r="O1970" s="9">
        <v>284.96600000000001</v>
      </c>
      <c r="P1970" s="3">
        <v>181.33921568627451</v>
      </c>
      <c r="Q1970" s="3" t="s">
        <v>8296</v>
      </c>
      <c r="R1970" s="3" t="s">
        <v>8296</v>
      </c>
      <c r="S1970" s="15">
        <f t="shared" si="60"/>
        <v>42676.586979166663</v>
      </c>
      <c r="T1970" s="14">
        <f t="shared" si="61"/>
        <v>42707.628645833334</v>
      </c>
    </row>
    <row r="1971" spans="1:20" ht="45.75" x14ac:dyDescent="0.25">
      <c r="A1971" s="3">
        <v>1969</v>
      </c>
      <c r="B1971" s="4" t="s">
        <v>1970</v>
      </c>
      <c r="C1971" s="4" t="s">
        <v>6079</v>
      </c>
      <c r="D1971" s="3">
        <v>20000</v>
      </c>
      <c r="E1971" s="3">
        <v>115816</v>
      </c>
      <c r="F1971" s="8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8296</v>
      </c>
      <c r="O1971" s="9">
        <v>579.08000000000004</v>
      </c>
      <c r="P1971" s="3">
        <v>50.776894541600427</v>
      </c>
      <c r="Q1971" s="3" t="s">
        <v>8296</v>
      </c>
      <c r="R1971" s="3" t="s">
        <v>8296</v>
      </c>
      <c r="S1971" s="15">
        <f t="shared" si="60"/>
        <v>42557.792453703703</v>
      </c>
      <c r="T1971" s="14">
        <f t="shared" si="61"/>
        <v>42587.792453703703</v>
      </c>
    </row>
    <row r="1972" spans="1:20" ht="30.75" x14ac:dyDescent="0.25">
      <c r="A1972" s="3">
        <v>1970</v>
      </c>
      <c r="B1972" s="4" t="s">
        <v>1971</v>
      </c>
      <c r="C1972" s="4" t="s">
        <v>6080</v>
      </c>
      <c r="D1972" s="3">
        <v>5000</v>
      </c>
      <c r="E1972" s="3">
        <v>56590</v>
      </c>
      <c r="F1972" s="8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8296</v>
      </c>
      <c r="O1972" s="9">
        <v>1131.8</v>
      </c>
      <c r="P1972" s="3">
        <v>73.594864479315262</v>
      </c>
      <c r="Q1972" s="3" t="s">
        <v>8296</v>
      </c>
      <c r="R1972" s="3" t="s">
        <v>8296</v>
      </c>
      <c r="S1972" s="15">
        <f t="shared" si="60"/>
        <v>41324.193298611113</v>
      </c>
      <c r="T1972" s="14">
        <f t="shared" si="61"/>
        <v>41384.151631944449</v>
      </c>
    </row>
    <row r="1973" spans="1:20" ht="45.75" x14ac:dyDescent="0.25">
      <c r="A1973" s="3">
        <v>1971</v>
      </c>
      <c r="B1973" s="4" t="s">
        <v>1972</v>
      </c>
      <c r="C1973" s="4" t="s">
        <v>6081</v>
      </c>
      <c r="D1973" s="3">
        <v>400000</v>
      </c>
      <c r="E1973" s="3">
        <v>1052110.8700000001</v>
      </c>
      <c r="F1973" s="8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8296</v>
      </c>
      <c r="O1973" s="9">
        <v>263.02771750000005</v>
      </c>
      <c r="P1973" s="3">
        <v>168.80944084908106</v>
      </c>
      <c r="Q1973" s="3" t="s">
        <v>8296</v>
      </c>
      <c r="R1973" s="3" t="s">
        <v>8296</v>
      </c>
      <c r="S1973" s="15">
        <f t="shared" si="60"/>
        <v>41561.500706018516</v>
      </c>
      <c r="T1973" s="14">
        <f t="shared" si="61"/>
        <v>41593.166666666664</v>
      </c>
    </row>
    <row r="1974" spans="1:20" ht="30.75" x14ac:dyDescent="0.25">
      <c r="A1974" s="3">
        <v>1972</v>
      </c>
      <c r="B1974" s="4" t="s">
        <v>1973</v>
      </c>
      <c r="C1974" s="4" t="s">
        <v>6082</v>
      </c>
      <c r="D1974" s="3">
        <v>2500</v>
      </c>
      <c r="E1974" s="3">
        <v>16862</v>
      </c>
      <c r="F1974" s="8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8296</v>
      </c>
      <c r="O1974" s="9">
        <v>674.48</v>
      </c>
      <c r="P1974" s="3">
        <v>60.344537815126053</v>
      </c>
      <c r="Q1974" s="3" t="s">
        <v>8296</v>
      </c>
      <c r="R1974" s="3" t="s">
        <v>8296</v>
      </c>
      <c r="S1974" s="15">
        <f t="shared" si="60"/>
        <v>41201.012083333335</v>
      </c>
      <c r="T1974" s="14">
        <f t="shared" si="61"/>
        <v>41231.053749999999</v>
      </c>
    </row>
    <row r="1975" spans="1:20" ht="30.75" x14ac:dyDescent="0.25">
      <c r="A1975" s="3">
        <v>1973</v>
      </c>
      <c r="B1975" s="4" t="s">
        <v>1974</v>
      </c>
      <c r="C1975" s="4" t="s">
        <v>6083</v>
      </c>
      <c r="D1975" s="3">
        <v>198000</v>
      </c>
      <c r="E1975" s="3">
        <v>508525.01</v>
      </c>
      <c r="F1975" s="8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8296</v>
      </c>
      <c r="O1975" s="9">
        <v>256.83081313131316</v>
      </c>
      <c r="P1975" s="3">
        <v>151.4017601170161</v>
      </c>
      <c r="Q1975" s="3" t="s">
        <v>8296</v>
      </c>
      <c r="R1975" s="3" t="s">
        <v>8296</v>
      </c>
      <c r="S1975" s="15">
        <f t="shared" si="60"/>
        <v>42549.722962962958</v>
      </c>
      <c r="T1975" s="14">
        <f t="shared" si="61"/>
        <v>42588.291666666672</v>
      </c>
    </row>
    <row r="1976" spans="1:20" ht="30.75" x14ac:dyDescent="0.25">
      <c r="A1976" s="3">
        <v>1974</v>
      </c>
      <c r="B1976" s="4" t="s">
        <v>1975</v>
      </c>
      <c r="C1976" s="4" t="s">
        <v>6084</v>
      </c>
      <c r="D1976" s="3">
        <v>20000</v>
      </c>
      <c r="E1976" s="3">
        <v>75099.199999999997</v>
      </c>
      <c r="F1976" s="8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8296</v>
      </c>
      <c r="O1976" s="9">
        <v>375.49599999999998</v>
      </c>
      <c r="P1976" s="3">
        <v>137.06268656716418</v>
      </c>
      <c r="Q1976" s="3" t="s">
        <v>8296</v>
      </c>
      <c r="R1976" s="3" t="s">
        <v>8296</v>
      </c>
      <c r="S1976" s="15">
        <f t="shared" si="60"/>
        <v>41445.334131944444</v>
      </c>
      <c r="T1976" s="14">
        <f t="shared" si="61"/>
        <v>41505.334131944444</v>
      </c>
    </row>
    <row r="1977" spans="1:20" ht="30.75" x14ac:dyDescent="0.25">
      <c r="A1977" s="3">
        <v>1975</v>
      </c>
      <c r="B1977" s="4" t="s">
        <v>1976</v>
      </c>
      <c r="C1977" s="4" t="s">
        <v>6085</v>
      </c>
      <c r="D1977" s="3">
        <v>16000</v>
      </c>
      <c r="E1977" s="3">
        <v>33393.339999999997</v>
      </c>
      <c r="F1977" s="8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8296</v>
      </c>
      <c r="O1977" s="9">
        <v>208.70837499999996</v>
      </c>
      <c r="P1977" s="3">
        <v>68.7483794466403</v>
      </c>
      <c r="Q1977" s="3" t="s">
        <v>8296</v>
      </c>
      <c r="R1977" s="3" t="s">
        <v>8296</v>
      </c>
      <c r="S1977" s="15">
        <f t="shared" si="60"/>
        <v>41313.755219907405</v>
      </c>
      <c r="T1977" s="14">
        <f t="shared" si="61"/>
        <v>41343.755219907405</v>
      </c>
    </row>
    <row r="1978" spans="1:20" ht="15.75" x14ac:dyDescent="0.25">
      <c r="A1978" s="3">
        <v>1976</v>
      </c>
      <c r="B1978" s="4" t="s">
        <v>1977</v>
      </c>
      <c r="C1978" s="4" t="s">
        <v>6086</v>
      </c>
      <c r="D1978" s="3">
        <v>4000</v>
      </c>
      <c r="E1978" s="3">
        <v>13864</v>
      </c>
      <c r="F1978" s="8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8296</v>
      </c>
      <c r="O1978" s="9">
        <v>346.6</v>
      </c>
      <c r="P1978" s="3">
        <v>20.854122621564482</v>
      </c>
      <c r="Q1978" s="3" t="s">
        <v>8296</v>
      </c>
      <c r="R1978" s="3" t="s">
        <v>8296</v>
      </c>
      <c r="S1978" s="15">
        <f t="shared" si="60"/>
        <v>41438.899594907409</v>
      </c>
      <c r="T1978" s="14">
        <f t="shared" si="61"/>
        <v>41468.899594907409</v>
      </c>
    </row>
    <row r="1979" spans="1:20" ht="30.75" x14ac:dyDescent="0.25">
      <c r="A1979" s="3">
        <v>1977</v>
      </c>
      <c r="B1979" s="4" t="s">
        <v>1978</v>
      </c>
      <c r="C1979" s="4" t="s">
        <v>6087</v>
      </c>
      <c r="D1979" s="3">
        <v>50000</v>
      </c>
      <c r="E1979" s="3">
        <v>201165</v>
      </c>
      <c r="F1979" s="8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8296</v>
      </c>
      <c r="O1979" s="9">
        <v>402.33</v>
      </c>
      <c r="P1979" s="3">
        <v>184.12302070645555</v>
      </c>
      <c r="Q1979" s="3" t="s">
        <v>8296</v>
      </c>
      <c r="R1979" s="3" t="s">
        <v>8296</v>
      </c>
      <c r="S1979" s="15">
        <f t="shared" si="60"/>
        <v>42311.216898148152</v>
      </c>
      <c r="T1979" s="14">
        <f t="shared" si="61"/>
        <v>42357.332638888889</v>
      </c>
    </row>
    <row r="1980" spans="1:20" ht="45.75" x14ac:dyDescent="0.25">
      <c r="A1980" s="3">
        <v>1978</v>
      </c>
      <c r="B1980" s="4" t="s">
        <v>1979</v>
      </c>
      <c r="C1980" s="4" t="s">
        <v>6088</v>
      </c>
      <c r="D1980" s="3">
        <v>50000</v>
      </c>
      <c r="E1980" s="3">
        <v>513422.57</v>
      </c>
      <c r="F1980" s="8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8296</v>
      </c>
      <c r="O1980" s="9">
        <v>1026.8451399999999</v>
      </c>
      <c r="P1980" s="3">
        <v>1194.3880670103092</v>
      </c>
      <c r="Q1980" s="3" t="s">
        <v>8296</v>
      </c>
      <c r="R1980" s="3" t="s">
        <v>8296</v>
      </c>
      <c r="S1980" s="15">
        <f t="shared" si="60"/>
        <v>41039.225601851853</v>
      </c>
      <c r="T1980" s="14">
        <f t="shared" si="61"/>
        <v>41072.291666666664</v>
      </c>
    </row>
    <row r="1981" spans="1:20" ht="30.75" x14ac:dyDescent="0.25">
      <c r="A1981" s="3">
        <v>1979</v>
      </c>
      <c r="B1981" s="4" t="s">
        <v>1980</v>
      </c>
      <c r="C1981" s="4" t="s">
        <v>6089</v>
      </c>
      <c r="D1981" s="3">
        <v>200000</v>
      </c>
      <c r="E1981" s="3">
        <v>229802.31</v>
      </c>
      <c r="F1981" s="8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8296</v>
      </c>
      <c r="O1981" s="8">
        <v>114.901155</v>
      </c>
      <c r="P1981" s="3">
        <v>36.657207872078715</v>
      </c>
      <c r="Q1981" s="3" t="s">
        <v>8296</v>
      </c>
      <c r="R1981" s="3" t="s">
        <v>8296</v>
      </c>
      <c r="S1981" s="15">
        <f t="shared" si="60"/>
        <v>42290.460023148145</v>
      </c>
      <c r="T1981" s="14">
        <f t="shared" si="61"/>
        <v>42327.207638888889</v>
      </c>
    </row>
    <row r="1982" spans="1:20" ht="15.75" x14ac:dyDescent="0.25">
      <c r="A1982" s="3">
        <v>1980</v>
      </c>
      <c r="B1982" s="4" t="s">
        <v>1981</v>
      </c>
      <c r="C1982" s="4" t="s">
        <v>6090</v>
      </c>
      <c r="D1982" s="3">
        <v>50000</v>
      </c>
      <c r="E1982" s="3">
        <v>177412.01</v>
      </c>
      <c r="F1982" s="8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8296</v>
      </c>
      <c r="O1982" s="9">
        <v>354.82402000000002</v>
      </c>
      <c r="P1982" s="3">
        <v>65.507460154241656</v>
      </c>
      <c r="Q1982" s="3" t="s">
        <v>8296</v>
      </c>
      <c r="R1982" s="3" t="s">
        <v>8296</v>
      </c>
      <c r="S1982" s="15">
        <f t="shared" si="60"/>
        <v>42423.542384259257</v>
      </c>
      <c r="T1982" s="14">
        <f t="shared" si="61"/>
        <v>42463.500717592593</v>
      </c>
    </row>
    <row r="1983" spans="1:20" ht="30.75" x14ac:dyDescent="0.25">
      <c r="A1983" s="3">
        <v>1981</v>
      </c>
      <c r="B1983" s="4" t="s">
        <v>1982</v>
      </c>
      <c r="C1983" s="4" t="s">
        <v>6091</v>
      </c>
      <c r="D1983" s="3">
        <v>7500</v>
      </c>
      <c r="E1983" s="3">
        <v>381</v>
      </c>
      <c r="F1983" s="9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8297</v>
      </c>
      <c r="O1983" s="7">
        <v>5.08</v>
      </c>
      <c r="P1983" s="3">
        <v>-593.25</v>
      </c>
      <c r="Q1983" s="3" t="s">
        <v>8297</v>
      </c>
      <c r="R1983" s="3" t="s">
        <v>8297</v>
      </c>
      <c r="S1983" s="15">
        <f t="shared" si="60"/>
        <v>41799.725289351853</v>
      </c>
      <c r="T1983" s="14">
        <f t="shared" si="61"/>
        <v>41829.725289351853</v>
      </c>
    </row>
    <row r="1984" spans="1:20" ht="30.75" x14ac:dyDescent="0.25">
      <c r="A1984" s="3">
        <v>1982</v>
      </c>
      <c r="B1984" s="4" t="s">
        <v>1983</v>
      </c>
      <c r="C1984" s="4" t="s">
        <v>6092</v>
      </c>
      <c r="D1984" s="3">
        <v>180000</v>
      </c>
      <c r="E1984" s="3">
        <v>0</v>
      </c>
      <c r="F1984" s="9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8297</v>
      </c>
      <c r="O1984" s="7">
        <v>0</v>
      </c>
      <c r="P1984" s="3">
        <v>0</v>
      </c>
      <c r="Q1984" s="3" t="s">
        <v>8297</v>
      </c>
      <c r="R1984" s="3" t="s">
        <v>8297</v>
      </c>
      <c r="S1984" s="15">
        <f t="shared" si="60"/>
        <v>42678.586655092593</v>
      </c>
      <c r="T1984" s="14">
        <f t="shared" si="61"/>
        <v>42708.628321759257</v>
      </c>
    </row>
    <row r="1985" spans="1:20" ht="30.75" x14ac:dyDescent="0.25">
      <c r="A1985" s="3">
        <v>1983</v>
      </c>
      <c r="B1985" s="4" t="s">
        <v>1984</v>
      </c>
      <c r="C1985" s="4" t="s">
        <v>6093</v>
      </c>
      <c r="D1985" s="3">
        <v>33000</v>
      </c>
      <c r="E1985" s="3">
        <v>1419</v>
      </c>
      <c r="F1985" s="9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8297</v>
      </c>
      <c r="O1985" s="7">
        <v>4.3</v>
      </c>
      <c r="P1985" s="3">
        <v>-1973.8125</v>
      </c>
      <c r="Q1985" s="3" t="s">
        <v>8297</v>
      </c>
      <c r="R1985" s="3" t="s">
        <v>8297</v>
      </c>
      <c r="S1985" s="15">
        <f t="shared" si="60"/>
        <v>42593.011782407411</v>
      </c>
      <c r="T1985" s="14">
        <f t="shared" si="61"/>
        <v>42615.291666666672</v>
      </c>
    </row>
    <row r="1986" spans="1:20" ht="45.75" x14ac:dyDescent="0.25">
      <c r="A1986" s="3">
        <v>1984</v>
      </c>
      <c r="B1986" s="4" t="s">
        <v>1985</v>
      </c>
      <c r="C1986" s="4" t="s">
        <v>6094</v>
      </c>
      <c r="D1986" s="3">
        <v>15000</v>
      </c>
      <c r="E1986" s="3">
        <v>3172</v>
      </c>
      <c r="F1986" s="9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8297</v>
      </c>
      <c r="O1986" s="7">
        <v>21.146666666666665</v>
      </c>
      <c r="P1986" s="3">
        <v>-1689.7142857142858</v>
      </c>
      <c r="Q1986" s="3" t="s">
        <v>8297</v>
      </c>
      <c r="R1986" s="3" t="s">
        <v>8297</v>
      </c>
      <c r="S1986" s="15">
        <f t="shared" si="60"/>
        <v>41913.790289351848</v>
      </c>
      <c r="T1986" s="14">
        <f t="shared" si="61"/>
        <v>41973.831956018519</v>
      </c>
    </row>
    <row r="1987" spans="1:20" ht="45.75" x14ac:dyDescent="0.25">
      <c r="A1987" s="3">
        <v>1985</v>
      </c>
      <c r="B1987" s="4" t="s">
        <v>1986</v>
      </c>
      <c r="C1987" s="4" t="s">
        <v>6095</v>
      </c>
      <c r="D1987" s="3">
        <v>1600</v>
      </c>
      <c r="E1987" s="3">
        <v>51</v>
      </c>
      <c r="F1987" s="9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8297</v>
      </c>
      <c r="O1987" s="7">
        <v>3.1875</v>
      </c>
      <c r="P1987" s="3">
        <v>-387.25</v>
      </c>
      <c r="Q1987" s="3" t="s">
        <v>8297</v>
      </c>
      <c r="R1987" s="3" t="s">
        <v>8297</v>
      </c>
      <c r="S1987" s="15">
        <f t="shared" ref="S1987:S2050" si="62">(((J1987/60)/60)/24)+DATE(1970,1,1)</f>
        <v>42555.698738425926</v>
      </c>
      <c r="T1987" s="14">
        <f t="shared" ref="T1987:T2050" si="63">(((I1987/60)/60)/24)+DATE(1970,1,1)</f>
        <v>42584.958333333328</v>
      </c>
    </row>
    <row r="1988" spans="1:20" ht="45.75" x14ac:dyDescent="0.25">
      <c r="A1988" s="3">
        <v>1986</v>
      </c>
      <c r="B1988" s="4" t="s">
        <v>1987</v>
      </c>
      <c r="C1988" s="4" t="s">
        <v>6096</v>
      </c>
      <c r="D1988" s="3">
        <v>2000</v>
      </c>
      <c r="E1988" s="3">
        <v>1</v>
      </c>
      <c r="F1988" s="9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8297</v>
      </c>
      <c r="O1988" s="7">
        <v>0.05</v>
      </c>
      <c r="P1988" s="3">
        <v>-1999</v>
      </c>
      <c r="Q1988" s="3" t="s">
        <v>8297</v>
      </c>
      <c r="R1988" s="3" t="s">
        <v>8297</v>
      </c>
      <c r="S1988" s="15">
        <f t="shared" si="62"/>
        <v>42413.433831018512</v>
      </c>
      <c r="T1988" s="14">
        <f t="shared" si="63"/>
        <v>42443.392164351855</v>
      </c>
    </row>
    <row r="1989" spans="1:20" ht="30.75" x14ac:dyDescent="0.25">
      <c r="A1989" s="3">
        <v>1987</v>
      </c>
      <c r="B1989" s="4" t="s">
        <v>1988</v>
      </c>
      <c r="C1989" s="4" t="s">
        <v>6097</v>
      </c>
      <c r="D1989" s="3">
        <v>5500</v>
      </c>
      <c r="E1989" s="3">
        <v>2336</v>
      </c>
      <c r="F1989" s="9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8297</v>
      </c>
      <c r="O1989" s="7">
        <v>42.472727272727276</v>
      </c>
      <c r="P1989" s="3">
        <v>-113</v>
      </c>
      <c r="Q1989" s="3" t="s">
        <v>8297</v>
      </c>
      <c r="R1989" s="3" t="s">
        <v>8297</v>
      </c>
      <c r="S1989" s="15">
        <f t="shared" si="62"/>
        <v>42034.639768518522</v>
      </c>
      <c r="T1989" s="14">
        <f t="shared" si="63"/>
        <v>42064.639768518522</v>
      </c>
    </row>
    <row r="1990" spans="1:20" ht="15.75" x14ac:dyDescent="0.25">
      <c r="A1990" s="3">
        <v>1988</v>
      </c>
      <c r="B1990" s="4" t="s">
        <v>1989</v>
      </c>
      <c r="C1990" s="4" t="s">
        <v>6098</v>
      </c>
      <c r="D1990" s="3">
        <v>6000</v>
      </c>
      <c r="E1990" s="3">
        <v>25</v>
      </c>
      <c r="F1990" s="9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8297</v>
      </c>
      <c r="O1990" s="7">
        <v>0.41666666666666669</v>
      </c>
      <c r="P1990" s="3">
        <v>-5975</v>
      </c>
      <c r="Q1990" s="3" t="s">
        <v>8297</v>
      </c>
      <c r="R1990" s="3" t="s">
        <v>8297</v>
      </c>
      <c r="S1990" s="15">
        <f t="shared" si="62"/>
        <v>42206.763217592597</v>
      </c>
      <c r="T1990" s="14">
        <f t="shared" si="63"/>
        <v>42236.763217592597</v>
      </c>
    </row>
    <row r="1991" spans="1:20" ht="30.75" x14ac:dyDescent="0.25">
      <c r="A1991" s="3">
        <v>1989</v>
      </c>
      <c r="B1991" s="4" t="s">
        <v>1990</v>
      </c>
      <c r="C1991" s="4" t="s">
        <v>6099</v>
      </c>
      <c r="D1991" s="3">
        <v>5000</v>
      </c>
      <c r="E1991" s="3">
        <v>50</v>
      </c>
      <c r="F1991" s="9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8297</v>
      </c>
      <c r="O1991" s="7">
        <v>1</v>
      </c>
      <c r="P1991" s="3">
        <v>-4950</v>
      </c>
      <c r="Q1991" s="3" t="s">
        <v>8297</v>
      </c>
      <c r="R1991" s="3" t="s">
        <v>8297</v>
      </c>
      <c r="S1991" s="15">
        <f t="shared" si="62"/>
        <v>42685.680648148147</v>
      </c>
      <c r="T1991" s="14">
        <f t="shared" si="63"/>
        <v>42715.680648148147</v>
      </c>
    </row>
    <row r="1992" spans="1:20" ht="30.75" x14ac:dyDescent="0.25">
      <c r="A1992" s="3">
        <v>1990</v>
      </c>
      <c r="B1992" s="4" t="s">
        <v>1991</v>
      </c>
      <c r="C1992" s="4" t="s">
        <v>6100</v>
      </c>
      <c r="D1992" s="3">
        <v>3000</v>
      </c>
      <c r="E1992" s="3">
        <v>509</v>
      </c>
      <c r="F1992" s="9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8297</v>
      </c>
      <c r="O1992" s="7">
        <v>16.966666666666665</v>
      </c>
      <c r="P1992" s="3">
        <v>-498.2</v>
      </c>
      <c r="Q1992" s="3" t="s">
        <v>8297</v>
      </c>
      <c r="R1992" s="3" t="s">
        <v>8297</v>
      </c>
      <c r="S1992" s="15">
        <f t="shared" si="62"/>
        <v>42398.195972222224</v>
      </c>
      <c r="T1992" s="14">
        <f t="shared" si="63"/>
        <v>42413.195972222224</v>
      </c>
    </row>
    <row r="1993" spans="1:20" ht="30.75" x14ac:dyDescent="0.25">
      <c r="A1993" s="3">
        <v>1991</v>
      </c>
      <c r="B1993" s="4" t="s">
        <v>1992</v>
      </c>
      <c r="C1993" s="4" t="s">
        <v>6101</v>
      </c>
      <c r="D1993" s="3">
        <v>2000</v>
      </c>
      <c r="E1993" s="3">
        <v>140</v>
      </c>
      <c r="F1993" s="9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8297</v>
      </c>
      <c r="O1993" s="7">
        <v>7.0000000000000009</v>
      </c>
      <c r="P1993" s="3">
        <v>-620</v>
      </c>
      <c r="Q1993" s="3" t="s">
        <v>8297</v>
      </c>
      <c r="R1993" s="3" t="s">
        <v>8297</v>
      </c>
      <c r="S1993" s="15">
        <f t="shared" si="62"/>
        <v>42167.89335648148</v>
      </c>
      <c r="T1993" s="14">
        <f t="shared" si="63"/>
        <v>42188.89335648148</v>
      </c>
    </row>
    <row r="1994" spans="1:20" ht="15.75" x14ac:dyDescent="0.25">
      <c r="A1994" s="3">
        <v>1992</v>
      </c>
      <c r="B1994" s="4" t="s">
        <v>1993</v>
      </c>
      <c r="C1994" s="4" t="s">
        <v>6102</v>
      </c>
      <c r="D1994" s="3">
        <v>1500</v>
      </c>
      <c r="E1994" s="3">
        <v>2</v>
      </c>
      <c r="F1994" s="9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8297</v>
      </c>
      <c r="O1994" s="7">
        <v>0.13333333333333333</v>
      </c>
      <c r="P1994" s="3">
        <v>-749</v>
      </c>
      <c r="Q1994" s="3" t="s">
        <v>8297</v>
      </c>
      <c r="R1994" s="3" t="s">
        <v>8297</v>
      </c>
      <c r="S1994" s="15">
        <f t="shared" si="62"/>
        <v>42023.143414351856</v>
      </c>
      <c r="T1994" s="14">
        <f t="shared" si="63"/>
        <v>42053.143414351856</v>
      </c>
    </row>
    <row r="1995" spans="1:20" ht="30.75" x14ac:dyDescent="0.25">
      <c r="A1995" s="3">
        <v>1993</v>
      </c>
      <c r="B1995" s="4" t="s">
        <v>1994</v>
      </c>
      <c r="C1995" s="4" t="s">
        <v>6103</v>
      </c>
      <c r="D1995" s="3">
        <v>2000</v>
      </c>
      <c r="E1995" s="3">
        <v>0</v>
      </c>
      <c r="F1995" s="9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8297</v>
      </c>
      <c r="O1995" s="7">
        <v>0</v>
      </c>
      <c r="P1995" s="3">
        <v>0</v>
      </c>
      <c r="Q1995" s="3" t="s">
        <v>8297</v>
      </c>
      <c r="R1995" s="3" t="s">
        <v>8297</v>
      </c>
      <c r="S1995" s="15">
        <f t="shared" si="62"/>
        <v>42329.58839120371</v>
      </c>
      <c r="T1995" s="14">
        <f t="shared" si="63"/>
        <v>42359.58839120371</v>
      </c>
    </row>
    <row r="1996" spans="1:20" ht="45.75" x14ac:dyDescent="0.25">
      <c r="A1996" s="3">
        <v>1994</v>
      </c>
      <c r="B1996" s="4" t="s">
        <v>1995</v>
      </c>
      <c r="C1996" s="4" t="s">
        <v>6104</v>
      </c>
      <c r="D1996" s="3">
        <v>3200</v>
      </c>
      <c r="E1996" s="3">
        <v>0</v>
      </c>
      <c r="F1996" s="9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8297</v>
      </c>
      <c r="O1996" s="7">
        <v>0</v>
      </c>
      <c r="P1996" s="3">
        <v>0</v>
      </c>
      <c r="Q1996" s="3" t="s">
        <v>8297</v>
      </c>
      <c r="R1996" s="3" t="s">
        <v>8297</v>
      </c>
      <c r="S1996" s="15">
        <f t="shared" si="62"/>
        <v>42651.006273148145</v>
      </c>
      <c r="T1996" s="14">
        <f t="shared" si="63"/>
        <v>42711.047939814816</v>
      </c>
    </row>
    <row r="1997" spans="1:20" ht="45.75" x14ac:dyDescent="0.25">
      <c r="A1997" s="3">
        <v>1995</v>
      </c>
      <c r="B1997" s="4" t="s">
        <v>1996</v>
      </c>
      <c r="C1997" s="4" t="s">
        <v>6105</v>
      </c>
      <c r="D1997" s="3">
        <v>1000</v>
      </c>
      <c r="E1997" s="3">
        <v>78</v>
      </c>
      <c r="F1997" s="9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8297</v>
      </c>
      <c r="O1997" s="7">
        <v>7.8</v>
      </c>
      <c r="P1997" s="3">
        <v>-307.33333333333331</v>
      </c>
      <c r="Q1997" s="3" t="s">
        <v>8297</v>
      </c>
      <c r="R1997" s="3" t="s">
        <v>8297</v>
      </c>
      <c r="S1997" s="15">
        <f t="shared" si="62"/>
        <v>42181.902037037042</v>
      </c>
      <c r="T1997" s="14">
        <f t="shared" si="63"/>
        <v>42201.902037037042</v>
      </c>
    </row>
    <row r="1998" spans="1:20" ht="30.75" x14ac:dyDescent="0.25">
      <c r="A1998" s="3">
        <v>1996</v>
      </c>
      <c r="B1998" s="4" t="s">
        <v>1997</v>
      </c>
      <c r="C1998" s="4" t="s">
        <v>6106</v>
      </c>
      <c r="D1998" s="3">
        <v>133800</v>
      </c>
      <c r="E1998" s="3">
        <v>0</v>
      </c>
      <c r="F1998" s="9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8297</v>
      </c>
      <c r="O1998" s="7">
        <v>0</v>
      </c>
      <c r="P1998" s="3">
        <v>0</v>
      </c>
      <c r="Q1998" s="3" t="s">
        <v>8297</v>
      </c>
      <c r="R1998" s="3" t="s">
        <v>8297</v>
      </c>
      <c r="S1998" s="15">
        <f t="shared" si="62"/>
        <v>41800.819571759261</v>
      </c>
      <c r="T1998" s="14">
        <f t="shared" si="63"/>
        <v>41830.819571759261</v>
      </c>
    </row>
    <row r="1999" spans="1:20" ht="30.75" x14ac:dyDescent="0.25">
      <c r="A1999" s="3">
        <v>1997</v>
      </c>
      <c r="B1999" s="4" t="s">
        <v>1998</v>
      </c>
      <c r="C1999" s="4" t="s">
        <v>6107</v>
      </c>
      <c r="D1999" s="3">
        <v>6500</v>
      </c>
      <c r="E1999" s="3">
        <v>0</v>
      </c>
      <c r="F1999" s="9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8297</v>
      </c>
      <c r="O1999" s="7">
        <v>0</v>
      </c>
      <c r="P1999" s="3">
        <v>0</v>
      </c>
      <c r="Q1999" s="3" t="s">
        <v>8297</v>
      </c>
      <c r="R1999" s="3" t="s">
        <v>8297</v>
      </c>
      <c r="S1999" s="15">
        <f t="shared" si="62"/>
        <v>41847.930694444447</v>
      </c>
      <c r="T1999" s="14">
        <f t="shared" si="63"/>
        <v>41877.930694444447</v>
      </c>
    </row>
    <row r="2000" spans="1:20" ht="45.75" x14ac:dyDescent="0.25">
      <c r="A2000" s="3">
        <v>1998</v>
      </c>
      <c r="B2000" s="4" t="s">
        <v>1999</v>
      </c>
      <c r="C2000" s="4" t="s">
        <v>6108</v>
      </c>
      <c r="D2000" s="3">
        <v>2500</v>
      </c>
      <c r="E2000" s="3">
        <v>655</v>
      </c>
      <c r="F2000" s="9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8297</v>
      </c>
      <c r="O2000" s="7">
        <v>26.200000000000003</v>
      </c>
      <c r="P2000" s="3">
        <v>-615</v>
      </c>
      <c r="Q2000" s="3" t="s">
        <v>8297</v>
      </c>
      <c r="R2000" s="3" t="s">
        <v>8297</v>
      </c>
      <c r="S2000" s="15">
        <f t="shared" si="62"/>
        <v>41807.118495370371</v>
      </c>
      <c r="T2000" s="14">
        <f t="shared" si="63"/>
        <v>41852.118495370371</v>
      </c>
    </row>
    <row r="2001" spans="1:20" ht="30.75" x14ac:dyDescent="0.25">
      <c r="A2001" s="3">
        <v>1999</v>
      </c>
      <c r="B2001" s="4" t="s">
        <v>2000</v>
      </c>
      <c r="C2001" s="4" t="s">
        <v>6109</v>
      </c>
      <c r="D2001" s="3">
        <v>31000</v>
      </c>
      <c r="E2001" s="3">
        <v>236</v>
      </c>
      <c r="F2001" s="9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8297</v>
      </c>
      <c r="O2001" s="7">
        <v>0.76129032258064511</v>
      </c>
      <c r="P2001" s="3">
        <v>-4394.8571428571431</v>
      </c>
      <c r="Q2001" s="3" t="s">
        <v>8297</v>
      </c>
      <c r="R2001" s="3" t="s">
        <v>8297</v>
      </c>
      <c r="S2001" s="15">
        <f t="shared" si="62"/>
        <v>41926.482731481483</v>
      </c>
      <c r="T2001" s="14">
        <f t="shared" si="63"/>
        <v>41956.524398148147</v>
      </c>
    </row>
    <row r="2002" spans="1:20" ht="45.75" x14ac:dyDescent="0.25">
      <c r="A2002" s="3">
        <v>2000</v>
      </c>
      <c r="B2002" s="4" t="s">
        <v>2001</v>
      </c>
      <c r="C2002" s="4" t="s">
        <v>6110</v>
      </c>
      <c r="D2002" s="3">
        <v>5000</v>
      </c>
      <c r="E2002" s="3">
        <v>625</v>
      </c>
      <c r="F2002" s="9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8297</v>
      </c>
      <c r="O2002" s="7">
        <v>12.5</v>
      </c>
      <c r="P2002" s="3">
        <v>-175</v>
      </c>
      <c r="Q2002" s="3" t="s">
        <v>8297</v>
      </c>
      <c r="R2002" s="3" t="s">
        <v>8297</v>
      </c>
      <c r="S2002" s="15">
        <f t="shared" si="62"/>
        <v>42345.951539351852</v>
      </c>
      <c r="T2002" s="14">
        <f t="shared" si="63"/>
        <v>42375.951539351852</v>
      </c>
    </row>
    <row r="2003" spans="1:20" ht="30.75" x14ac:dyDescent="0.25">
      <c r="A2003" s="3">
        <v>2001</v>
      </c>
      <c r="B2003" s="4" t="s">
        <v>2002</v>
      </c>
      <c r="C2003" s="4" t="s">
        <v>6111</v>
      </c>
      <c r="D2003" s="3">
        <v>55000</v>
      </c>
      <c r="E2003" s="3">
        <v>210171</v>
      </c>
      <c r="F2003" s="8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8296</v>
      </c>
      <c r="O2003" s="9">
        <v>382.12909090909091</v>
      </c>
      <c r="P2003" s="3">
        <v>94.78985949908369</v>
      </c>
      <c r="Q2003" s="3" t="s">
        <v>8296</v>
      </c>
      <c r="R2003" s="3" t="s">
        <v>8296</v>
      </c>
      <c r="S2003" s="15">
        <f t="shared" si="62"/>
        <v>42136.209675925929</v>
      </c>
      <c r="T2003" s="14">
        <f t="shared" si="63"/>
        <v>42167.833333333328</v>
      </c>
    </row>
    <row r="2004" spans="1:20" ht="30.75" x14ac:dyDescent="0.25">
      <c r="A2004" s="3">
        <v>2002</v>
      </c>
      <c r="B2004" s="4" t="s">
        <v>2003</v>
      </c>
      <c r="C2004" s="4" t="s">
        <v>6112</v>
      </c>
      <c r="D2004" s="3">
        <v>50000</v>
      </c>
      <c r="E2004" s="3">
        <v>108397.11</v>
      </c>
      <c r="F2004" s="8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8296</v>
      </c>
      <c r="O2004" s="9">
        <v>216.79422000000002</v>
      </c>
      <c r="P2004" s="3">
        <v>42.470625454545456</v>
      </c>
      <c r="Q2004" s="3" t="s">
        <v>8296</v>
      </c>
      <c r="R2004" s="3" t="s">
        <v>8296</v>
      </c>
      <c r="S2004" s="15">
        <f t="shared" si="62"/>
        <v>42728.71230324074</v>
      </c>
      <c r="T2004" s="14">
        <f t="shared" si="63"/>
        <v>42758.71230324074</v>
      </c>
    </row>
    <row r="2005" spans="1:20" ht="45.75" x14ac:dyDescent="0.25">
      <c r="A2005" s="3">
        <v>2003</v>
      </c>
      <c r="B2005" s="4" t="s">
        <v>2004</v>
      </c>
      <c r="C2005" s="4" t="s">
        <v>6113</v>
      </c>
      <c r="D2005" s="3">
        <v>500</v>
      </c>
      <c r="E2005" s="3">
        <v>1560</v>
      </c>
      <c r="F2005" s="8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8296</v>
      </c>
      <c r="O2005" s="9">
        <v>312</v>
      </c>
      <c r="P2005" s="3">
        <v>62.352941176470587</v>
      </c>
      <c r="Q2005" s="3" t="s">
        <v>8296</v>
      </c>
      <c r="R2005" s="3" t="s">
        <v>8296</v>
      </c>
      <c r="S2005" s="15">
        <f t="shared" si="62"/>
        <v>40347.125601851854</v>
      </c>
      <c r="T2005" s="14">
        <f t="shared" si="63"/>
        <v>40361.958333333336</v>
      </c>
    </row>
    <row r="2006" spans="1:20" ht="30.75" x14ac:dyDescent="0.25">
      <c r="A2006" s="3">
        <v>2004</v>
      </c>
      <c r="B2006" s="4" t="s">
        <v>2005</v>
      </c>
      <c r="C2006" s="4" t="s">
        <v>6114</v>
      </c>
      <c r="D2006" s="3">
        <v>50000</v>
      </c>
      <c r="E2006" s="3">
        <v>117210.24000000001</v>
      </c>
      <c r="F2006" s="8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8296</v>
      </c>
      <c r="O2006" s="9">
        <v>234.42048</v>
      </c>
      <c r="P2006" s="3">
        <v>189.85943502824861</v>
      </c>
      <c r="Q2006" s="3" t="s">
        <v>8296</v>
      </c>
      <c r="R2006" s="3" t="s">
        <v>8296</v>
      </c>
      <c r="S2006" s="15">
        <f t="shared" si="62"/>
        <v>41800.604895833334</v>
      </c>
      <c r="T2006" s="14">
        <f t="shared" si="63"/>
        <v>41830.604895833334</v>
      </c>
    </row>
    <row r="2007" spans="1:20" ht="30.75" x14ac:dyDescent="0.25">
      <c r="A2007" s="3">
        <v>2005</v>
      </c>
      <c r="B2007" s="4" t="s">
        <v>2006</v>
      </c>
      <c r="C2007" s="4" t="s">
        <v>6115</v>
      </c>
      <c r="D2007" s="3">
        <v>30000</v>
      </c>
      <c r="E2007" s="3">
        <v>37104.03</v>
      </c>
      <c r="F2007" s="8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8296</v>
      </c>
      <c r="O2007" s="8">
        <v>123.68010000000001</v>
      </c>
      <c r="P2007" s="3">
        <v>37.19387434554973</v>
      </c>
      <c r="Q2007" s="3" t="s">
        <v>8296</v>
      </c>
      <c r="R2007" s="3" t="s">
        <v>8296</v>
      </c>
      <c r="S2007" s="15">
        <f t="shared" si="62"/>
        <v>41535.812708333331</v>
      </c>
      <c r="T2007" s="14">
        <f t="shared" si="63"/>
        <v>41563.165972222225</v>
      </c>
    </row>
    <row r="2008" spans="1:20" ht="45.75" x14ac:dyDescent="0.25">
      <c r="A2008" s="3">
        <v>2006</v>
      </c>
      <c r="B2008" s="4" t="s">
        <v>2007</v>
      </c>
      <c r="C2008" s="4" t="s">
        <v>6116</v>
      </c>
      <c r="D2008" s="3">
        <v>50000</v>
      </c>
      <c r="E2008" s="3">
        <v>123920</v>
      </c>
      <c r="F2008" s="8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8296</v>
      </c>
      <c r="O2008" s="9">
        <v>247.84</v>
      </c>
      <c r="P2008" s="3">
        <v>243.96039603960395</v>
      </c>
      <c r="Q2008" s="3" t="s">
        <v>8296</v>
      </c>
      <c r="R2008" s="3" t="s">
        <v>8296</v>
      </c>
      <c r="S2008" s="15">
        <f t="shared" si="62"/>
        <v>41941.500520833331</v>
      </c>
      <c r="T2008" s="14">
        <f t="shared" si="63"/>
        <v>41976.542187500003</v>
      </c>
    </row>
    <row r="2009" spans="1:20" ht="45.75" x14ac:dyDescent="0.25">
      <c r="A2009" s="3">
        <v>2007</v>
      </c>
      <c r="B2009" s="4" t="s">
        <v>2008</v>
      </c>
      <c r="C2009" s="4" t="s">
        <v>6117</v>
      </c>
      <c r="D2009" s="3">
        <v>10000</v>
      </c>
      <c r="E2009" s="3">
        <v>11570.92</v>
      </c>
      <c r="F2009" s="8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8296</v>
      </c>
      <c r="O2009" s="8">
        <v>115.7092</v>
      </c>
      <c r="P2009" s="3">
        <v>11.466569343065695</v>
      </c>
      <c r="Q2009" s="3" t="s">
        <v>8296</v>
      </c>
      <c r="R2009" s="3" t="s">
        <v>8296</v>
      </c>
      <c r="S2009" s="15">
        <f t="shared" si="62"/>
        <v>40347.837800925925</v>
      </c>
      <c r="T2009" s="14">
        <f t="shared" si="63"/>
        <v>40414.166666666664</v>
      </c>
    </row>
    <row r="2010" spans="1:20" ht="30.75" x14ac:dyDescent="0.25">
      <c r="A2010" s="3">
        <v>2008</v>
      </c>
      <c r="B2010" s="4" t="s">
        <v>2009</v>
      </c>
      <c r="C2010" s="4" t="s">
        <v>6118</v>
      </c>
      <c r="D2010" s="3">
        <v>1570.79</v>
      </c>
      <c r="E2010" s="3">
        <v>1839</v>
      </c>
      <c r="F2010" s="8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8296</v>
      </c>
      <c r="O2010" s="8">
        <v>117.07484768810599</v>
      </c>
      <c r="P2010" s="3">
        <v>6.5417073170731719</v>
      </c>
      <c r="Q2010" s="3" t="s">
        <v>8296</v>
      </c>
      <c r="R2010" s="3" t="s">
        <v>8296</v>
      </c>
      <c r="S2010" s="15">
        <f t="shared" si="62"/>
        <v>40761.604421296295</v>
      </c>
      <c r="T2010" s="14">
        <f t="shared" si="63"/>
        <v>40805.604421296295</v>
      </c>
    </row>
    <row r="2011" spans="1:20" ht="30.75" x14ac:dyDescent="0.25">
      <c r="A2011" s="3">
        <v>2009</v>
      </c>
      <c r="B2011" s="4" t="s">
        <v>2010</v>
      </c>
      <c r="C2011" s="4" t="s">
        <v>6119</v>
      </c>
      <c r="D2011" s="3">
        <v>50000</v>
      </c>
      <c r="E2011" s="3">
        <v>152579</v>
      </c>
      <c r="F2011" s="8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8296</v>
      </c>
      <c r="O2011" s="9">
        <v>305.15800000000002</v>
      </c>
      <c r="P2011" s="3">
        <v>257.7361809045226</v>
      </c>
      <c r="Q2011" s="3" t="s">
        <v>8296</v>
      </c>
      <c r="R2011" s="3" t="s">
        <v>8296</v>
      </c>
      <c r="S2011" s="15">
        <f t="shared" si="62"/>
        <v>42661.323414351849</v>
      </c>
      <c r="T2011" s="14">
        <f t="shared" si="63"/>
        <v>42697.365081018521</v>
      </c>
    </row>
    <row r="2012" spans="1:20" ht="30.75" x14ac:dyDescent="0.25">
      <c r="A2012" s="3">
        <v>2010</v>
      </c>
      <c r="B2012" s="4" t="s">
        <v>2011</v>
      </c>
      <c r="C2012" s="4" t="s">
        <v>6120</v>
      </c>
      <c r="D2012" s="3">
        <v>30000</v>
      </c>
      <c r="E2012" s="3">
        <v>96015.9</v>
      </c>
      <c r="F2012" s="8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8296</v>
      </c>
      <c r="O2012" s="9">
        <v>320.05299999999994</v>
      </c>
      <c r="P2012" s="3">
        <v>38.005699481865278</v>
      </c>
      <c r="Q2012" s="3" t="s">
        <v>8296</v>
      </c>
      <c r="R2012" s="3" t="s">
        <v>8296</v>
      </c>
      <c r="S2012" s="15">
        <f t="shared" si="62"/>
        <v>42570.996423611112</v>
      </c>
      <c r="T2012" s="14">
        <f t="shared" si="63"/>
        <v>42600.996423611112</v>
      </c>
    </row>
    <row r="2013" spans="1:20" ht="30.75" x14ac:dyDescent="0.25">
      <c r="A2013" s="3">
        <v>2011</v>
      </c>
      <c r="B2013" s="4" t="s">
        <v>2012</v>
      </c>
      <c r="C2013" s="4" t="s">
        <v>6121</v>
      </c>
      <c r="D2013" s="3">
        <v>50000</v>
      </c>
      <c r="E2013" s="3">
        <v>409782</v>
      </c>
      <c r="F2013" s="8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8296</v>
      </c>
      <c r="O2013" s="9">
        <v>819.56399999999996</v>
      </c>
      <c r="P2013" s="3">
        <v>370.52729145211123</v>
      </c>
      <c r="Q2013" s="3" t="s">
        <v>8296</v>
      </c>
      <c r="R2013" s="3" t="s">
        <v>8296</v>
      </c>
      <c r="S2013" s="15">
        <f t="shared" si="62"/>
        <v>42347.358483796299</v>
      </c>
      <c r="T2013" s="14">
        <f t="shared" si="63"/>
        <v>42380.958333333328</v>
      </c>
    </row>
    <row r="2014" spans="1:20" ht="30.75" x14ac:dyDescent="0.25">
      <c r="A2014" s="3">
        <v>2012</v>
      </c>
      <c r="B2014" s="4" t="s">
        <v>2013</v>
      </c>
      <c r="C2014" s="4" t="s">
        <v>6122</v>
      </c>
      <c r="D2014" s="3">
        <v>5000</v>
      </c>
      <c r="E2014" s="3">
        <v>11745</v>
      </c>
      <c r="F2014" s="8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8296</v>
      </c>
      <c r="O2014" s="9">
        <v>234.90000000000003</v>
      </c>
      <c r="P2014" s="3">
        <v>36.857923497267763</v>
      </c>
      <c r="Q2014" s="3" t="s">
        <v>8296</v>
      </c>
      <c r="R2014" s="3" t="s">
        <v>8296</v>
      </c>
      <c r="S2014" s="15">
        <f t="shared" si="62"/>
        <v>42010.822233796294</v>
      </c>
      <c r="T2014" s="14">
        <f t="shared" si="63"/>
        <v>42040.822233796294</v>
      </c>
    </row>
    <row r="2015" spans="1:20" ht="30.75" x14ac:dyDescent="0.25">
      <c r="A2015" s="3">
        <v>2013</v>
      </c>
      <c r="B2015" s="4" t="s">
        <v>2014</v>
      </c>
      <c r="C2015" s="4" t="s">
        <v>6123</v>
      </c>
      <c r="D2015" s="3">
        <v>160000</v>
      </c>
      <c r="E2015" s="3">
        <v>791862</v>
      </c>
      <c r="F2015" s="8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8296</v>
      </c>
      <c r="O2015" s="9">
        <v>494.91374999999999</v>
      </c>
      <c r="P2015" s="3">
        <v>138.5054800526085</v>
      </c>
      <c r="Q2015" s="3" t="s">
        <v>8296</v>
      </c>
      <c r="R2015" s="3" t="s">
        <v>8296</v>
      </c>
      <c r="S2015" s="15">
        <f t="shared" si="62"/>
        <v>42499.960810185185</v>
      </c>
      <c r="T2015" s="14">
        <f t="shared" si="63"/>
        <v>42559.960810185185</v>
      </c>
    </row>
    <row r="2016" spans="1:20" ht="30.75" x14ac:dyDescent="0.25">
      <c r="A2016" s="3">
        <v>2014</v>
      </c>
      <c r="B2016" s="4" t="s">
        <v>2015</v>
      </c>
      <c r="C2016" s="4" t="s">
        <v>6124</v>
      </c>
      <c r="D2016" s="3">
        <v>30000</v>
      </c>
      <c r="E2016" s="3">
        <v>2344134.67</v>
      </c>
      <c r="F2016" s="8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8296</v>
      </c>
      <c r="O2016" s="9">
        <v>7813.7822333333334</v>
      </c>
      <c r="P2016" s="3">
        <v>87.467765430698861</v>
      </c>
      <c r="Q2016" s="3" t="s">
        <v>8296</v>
      </c>
      <c r="R2016" s="3" t="s">
        <v>8296</v>
      </c>
      <c r="S2016" s="15">
        <f t="shared" si="62"/>
        <v>41324.214571759258</v>
      </c>
      <c r="T2016" s="14">
        <f t="shared" si="63"/>
        <v>41358.172905092593</v>
      </c>
    </row>
    <row r="2017" spans="1:20" ht="30.75" x14ac:dyDescent="0.25">
      <c r="A2017" s="3">
        <v>2015</v>
      </c>
      <c r="B2017" s="4" t="s">
        <v>2016</v>
      </c>
      <c r="C2017" s="4" t="s">
        <v>6125</v>
      </c>
      <c r="D2017" s="3">
        <v>7200</v>
      </c>
      <c r="E2017" s="3">
        <v>8136.01</v>
      </c>
      <c r="F2017" s="8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8296</v>
      </c>
      <c r="O2017" s="8">
        <v>113.00013888888888</v>
      </c>
      <c r="P2017" s="3">
        <v>5.7778395061728407</v>
      </c>
      <c r="Q2017" s="3" t="s">
        <v>8296</v>
      </c>
      <c r="R2017" s="3" t="s">
        <v>8296</v>
      </c>
      <c r="S2017" s="15">
        <f t="shared" si="62"/>
        <v>40765.876886574071</v>
      </c>
      <c r="T2017" s="14">
        <f t="shared" si="63"/>
        <v>40795.876886574071</v>
      </c>
    </row>
    <row r="2018" spans="1:20" ht="30.75" x14ac:dyDescent="0.25">
      <c r="A2018" s="3">
        <v>2016</v>
      </c>
      <c r="B2018" s="4" t="s">
        <v>2017</v>
      </c>
      <c r="C2018" s="4" t="s">
        <v>6126</v>
      </c>
      <c r="D2018" s="3">
        <v>10000</v>
      </c>
      <c r="E2018" s="3">
        <v>92154.22</v>
      </c>
      <c r="F2018" s="8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8296</v>
      </c>
      <c r="O2018" s="9">
        <v>921.54219999999998</v>
      </c>
      <c r="P2018" s="3">
        <v>171.51194154488519</v>
      </c>
      <c r="Q2018" s="3" t="s">
        <v>8296</v>
      </c>
      <c r="R2018" s="3" t="s">
        <v>8296</v>
      </c>
      <c r="S2018" s="15">
        <f t="shared" si="62"/>
        <v>41312.88077546296</v>
      </c>
      <c r="T2018" s="14">
        <f t="shared" si="63"/>
        <v>41342.88077546296</v>
      </c>
    </row>
    <row r="2019" spans="1:20" ht="30.75" x14ac:dyDescent="0.25">
      <c r="A2019" s="3">
        <v>2017</v>
      </c>
      <c r="B2019" s="4" t="s">
        <v>2018</v>
      </c>
      <c r="C2019" s="4" t="s">
        <v>6127</v>
      </c>
      <c r="D2019" s="3">
        <v>25000</v>
      </c>
      <c r="E2019" s="3">
        <v>31275.599999999999</v>
      </c>
      <c r="F2019" s="8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8296</v>
      </c>
      <c r="O2019" s="8">
        <v>125.10239999999999</v>
      </c>
      <c r="P2019" s="3">
        <v>14.73145539906103</v>
      </c>
      <c r="Q2019" s="3" t="s">
        <v>8296</v>
      </c>
      <c r="R2019" s="3" t="s">
        <v>8296</v>
      </c>
      <c r="S2019" s="15">
        <f t="shared" si="62"/>
        <v>40961.057349537034</v>
      </c>
      <c r="T2019" s="14">
        <f t="shared" si="63"/>
        <v>40992.166666666664</v>
      </c>
    </row>
    <row r="2020" spans="1:20" ht="30.75" x14ac:dyDescent="0.25">
      <c r="A2020" s="3">
        <v>2018</v>
      </c>
      <c r="B2020" s="4" t="s">
        <v>2019</v>
      </c>
      <c r="C2020" s="4" t="s">
        <v>6128</v>
      </c>
      <c r="D2020" s="3">
        <v>65000</v>
      </c>
      <c r="E2020" s="3">
        <v>66458.23</v>
      </c>
      <c r="F2020" s="8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8296</v>
      </c>
      <c r="O2020" s="8">
        <v>102.24343076923077</v>
      </c>
      <c r="P2020" s="3">
        <v>3.2405111111111022</v>
      </c>
      <c r="Q2020" s="3" t="s">
        <v>8296</v>
      </c>
      <c r="R2020" s="3" t="s">
        <v>8296</v>
      </c>
      <c r="S2020" s="15">
        <f t="shared" si="62"/>
        <v>42199.365844907406</v>
      </c>
      <c r="T2020" s="14">
        <f t="shared" si="63"/>
        <v>42229.365844907406</v>
      </c>
    </row>
    <row r="2021" spans="1:20" ht="45.75" x14ac:dyDescent="0.25">
      <c r="A2021" s="3">
        <v>2019</v>
      </c>
      <c r="B2021" s="4" t="s">
        <v>2020</v>
      </c>
      <c r="C2021" s="4" t="s">
        <v>6129</v>
      </c>
      <c r="D2021" s="3">
        <v>40000</v>
      </c>
      <c r="E2021" s="3">
        <v>193963.9</v>
      </c>
      <c r="F2021" s="8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8296</v>
      </c>
      <c r="O2021" s="9">
        <v>484.90975000000003</v>
      </c>
      <c r="P2021" s="3">
        <v>86.496573033707861</v>
      </c>
      <c r="Q2021" s="3" t="s">
        <v>8296</v>
      </c>
      <c r="R2021" s="3" t="s">
        <v>8296</v>
      </c>
      <c r="S2021" s="15">
        <f t="shared" si="62"/>
        <v>42605.70857638889</v>
      </c>
      <c r="T2021" s="14">
        <f t="shared" si="63"/>
        <v>42635.70857638889</v>
      </c>
    </row>
    <row r="2022" spans="1:20" ht="45.75" x14ac:dyDescent="0.25">
      <c r="A2022" s="3">
        <v>2020</v>
      </c>
      <c r="B2022" s="4" t="s">
        <v>2021</v>
      </c>
      <c r="C2022" s="4" t="s">
        <v>6130</v>
      </c>
      <c r="D2022" s="3">
        <v>1500</v>
      </c>
      <c r="E2022" s="3">
        <v>2885</v>
      </c>
      <c r="F2022" s="8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8296</v>
      </c>
      <c r="O2022" s="8">
        <v>192.33333333333334</v>
      </c>
      <c r="P2022" s="3">
        <v>11.352459016393443</v>
      </c>
      <c r="Q2022" s="3" t="s">
        <v>8296</v>
      </c>
      <c r="R2022" s="3" t="s">
        <v>8296</v>
      </c>
      <c r="S2022" s="15">
        <f t="shared" si="62"/>
        <v>41737.097499999996</v>
      </c>
      <c r="T2022" s="14">
        <f t="shared" si="63"/>
        <v>41773.961111111108</v>
      </c>
    </row>
    <row r="2023" spans="1:20" ht="30.75" x14ac:dyDescent="0.25">
      <c r="A2023" s="3">
        <v>2021</v>
      </c>
      <c r="B2023" s="4" t="s">
        <v>2022</v>
      </c>
      <c r="C2023" s="4" t="s">
        <v>6131</v>
      </c>
      <c r="D2023" s="3">
        <v>5000</v>
      </c>
      <c r="E2023" s="3">
        <v>14055</v>
      </c>
      <c r="F2023" s="8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8296</v>
      </c>
      <c r="O2023" s="9">
        <v>281.10000000000002</v>
      </c>
      <c r="P2023" s="3">
        <v>95.315789473684205</v>
      </c>
      <c r="Q2023" s="3" t="s">
        <v>8296</v>
      </c>
      <c r="R2023" s="3" t="s">
        <v>8296</v>
      </c>
      <c r="S2023" s="15">
        <f t="shared" si="62"/>
        <v>41861.070567129631</v>
      </c>
      <c r="T2023" s="14">
        <f t="shared" si="63"/>
        <v>41906.070567129631</v>
      </c>
    </row>
    <row r="2024" spans="1:20" ht="30.75" x14ac:dyDescent="0.25">
      <c r="A2024" s="3">
        <v>2022</v>
      </c>
      <c r="B2024" s="4" t="s">
        <v>2023</v>
      </c>
      <c r="C2024" s="4" t="s">
        <v>6132</v>
      </c>
      <c r="D2024" s="3">
        <v>100000</v>
      </c>
      <c r="E2024" s="3">
        <v>125137</v>
      </c>
      <c r="F2024" s="8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8296</v>
      </c>
      <c r="O2024" s="8">
        <v>125.13700000000001</v>
      </c>
      <c r="P2024" s="3">
        <v>77.344615384615381</v>
      </c>
      <c r="Q2024" s="3" t="s">
        <v>8296</v>
      </c>
      <c r="R2024" s="3" t="s">
        <v>8296</v>
      </c>
      <c r="S2024" s="15">
        <f t="shared" si="62"/>
        <v>42502.569120370375</v>
      </c>
      <c r="T2024" s="14">
        <f t="shared" si="63"/>
        <v>42532.569120370375</v>
      </c>
    </row>
    <row r="2025" spans="1:20" ht="45.75" x14ac:dyDescent="0.25">
      <c r="A2025" s="3">
        <v>2023</v>
      </c>
      <c r="B2025" s="4" t="s">
        <v>2024</v>
      </c>
      <c r="C2025" s="4" t="s">
        <v>6133</v>
      </c>
      <c r="D2025" s="3">
        <v>100000</v>
      </c>
      <c r="E2025" s="3">
        <v>161459</v>
      </c>
      <c r="F2025" s="8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8296</v>
      </c>
      <c r="O2025" s="8">
        <v>161.459</v>
      </c>
      <c r="P2025" s="3">
        <v>174.10481586402267</v>
      </c>
      <c r="Q2025" s="3" t="s">
        <v>8296</v>
      </c>
      <c r="R2025" s="3" t="s">
        <v>8296</v>
      </c>
      <c r="S2025" s="15">
        <f t="shared" si="62"/>
        <v>42136.420752314814</v>
      </c>
      <c r="T2025" s="14">
        <f t="shared" si="63"/>
        <v>42166.420752314814</v>
      </c>
    </row>
    <row r="2026" spans="1:20" ht="30.75" x14ac:dyDescent="0.25">
      <c r="A2026" s="3">
        <v>2024</v>
      </c>
      <c r="B2026" s="4" t="s">
        <v>2025</v>
      </c>
      <c r="C2026" s="4" t="s">
        <v>6134</v>
      </c>
      <c r="D2026" s="3">
        <v>4000</v>
      </c>
      <c r="E2026" s="3">
        <v>23414</v>
      </c>
      <c r="F2026" s="8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8296</v>
      </c>
      <c r="O2026" s="9">
        <v>585.35</v>
      </c>
      <c r="P2026" s="3">
        <v>184.89523809523808</v>
      </c>
      <c r="Q2026" s="3" t="s">
        <v>8296</v>
      </c>
      <c r="R2026" s="3" t="s">
        <v>8296</v>
      </c>
      <c r="S2026" s="15">
        <f t="shared" si="62"/>
        <v>41099.966944444444</v>
      </c>
      <c r="T2026" s="14">
        <f t="shared" si="63"/>
        <v>41134.125</v>
      </c>
    </row>
    <row r="2027" spans="1:20" ht="30.75" x14ac:dyDescent="0.25">
      <c r="A2027" s="3">
        <v>2025</v>
      </c>
      <c r="B2027" s="4" t="s">
        <v>2026</v>
      </c>
      <c r="C2027" s="4" t="s">
        <v>6135</v>
      </c>
      <c r="D2027" s="3">
        <v>80000</v>
      </c>
      <c r="E2027" s="3">
        <v>160920</v>
      </c>
      <c r="F2027" s="8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8296</v>
      </c>
      <c r="O2027" s="9">
        <v>201.14999999999998</v>
      </c>
      <c r="P2027" s="3">
        <v>111.00137174211248</v>
      </c>
      <c r="Q2027" s="3" t="s">
        <v>8296</v>
      </c>
      <c r="R2027" s="3" t="s">
        <v>8296</v>
      </c>
      <c r="S2027" s="15">
        <f t="shared" si="62"/>
        <v>42136.184560185182</v>
      </c>
      <c r="T2027" s="14">
        <f t="shared" si="63"/>
        <v>42166.184560185182</v>
      </c>
    </row>
    <row r="2028" spans="1:20" ht="15.75" x14ac:dyDescent="0.25">
      <c r="A2028" s="3">
        <v>2026</v>
      </c>
      <c r="B2028" s="4" t="s">
        <v>2027</v>
      </c>
      <c r="C2028" s="4" t="s">
        <v>6136</v>
      </c>
      <c r="D2028" s="3">
        <v>25000</v>
      </c>
      <c r="E2028" s="3">
        <v>33370.769999999997</v>
      </c>
      <c r="F2028" s="8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8296</v>
      </c>
      <c r="O2028" s="8">
        <v>133.48307999999997</v>
      </c>
      <c r="P2028" s="3">
        <v>18.437819383259903</v>
      </c>
      <c r="Q2028" s="3" t="s">
        <v>8296</v>
      </c>
      <c r="R2028" s="3" t="s">
        <v>8296</v>
      </c>
      <c r="S2028" s="15">
        <f t="shared" si="62"/>
        <v>41704.735937500001</v>
      </c>
      <c r="T2028" s="14">
        <f t="shared" si="63"/>
        <v>41750.165972222225</v>
      </c>
    </row>
    <row r="2029" spans="1:20" ht="30.75" x14ac:dyDescent="0.25">
      <c r="A2029" s="3">
        <v>2027</v>
      </c>
      <c r="B2029" s="4" t="s">
        <v>2028</v>
      </c>
      <c r="C2029" s="4" t="s">
        <v>6137</v>
      </c>
      <c r="D2029" s="3">
        <v>100000</v>
      </c>
      <c r="E2029" s="3">
        <v>120249</v>
      </c>
      <c r="F2029" s="8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8296</v>
      </c>
      <c r="O2029" s="8">
        <v>120.24900000000001</v>
      </c>
      <c r="P2029" s="3">
        <v>37.567717996289424</v>
      </c>
      <c r="Q2029" s="3" t="s">
        <v>8296</v>
      </c>
      <c r="R2029" s="3" t="s">
        <v>8296</v>
      </c>
      <c r="S2029" s="15">
        <f t="shared" si="62"/>
        <v>42048.813877314817</v>
      </c>
      <c r="T2029" s="14">
        <f t="shared" si="63"/>
        <v>42093.772210648152</v>
      </c>
    </row>
    <row r="2030" spans="1:20" ht="15.75" x14ac:dyDescent="0.25">
      <c r="A2030" s="3">
        <v>2028</v>
      </c>
      <c r="B2030" s="4" t="s">
        <v>2029</v>
      </c>
      <c r="C2030" s="4" t="s">
        <v>6138</v>
      </c>
      <c r="D2030" s="3">
        <v>3000</v>
      </c>
      <c r="E2030" s="3">
        <v>3785</v>
      </c>
      <c r="F2030" s="8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8296</v>
      </c>
      <c r="O2030" s="8">
        <v>126.16666666666667</v>
      </c>
      <c r="P2030" s="3">
        <v>9.9367088607594933</v>
      </c>
      <c r="Q2030" s="3" t="s">
        <v>8296</v>
      </c>
      <c r="R2030" s="3" t="s">
        <v>8296</v>
      </c>
      <c r="S2030" s="15">
        <f t="shared" si="62"/>
        <v>40215.919050925928</v>
      </c>
      <c r="T2030" s="14">
        <f t="shared" si="63"/>
        <v>40252.913194444445</v>
      </c>
    </row>
    <row r="2031" spans="1:20" ht="30.75" x14ac:dyDescent="0.25">
      <c r="A2031" s="3">
        <v>2029</v>
      </c>
      <c r="B2031" s="4" t="s">
        <v>2030</v>
      </c>
      <c r="C2031" s="4" t="s">
        <v>6139</v>
      </c>
      <c r="D2031" s="3">
        <v>2500</v>
      </c>
      <c r="E2031" s="3">
        <v>9030</v>
      </c>
      <c r="F2031" s="8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8296</v>
      </c>
      <c r="O2031" s="9">
        <v>361.2</v>
      </c>
      <c r="P2031" s="3">
        <v>69.468085106382972</v>
      </c>
      <c r="Q2031" s="3" t="s">
        <v>8296</v>
      </c>
      <c r="R2031" s="3" t="s">
        <v>8296</v>
      </c>
      <c r="S2031" s="15">
        <f t="shared" si="62"/>
        <v>41848.021770833337</v>
      </c>
      <c r="T2031" s="14">
        <f t="shared" si="63"/>
        <v>41878.021770833337</v>
      </c>
    </row>
    <row r="2032" spans="1:20" ht="30.75" x14ac:dyDescent="0.25">
      <c r="A2032" s="3">
        <v>2030</v>
      </c>
      <c r="B2032" s="4" t="s">
        <v>2031</v>
      </c>
      <c r="C2032" s="4" t="s">
        <v>6140</v>
      </c>
      <c r="D2032" s="3">
        <v>32768</v>
      </c>
      <c r="E2032" s="3">
        <v>74134</v>
      </c>
      <c r="F2032" s="8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8296</v>
      </c>
      <c r="O2032" s="9">
        <v>226.239013671875</v>
      </c>
      <c r="P2032" s="3">
        <v>66.185599999999994</v>
      </c>
      <c r="Q2032" s="3" t="s">
        <v>8296</v>
      </c>
      <c r="R2032" s="3" t="s">
        <v>8296</v>
      </c>
      <c r="S2032" s="15">
        <f t="shared" si="62"/>
        <v>41212.996481481481</v>
      </c>
      <c r="T2032" s="14">
        <f t="shared" si="63"/>
        <v>41242.996481481481</v>
      </c>
    </row>
    <row r="2033" spans="1:20" ht="30.75" x14ac:dyDescent="0.25">
      <c r="A2033" s="3">
        <v>2031</v>
      </c>
      <c r="B2033" s="4" t="s">
        <v>2032</v>
      </c>
      <c r="C2033" s="4" t="s">
        <v>6141</v>
      </c>
      <c r="D2033" s="3">
        <v>50000</v>
      </c>
      <c r="E2033" s="3">
        <v>60175</v>
      </c>
      <c r="F2033" s="8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8296</v>
      </c>
      <c r="O2033" s="8">
        <v>120.35</v>
      </c>
      <c r="P2033" s="3">
        <v>20.029527559055119</v>
      </c>
      <c r="Q2033" s="3" t="s">
        <v>8296</v>
      </c>
      <c r="R2033" s="3" t="s">
        <v>8296</v>
      </c>
      <c r="S2033" s="15">
        <f t="shared" si="62"/>
        <v>41975.329317129625</v>
      </c>
      <c r="T2033" s="14">
        <f t="shared" si="63"/>
        <v>42013.041666666672</v>
      </c>
    </row>
    <row r="2034" spans="1:20" ht="30.75" x14ac:dyDescent="0.25">
      <c r="A2034" s="3">
        <v>2032</v>
      </c>
      <c r="B2034" s="4" t="s">
        <v>2033</v>
      </c>
      <c r="C2034" s="4" t="s">
        <v>6142</v>
      </c>
      <c r="D2034" s="3">
        <v>25000</v>
      </c>
      <c r="E2034" s="3">
        <v>76047</v>
      </c>
      <c r="F2034" s="8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8296</v>
      </c>
      <c r="O2034" s="9">
        <v>304.18799999999999</v>
      </c>
      <c r="P2034" s="3">
        <v>96.133709981167613</v>
      </c>
      <c r="Q2034" s="3" t="s">
        <v>8296</v>
      </c>
      <c r="R2034" s="3" t="s">
        <v>8296</v>
      </c>
      <c r="S2034" s="15">
        <f t="shared" si="62"/>
        <v>42689.565671296295</v>
      </c>
      <c r="T2034" s="14">
        <f t="shared" si="63"/>
        <v>42719.208333333328</v>
      </c>
    </row>
    <row r="2035" spans="1:20" ht="45.75" x14ac:dyDescent="0.25">
      <c r="A2035" s="3">
        <v>2033</v>
      </c>
      <c r="B2035" s="4" t="s">
        <v>2034</v>
      </c>
      <c r="C2035" s="4" t="s">
        <v>6143</v>
      </c>
      <c r="D2035" s="3">
        <v>25000</v>
      </c>
      <c r="E2035" s="3">
        <v>44669</v>
      </c>
      <c r="F2035" s="8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8296</v>
      </c>
      <c r="O2035" s="8">
        <v>178.67599999999999</v>
      </c>
      <c r="P2035" s="3">
        <v>124.48734177215189</v>
      </c>
      <c r="Q2035" s="3" t="s">
        <v>8296</v>
      </c>
      <c r="R2035" s="3" t="s">
        <v>8296</v>
      </c>
      <c r="S2035" s="15">
        <f t="shared" si="62"/>
        <v>41725.082384259258</v>
      </c>
      <c r="T2035" s="14">
        <f t="shared" si="63"/>
        <v>41755.082384259258</v>
      </c>
    </row>
    <row r="2036" spans="1:20" ht="45.75" x14ac:dyDescent="0.25">
      <c r="A2036" s="3">
        <v>2034</v>
      </c>
      <c r="B2036" s="4" t="s">
        <v>2035</v>
      </c>
      <c r="C2036" s="4" t="s">
        <v>6144</v>
      </c>
      <c r="D2036" s="3">
        <v>78000</v>
      </c>
      <c r="E2036" s="3">
        <v>301719.59000000003</v>
      </c>
      <c r="F2036" s="8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8296</v>
      </c>
      <c r="O2036" s="9">
        <v>386.81998717948721</v>
      </c>
      <c r="P2036" s="3">
        <v>440.39289370078745</v>
      </c>
      <c r="Q2036" s="3" t="s">
        <v>8296</v>
      </c>
      <c r="R2036" s="3" t="s">
        <v>8296</v>
      </c>
      <c r="S2036" s="15">
        <f t="shared" si="62"/>
        <v>42076.130011574074</v>
      </c>
      <c r="T2036" s="14">
        <f t="shared" si="63"/>
        <v>42131.290277777778</v>
      </c>
    </row>
    <row r="2037" spans="1:20" ht="30.75" x14ac:dyDescent="0.25">
      <c r="A2037" s="3">
        <v>2035</v>
      </c>
      <c r="B2037" s="4" t="s">
        <v>2036</v>
      </c>
      <c r="C2037" s="4" t="s">
        <v>6145</v>
      </c>
      <c r="D2037" s="3">
        <v>80000</v>
      </c>
      <c r="E2037" s="3">
        <v>168829.14</v>
      </c>
      <c r="F2037" s="8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8296</v>
      </c>
      <c r="O2037" s="9">
        <v>211.03642500000004</v>
      </c>
      <c r="P2037" s="3">
        <v>137.93344720496896</v>
      </c>
      <c r="Q2037" s="3" t="s">
        <v>8296</v>
      </c>
      <c r="R2037" s="3" t="s">
        <v>8296</v>
      </c>
      <c r="S2037" s="15">
        <f t="shared" si="62"/>
        <v>42311.625081018516</v>
      </c>
      <c r="T2037" s="14">
        <f t="shared" si="63"/>
        <v>42357.041666666672</v>
      </c>
    </row>
    <row r="2038" spans="1:20" ht="30.75" x14ac:dyDescent="0.25">
      <c r="A2038" s="3">
        <v>2036</v>
      </c>
      <c r="B2038" s="4" t="s">
        <v>2037</v>
      </c>
      <c r="C2038" s="4" t="s">
        <v>6146</v>
      </c>
      <c r="D2038" s="3">
        <v>30000</v>
      </c>
      <c r="E2038" s="3">
        <v>39500.5</v>
      </c>
      <c r="F2038" s="8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8296</v>
      </c>
      <c r="O2038" s="8">
        <v>131.66833333333335</v>
      </c>
      <c r="P2038" s="3">
        <v>11.203419811320755</v>
      </c>
      <c r="Q2038" s="3" t="s">
        <v>8296</v>
      </c>
      <c r="R2038" s="3" t="s">
        <v>8296</v>
      </c>
      <c r="S2038" s="15">
        <f t="shared" si="62"/>
        <v>41738.864803240744</v>
      </c>
      <c r="T2038" s="14">
        <f t="shared" si="63"/>
        <v>41768.864803240744</v>
      </c>
    </row>
    <row r="2039" spans="1:20" ht="30.75" x14ac:dyDescent="0.25">
      <c r="A2039" s="3">
        <v>2037</v>
      </c>
      <c r="B2039" s="4" t="s">
        <v>2038</v>
      </c>
      <c r="C2039" s="4" t="s">
        <v>6147</v>
      </c>
      <c r="D2039" s="3">
        <v>10000</v>
      </c>
      <c r="E2039" s="3">
        <v>30047.64</v>
      </c>
      <c r="F2039" s="8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8296</v>
      </c>
      <c r="O2039" s="9">
        <v>300.47639999999996</v>
      </c>
      <c r="P2039" s="3">
        <v>46.731095571095572</v>
      </c>
      <c r="Q2039" s="3" t="s">
        <v>8296</v>
      </c>
      <c r="R2039" s="3" t="s">
        <v>8296</v>
      </c>
      <c r="S2039" s="15">
        <f t="shared" si="62"/>
        <v>41578.210104166668</v>
      </c>
      <c r="T2039" s="14">
        <f t="shared" si="63"/>
        <v>41638.251770833333</v>
      </c>
    </row>
    <row r="2040" spans="1:20" ht="30.75" x14ac:dyDescent="0.25">
      <c r="A2040" s="3">
        <v>2038</v>
      </c>
      <c r="B2040" s="4" t="s">
        <v>2039</v>
      </c>
      <c r="C2040" s="4" t="s">
        <v>6148</v>
      </c>
      <c r="D2040" s="3">
        <v>8000</v>
      </c>
      <c r="E2040" s="3">
        <v>33641</v>
      </c>
      <c r="F2040" s="8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8296</v>
      </c>
      <c r="O2040" s="9">
        <v>420.51249999999999</v>
      </c>
      <c r="P2040" s="3">
        <v>125.69117647058823</v>
      </c>
      <c r="Q2040" s="3" t="s">
        <v>8296</v>
      </c>
      <c r="R2040" s="3" t="s">
        <v>8296</v>
      </c>
      <c r="S2040" s="15">
        <f t="shared" si="62"/>
        <v>41424.27107638889</v>
      </c>
      <c r="T2040" s="14">
        <f t="shared" si="63"/>
        <v>41456.75</v>
      </c>
    </row>
    <row r="2041" spans="1:20" ht="30.75" x14ac:dyDescent="0.25">
      <c r="A2041" s="3">
        <v>2039</v>
      </c>
      <c r="B2041" s="4" t="s">
        <v>2040</v>
      </c>
      <c r="C2041" s="4" t="s">
        <v>6149</v>
      </c>
      <c r="D2041" s="3">
        <v>125000</v>
      </c>
      <c r="E2041" s="3">
        <v>170271</v>
      </c>
      <c r="F2041" s="8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8296</v>
      </c>
      <c r="O2041" s="8">
        <v>136.21680000000001</v>
      </c>
      <c r="P2041" s="3">
        <v>119.44854881266491</v>
      </c>
      <c r="Q2041" s="3" t="s">
        <v>8296</v>
      </c>
      <c r="R2041" s="3" t="s">
        <v>8296</v>
      </c>
      <c r="S2041" s="15">
        <f t="shared" si="62"/>
        <v>42675.438946759255</v>
      </c>
      <c r="T2041" s="14">
        <f t="shared" si="63"/>
        <v>42705.207638888889</v>
      </c>
    </row>
    <row r="2042" spans="1:20" ht="30.75" x14ac:dyDescent="0.25">
      <c r="A2042" s="3">
        <v>2040</v>
      </c>
      <c r="B2042" s="4" t="s">
        <v>2041</v>
      </c>
      <c r="C2042" s="4" t="s">
        <v>6150</v>
      </c>
      <c r="D2042" s="3">
        <v>3000</v>
      </c>
      <c r="E2042" s="3">
        <v>7445.14</v>
      </c>
      <c r="F2042" s="8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8296</v>
      </c>
      <c r="O2042" s="9">
        <v>248.17133333333334</v>
      </c>
      <c r="P2042" s="3">
        <v>16.402730627306273</v>
      </c>
      <c r="Q2042" s="3" t="s">
        <v>8296</v>
      </c>
      <c r="R2042" s="3" t="s">
        <v>8296</v>
      </c>
      <c r="S2042" s="15">
        <f t="shared" si="62"/>
        <v>41578.927118055559</v>
      </c>
      <c r="T2042" s="14">
        <f t="shared" si="63"/>
        <v>41593.968784722223</v>
      </c>
    </row>
    <row r="2043" spans="1:20" ht="30.75" x14ac:dyDescent="0.25">
      <c r="A2043" s="3">
        <v>2041</v>
      </c>
      <c r="B2043" s="4" t="s">
        <v>2042</v>
      </c>
      <c r="C2043" s="4" t="s">
        <v>6151</v>
      </c>
      <c r="D2043" s="3">
        <v>9500</v>
      </c>
      <c r="E2043" s="3">
        <v>17277</v>
      </c>
      <c r="F2043" s="8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8296</v>
      </c>
      <c r="O2043" s="8">
        <v>181.86315789473684</v>
      </c>
      <c r="P2043" s="3">
        <v>64.808333333333337</v>
      </c>
      <c r="Q2043" s="3" t="s">
        <v>8296</v>
      </c>
      <c r="R2043" s="3" t="s">
        <v>8296</v>
      </c>
      <c r="S2043" s="15">
        <f t="shared" si="62"/>
        <v>42654.525775462964</v>
      </c>
      <c r="T2043" s="14">
        <f t="shared" si="63"/>
        <v>42684.567442129628</v>
      </c>
    </row>
    <row r="2044" spans="1:20" ht="30.75" x14ac:dyDescent="0.25">
      <c r="A2044" s="3">
        <v>2042</v>
      </c>
      <c r="B2044" s="4" t="s">
        <v>2043</v>
      </c>
      <c r="C2044" s="4" t="s">
        <v>6152</v>
      </c>
      <c r="D2044" s="3">
        <v>10000</v>
      </c>
      <c r="E2044" s="3">
        <v>12353</v>
      </c>
      <c r="F2044" s="8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8296</v>
      </c>
      <c r="O2044" s="8">
        <v>123.53</v>
      </c>
      <c r="P2044" s="3">
        <v>16.807142857142857</v>
      </c>
      <c r="Q2044" s="3" t="s">
        <v>8296</v>
      </c>
      <c r="R2044" s="3" t="s">
        <v>8296</v>
      </c>
      <c r="S2044" s="15">
        <f t="shared" si="62"/>
        <v>42331.708032407405</v>
      </c>
      <c r="T2044" s="14">
        <f t="shared" si="63"/>
        <v>42391.708032407405</v>
      </c>
    </row>
    <row r="2045" spans="1:20" ht="45.75" x14ac:dyDescent="0.25">
      <c r="A2045" s="3">
        <v>2043</v>
      </c>
      <c r="B2045" s="4" t="s">
        <v>2044</v>
      </c>
      <c r="C2045" s="4" t="s">
        <v>6153</v>
      </c>
      <c r="D2045" s="3">
        <v>1385</v>
      </c>
      <c r="E2045" s="3">
        <v>7011</v>
      </c>
      <c r="F2045" s="8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8296</v>
      </c>
      <c r="O2045" s="9">
        <v>506.20938628158842</v>
      </c>
      <c r="P2045" s="3">
        <v>29.150259067357513</v>
      </c>
      <c r="Q2045" s="3" t="s">
        <v>8296</v>
      </c>
      <c r="R2045" s="3" t="s">
        <v>8296</v>
      </c>
      <c r="S2045" s="15">
        <f t="shared" si="62"/>
        <v>42661.176817129628</v>
      </c>
      <c r="T2045" s="14">
        <f t="shared" si="63"/>
        <v>42715.207638888889</v>
      </c>
    </row>
    <row r="2046" spans="1:20" ht="30.75" x14ac:dyDescent="0.25">
      <c r="A2046" s="3">
        <v>2044</v>
      </c>
      <c r="B2046" s="4" t="s">
        <v>2045</v>
      </c>
      <c r="C2046" s="4" t="s">
        <v>6154</v>
      </c>
      <c r="D2046" s="3">
        <v>15000</v>
      </c>
      <c r="E2046" s="3">
        <v>16232</v>
      </c>
      <c r="F2046" s="8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8296</v>
      </c>
      <c r="O2046" s="8">
        <v>108.21333333333334</v>
      </c>
      <c r="P2046" s="3">
        <v>6.8444444444444441</v>
      </c>
      <c r="Q2046" s="3" t="s">
        <v>8296</v>
      </c>
      <c r="R2046" s="3" t="s">
        <v>8296</v>
      </c>
      <c r="S2046" s="15">
        <f t="shared" si="62"/>
        <v>42138.684189814812</v>
      </c>
      <c r="T2046" s="14">
        <f t="shared" si="63"/>
        <v>42168.684189814812</v>
      </c>
    </row>
    <row r="2047" spans="1:20" ht="45.75" x14ac:dyDescent="0.25">
      <c r="A2047" s="3">
        <v>2045</v>
      </c>
      <c r="B2047" s="4" t="s">
        <v>2046</v>
      </c>
      <c r="C2047" s="4" t="s">
        <v>6155</v>
      </c>
      <c r="D2047" s="3">
        <v>4900</v>
      </c>
      <c r="E2047" s="3">
        <v>40140.01</v>
      </c>
      <c r="F2047" s="8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8296</v>
      </c>
      <c r="O2047" s="9">
        <v>819.18387755102037</v>
      </c>
      <c r="P2047" s="3">
        <v>133.99243346007606</v>
      </c>
      <c r="Q2047" s="3" t="s">
        <v>8296</v>
      </c>
      <c r="R2047" s="3" t="s">
        <v>8296</v>
      </c>
      <c r="S2047" s="15">
        <f t="shared" si="62"/>
        <v>41069.088506944441</v>
      </c>
      <c r="T2047" s="14">
        <f t="shared" si="63"/>
        <v>41099.088506944441</v>
      </c>
    </row>
    <row r="2048" spans="1:20" ht="30.75" x14ac:dyDescent="0.25">
      <c r="A2048" s="3">
        <v>2046</v>
      </c>
      <c r="B2048" s="4" t="s">
        <v>2047</v>
      </c>
      <c r="C2048" s="4" t="s">
        <v>6156</v>
      </c>
      <c r="D2048" s="3">
        <v>10000</v>
      </c>
      <c r="E2048" s="3">
        <v>12110</v>
      </c>
      <c r="F2048" s="8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8296</v>
      </c>
      <c r="O2048" s="8">
        <v>121.10000000000001</v>
      </c>
      <c r="P2048" s="3">
        <v>9.7235023041474662</v>
      </c>
      <c r="Q2048" s="3" t="s">
        <v>8296</v>
      </c>
      <c r="R2048" s="3" t="s">
        <v>8296</v>
      </c>
      <c r="S2048" s="15">
        <f t="shared" si="62"/>
        <v>41387.171805555554</v>
      </c>
      <c r="T2048" s="14">
        <f t="shared" si="63"/>
        <v>41417.171805555554</v>
      </c>
    </row>
    <row r="2049" spans="1:20" ht="30.75" x14ac:dyDescent="0.25">
      <c r="A2049" s="3">
        <v>2047</v>
      </c>
      <c r="B2049" s="4" t="s">
        <v>2048</v>
      </c>
      <c r="C2049" s="4" t="s">
        <v>6157</v>
      </c>
      <c r="D2049" s="3">
        <v>98000</v>
      </c>
      <c r="E2049" s="3">
        <v>100939</v>
      </c>
      <c r="F2049" s="8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8296</v>
      </c>
      <c r="O2049" s="8">
        <v>102.99897959183673</v>
      </c>
      <c r="P2049" s="3">
        <v>6.6343115124153496</v>
      </c>
      <c r="Q2049" s="3" t="s">
        <v>8296</v>
      </c>
      <c r="R2049" s="3" t="s">
        <v>8296</v>
      </c>
      <c r="S2049" s="15">
        <f t="shared" si="62"/>
        <v>42081.903587962966</v>
      </c>
      <c r="T2049" s="14">
        <f t="shared" si="63"/>
        <v>42111</v>
      </c>
    </row>
    <row r="2050" spans="1:20" ht="30.75" x14ac:dyDescent="0.25">
      <c r="A2050" s="3">
        <v>2048</v>
      </c>
      <c r="B2050" s="4" t="s">
        <v>2049</v>
      </c>
      <c r="C2050" s="4" t="s">
        <v>6158</v>
      </c>
      <c r="D2050" s="3">
        <v>85000</v>
      </c>
      <c r="E2050" s="3">
        <v>126082.45</v>
      </c>
      <c r="F2050" s="8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8296</v>
      </c>
      <c r="O2050" s="8">
        <v>148.33229411764705</v>
      </c>
      <c r="P2050" s="3">
        <v>29.921667880553532</v>
      </c>
      <c r="Q2050" s="3" t="s">
        <v>8296</v>
      </c>
      <c r="R2050" s="3" t="s">
        <v>8296</v>
      </c>
      <c r="S2050" s="15">
        <f t="shared" si="62"/>
        <v>41387.651516203703</v>
      </c>
      <c r="T2050" s="14">
        <f t="shared" si="63"/>
        <v>41417.651516203703</v>
      </c>
    </row>
    <row r="2051" spans="1:20" ht="15.75" x14ac:dyDescent="0.25">
      <c r="A2051" s="3">
        <v>2049</v>
      </c>
      <c r="B2051" s="4" t="s">
        <v>2050</v>
      </c>
      <c r="C2051" s="4" t="s">
        <v>6159</v>
      </c>
      <c r="D2051" s="3">
        <v>50000</v>
      </c>
      <c r="E2051" s="3">
        <v>60095.35</v>
      </c>
      <c r="F2051" s="8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8296</v>
      </c>
      <c r="O2051" s="8">
        <v>120.19070000000001</v>
      </c>
      <c r="P2051" s="3">
        <v>13.605592991913745</v>
      </c>
      <c r="Q2051" s="3" t="s">
        <v>8296</v>
      </c>
      <c r="R2051" s="3" t="s">
        <v>8296</v>
      </c>
      <c r="S2051" s="15">
        <f t="shared" ref="S2051:S2114" si="64">(((J2051/60)/60)/24)+DATE(1970,1,1)</f>
        <v>41575.527349537035</v>
      </c>
      <c r="T2051" s="14">
        <f t="shared" ref="T2051:T2114" si="65">(((I2051/60)/60)/24)+DATE(1970,1,1)</f>
        <v>41610.957638888889</v>
      </c>
    </row>
    <row r="2052" spans="1:20" ht="30.75" x14ac:dyDescent="0.25">
      <c r="A2052" s="3">
        <v>2050</v>
      </c>
      <c r="B2052" s="4" t="s">
        <v>2051</v>
      </c>
      <c r="C2052" s="4" t="s">
        <v>6160</v>
      </c>
      <c r="D2052" s="3">
        <v>10000</v>
      </c>
      <c r="E2052" s="3">
        <v>47327</v>
      </c>
      <c r="F2052" s="8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8296</v>
      </c>
      <c r="O2052" s="9">
        <v>473.27000000000004</v>
      </c>
      <c r="P2052" s="3">
        <v>219.57058823529411</v>
      </c>
      <c r="Q2052" s="3" t="s">
        <v>8296</v>
      </c>
      <c r="R2052" s="3" t="s">
        <v>8296</v>
      </c>
      <c r="S2052" s="15">
        <f t="shared" si="64"/>
        <v>42115.071504629625</v>
      </c>
      <c r="T2052" s="14">
        <f t="shared" si="65"/>
        <v>42155.071504629625</v>
      </c>
    </row>
    <row r="2053" spans="1:20" ht="30.75" x14ac:dyDescent="0.25">
      <c r="A2053" s="3">
        <v>2051</v>
      </c>
      <c r="B2053" s="4" t="s">
        <v>2052</v>
      </c>
      <c r="C2053" s="4" t="s">
        <v>6161</v>
      </c>
      <c r="D2053" s="3">
        <v>8000</v>
      </c>
      <c r="E2053" s="3">
        <v>10429</v>
      </c>
      <c r="F2053" s="8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8296</v>
      </c>
      <c r="O2053" s="8">
        <v>130.36250000000001</v>
      </c>
      <c r="P2053" s="3">
        <v>10.037190082644628</v>
      </c>
      <c r="Q2053" s="3" t="s">
        <v>8296</v>
      </c>
      <c r="R2053" s="3" t="s">
        <v>8296</v>
      </c>
      <c r="S2053" s="15">
        <f t="shared" si="64"/>
        <v>41604.022418981483</v>
      </c>
      <c r="T2053" s="14">
        <f t="shared" si="65"/>
        <v>41634.022418981483</v>
      </c>
    </row>
    <row r="2054" spans="1:20" ht="30.75" x14ac:dyDescent="0.25">
      <c r="A2054" s="3">
        <v>2052</v>
      </c>
      <c r="B2054" s="4" t="s">
        <v>2053</v>
      </c>
      <c r="C2054" s="4" t="s">
        <v>6162</v>
      </c>
      <c r="D2054" s="3">
        <v>50000</v>
      </c>
      <c r="E2054" s="3">
        <v>176524</v>
      </c>
      <c r="F2054" s="8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8296</v>
      </c>
      <c r="O2054" s="9">
        <v>353.048</v>
      </c>
      <c r="P2054" s="3">
        <v>233.87060998151571</v>
      </c>
      <c r="Q2054" s="3" t="s">
        <v>8296</v>
      </c>
      <c r="R2054" s="3" t="s">
        <v>8296</v>
      </c>
      <c r="S2054" s="15">
        <f t="shared" si="64"/>
        <v>42375.08394675926</v>
      </c>
      <c r="T2054" s="14">
        <f t="shared" si="65"/>
        <v>42420.08394675926</v>
      </c>
    </row>
    <row r="2055" spans="1:20" ht="30.75" x14ac:dyDescent="0.25">
      <c r="A2055" s="3">
        <v>2053</v>
      </c>
      <c r="B2055" s="4" t="s">
        <v>2054</v>
      </c>
      <c r="C2055" s="4" t="s">
        <v>6163</v>
      </c>
      <c r="D2055" s="3">
        <v>5000</v>
      </c>
      <c r="E2055" s="3">
        <v>5051</v>
      </c>
      <c r="F2055" s="8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8296</v>
      </c>
      <c r="O2055" s="8">
        <v>101.02</v>
      </c>
      <c r="P2055" s="3">
        <v>0.42148760330578511</v>
      </c>
      <c r="Q2055" s="3" t="s">
        <v>8296</v>
      </c>
      <c r="R2055" s="3" t="s">
        <v>8296</v>
      </c>
      <c r="S2055" s="15">
        <f t="shared" si="64"/>
        <v>42303.617488425924</v>
      </c>
      <c r="T2055" s="14">
        <f t="shared" si="65"/>
        <v>42333.659155092595</v>
      </c>
    </row>
    <row r="2056" spans="1:20" ht="30.75" x14ac:dyDescent="0.25">
      <c r="A2056" s="3">
        <v>2054</v>
      </c>
      <c r="B2056" s="4" t="s">
        <v>2055</v>
      </c>
      <c r="C2056" s="4" t="s">
        <v>6164</v>
      </c>
      <c r="D2056" s="3">
        <v>35000</v>
      </c>
      <c r="E2056" s="3">
        <v>39757</v>
      </c>
      <c r="F2056" s="8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8296</v>
      </c>
      <c r="O2056" s="8">
        <v>113.59142857142857</v>
      </c>
      <c r="P2056" s="3">
        <v>7.6602254428341388</v>
      </c>
      <c r="Q2056" s="3" t="s">
        <v>8296</v>
      </c>
      <c r="R2056" s="3" t="s">
        <v>8296</v>
      </c>
      <c r="S2056" s="15">
        <f t="shared" si="64"/>
        <v>41731.520949074074</v>
      </c>
      <c r="T2056" s="14">
        <f t="shared" si="65"/>
        <v>41761.520949074074</v>
      </c>
    </row>
    <row r="2057" spans="1:20" ht="30.75" x14ac:dyDescent="0.25">
      <c r="A2057" s="3">
        <v>2055</v>
      </c>
      <c r="B2057" s="4" t="s">
        <v>2056</v>
      </c>
      <c r="C2057" s="4" t="s">
        <v>6165</v>
      </c>
      <c r="D2057" s="3">
        <v>6000</v>
      </c>
      <c r="E2057" s="3">
        <v>10045</v>
      </c>
      <c r="F2057" s="8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8296</v>
      </c>
      <c r="O2057" s="8">
        <v>167.41666666666666</v>
      </c>
      <c r="P2057" s="3">
        <v>40.049504950495049</v>
      </c>
      <c r="Q2057" s="3" t="s">
        <v>8296</v>
      </c>
      <c r="R2057" s="3" t="s">
        <v>8296</v>
      </c>
      <c r="S2057" s="15">
        <f t="shared" si="64"/>
        <v>41946.674108796295</v>
      </c>
      <c r="T2057" s="14">
        <f t="shared" si="65"/>
        <v>41976.166666666672</v>
      </c>
    </row>
    <row r="2058" spans="1:20" ht="30.75" x14ac:dyDescent="0.25">
      <c r="A2058" s="3">
        <v>2056</v>
      </c>
      <c r="B2058" s="4" t="s">
        <v>2057</v>
      </c>
      <c r="C2058" s="4" t="s">
        <v>6166</v>
      </c>
      <c r="D2058" s="3">
        <v>50000</v>
      </c>
      <c r="E2058" s="3">
        <v>76726</v>
      </c>
      <c r="F2058" s="8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8296</v>
      </c>
      <c r="O2058" s="8">
        <v>153.452</v>
      </c>
      <c r="P2058" s="3">
        <v>48.241877256317693</v>
      </c>
      <c r="Q2058" s="3" t="s">
        <v>8296</v>
      </c>
      <c r="R2058" s="3" t="s">
        <v>8296</v>
      </c>
      <c r="S2058" s="15">
        <f t="shared" si="64"/>
        <v>41351.76090277778</v>
      </c>
      <c r="T2058" s="14">
        <f t="shared" si="65"/>
        <v>41381.76090277778</v>
      </c>
    </row>
    <row r="2059" spans="1:20" ht="30.75" x14ac:dyDescent="0.25">
      <c r="A2059" s="3">
        <v>2057</v>
      </c>
      <c r="B2059" s="4" t="s">
        <v>2058</v>
      </c>
      <c r="C2059" s="4" t="s">
        <v>6167</v>
      </c>
      <c r="D2059" s="3">
        <v>15000</v>
      </c>
      <c r="E2059" s="3">
        <v>30334.83</v>
      </c>
      <c r="F2059" s="8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8296</v>
      </c>
      <c r="O2059" s="9">
        <v>202.23220000000001</v>
      </c>
      <c r="P2059" s="3">
        <v>23.025270270270273</v>
      </c>
      <c r="Q2059" s="3" t="s">
        <v>8296</v>
      </c>
      <c r="R2059" s="3" t="s">
        <v>8296</v>
      </c>
      <c r="S2059" s="15">
        <f t="shared" si="64"/>
        <v>42396.494583333333</v>
      </c>
      <c r="T2059" s="14">
        <f t="shared" si="65"/>
        <v>42426.494583333333</v>
      </c>
    </row>
    <row r="2060" spans="1:20" ht="15.75" x14ac:dyDescent="0.25">
      <c r="A2060" s="3">
        <v>2058</v>
      </c>
      <c r="B2060" s="4" t="s">
        <v>2059</v>
      </c>
      <c r="C2060" s="4" t="s">
        <v>6168</v>
      </c>
      <c r="D2060" s="3">
        <v>2560</v>
      </c>
      <c r="E2060" s="3">
        <v>4308</v>
      </c>
      <c r="F2060" s="8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8296</v>
      </c>
      <c r="O2060" s="8">
        <v>168.28125</v>
      </c>
      <c r="P2060" s="3">
        <v>4.2634146341463417</v>
      </c>
      <c r="Q2060" s="3" t="s">
        <v>8296</v>
      </c>
      <c r="R2060" s="3" t="s">
        <v>8296</v>
      </c>
      <c r="S2060" s="15">
        <f t="shared" si="64"/>
        <v>42026.370717592596</v>
      </c>
      <c r="T2060" s="14">
        <f t="shared" si="65"/>
        <v>42065.833333333328</v>
      </c>
    </row>
    <row r="2061" spans="1:20" ht="45.75" x14ac:dyDescent="0.25">
      <c r="A2061" s="3">
        <v>2059</v>
      </c>
      <c r="B2061" s="4" t="s">
        <v>2060</v>
      </c>
      <c r="C2061" s="4" t="s">
        <v>6169</v>
      </c>
      <c r="D2061" s="3">
        <v>30000</v>
      </c>
      <c r="E2061" s="3">
        <v>43037</v>
      </c>
      <c r="F2061" s="8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8296</v>
      </c>
      <c r="O2061" s="8">
        <v>143.45666666666668</v>
      </c>
      <c r="P2061" s="3">
        <v>34.765333333333331</v>
      </c>
      <c r="Q2061" s="3" t="s">
        <v>8296</v>
      </c>
      <c r="R2061" s="3" t="s">
        <v>8296</v>
      </c>
      <c r="S2061" s="15">
        <f t="shared" si="64"/>
        <v>42361.602476851855</v>
      </c>
      <c r="T2061" s="14">
        <f t="shared" si="65"/>
        <v>42400.915972222225</v>
      </c>
    </row>
    <row r="2062" spans="1:20" ht="30.75" x14ac:dyDescent="0.25">
      <c r="A2062" s="3">
        <v>2060</v>
      </c>
      <c r="B2062" s="4" t="s">
        <v>2061</v>
      </c>
      <c r="C2062" s="4" t="s">
        <v>6170</v>
      </c>
      <c r="D2062" s="3">
        <v>25000</v>
      </c>
      <c r="E2062" s="3">
        <v>49100</v>
      </c>
      <c r="F2062" s="8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8296</v>
      </c>
      <c r="O2062" s="8">
        <v>196.4</v>
      </c>
      <c r="P2062" s="3">
        <v>17.668621700879765</v>
      </c>
      <c r="Q2062" s="3" t="s">
        <v>8296</v>
      </c>
      <c r="R2062" s="3" t="s">
        <v>8296</v>
      </c>
      <c r="S2062" s="15">
        <f t="shared" si="64"/>
        <v>41783.642939814818</v>
      </c>
      <c r="T2062" s="14">
        <f t="shared" si="65"/>
        <v>41843.642939814818</v>
      </c>
    </row>
    <row r="2063" spans="1:20" ht="30.75" x14ac:dyDescent="0.25">
      <c r="A2063" s="3">
        <v>2061</v>
      </c>
      <c r="B2063" s="4" t="s">
        <v>2062</v>
      </c>
      <c r="C2063" s="4" t="s">
        <v>6171</v>
      </c>
      <c r="D2063" s="3">
        <v>5000</v>
      </c>
      <c r="E2063" s="3">
        <v>5396</v>
      </c>
      <c r="F2063" s="8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8296</v>
      </c>
      <c r="O2063" s="8">
        <v>107.91999999999999</v>
      </c>
      <c r="P2063" s="3">
        <v>11.314285714285715</v>
      </c>
      <c r="Q2063" s="3" t="s">
        <v>8296</v>
      </c>
      <c r="R2063" s="3" t="s">
        <v>8296</v>
      </c>
      <c r="S2063" s="15">
        <f t="shared" si="64"/>
        <v>42705.764513888891</v>
      </c>
      <c r="T2063" s="14">
        <f t="shared" si="65"/>
        <v>42735.764513888891</v>
      </c>
    </row>
    <row r="2064" spans="1:20" ht="45.75" x14ac:dyDescent="0.25">
      <c r="A2064" s="3">
        <v>2062</v>
      </c>
      <c r="B2064" s="4" t="s">
        <v>2063</v>
      </c>
      <c r="C2064" s="4" t="s">
        <v>6172</v>
      </c>
      <c r="D2064" s="3">
        <v>100000</v>
      </c>
      <c r="E2064" s="3">
        <v>114977</v>
      </c>
      <c r="F2064" s="8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8296</v>
      </c>
      <c r="O2064" s="8">
        <v>114.97699999999999</v>
      </c>
      <c r="P2064" s="3">
        <v>73.778325123152712</v>
      </c>
      <c r="Q2064" s="3" t="s">
        <v>8296</v>
      </c>
      <c r="R2064" s="3" t="s">
        <v>8296</v>
      </c>
      <c r="S2064" s="15">
        <f t="shared" si="64"/>
        <v>42423.3830787037</v>
      </c>
      <c r="T2064" s="14">
        <f t="shared" si="65"/>
        <v>42453.341412037036</v>
      </c>
    </row>
    <row r="2065" spans="1:20" ht="30.75" x14ac:dyDescent="0.25">
      <c r="A2065" s="3">
        <v>2063</v>
      </c>
      <c r="B2065" s="4" t="s">
        <v>2064</v>
      </c>
      <c r="C2065" s="4" t="s">
        <v>6173</v>
      </c>
      <c r="D2065" s="3">
        <v>4000</v>
      </c>
      <c r="E2065" s="3">
        <v>5922</v>
      </c>
      <c r="F2065" s="8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8296</v>
      </c>
      <c r="O2065" s="8">
        <v>148.04999999999998</v>
      </c>
      <c r="P2065" s="3">
        <v>39.224489795918366</v>
      </c>
      <c r="Q2065" s="3" t="s">
        <v>8296</v>
      </c>
      <c r="R2065" s="3" t="s">
        <v>8296</v>
      </c>
      <c r="S2065" s="15">
        <f t="shared" si="64"/>
        <v>42472.73265046296</v>
      </c>
      <c r="T2065" s="14">
        <f t="shared" si="65"/>
        <v>42505.73265046296</v>
      </c>
    </row>
    <row r="2066" spans="1:20" ht="30.75" x14ac:dyDescent="0.25">
      <c r="A2066" s="3">
        <v>2064</v>
      </c>
      <c r="B2066" s="4" t="s">
        <v>2065</v>
      </c>
      <c r="C2066" s="4" t="s">
        <v>6174</v>
      </c>
      <c r="D2066" s="3">
        <v>261962</v>
      </c>
      <c r="E2066" s="3">
        <v>500784.27</v>
      </c>
      <c r="F2066" s="8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8296</v>
      </c>
      <c r="O2066" s="8">
        <v>191.16676082790633</v>
      </c>
      <c r="P2066" s="3">
        <v>41.091237095664148</v>
      </c>
      <c r="Q2066" s="3" t="s">
        <v>8296</v>
      </c>
      <c r="R2066" s="3" t="s">
        <v>8296</v>
      </c>
      <c r="S2066" s="15">
        <f t="shared" si="64"/>
        <v>41389.364849537036</v>
      </c>
      <c r="T2066" s="14">
        <f t="shared" si="65"/>
        <v>41425.5</v>
      </c>
    </row>
    <row r="2067" spans="1:20" ht="45.75" x14ac:dyDescent="0.25">
      <c r="A2067" s="3">
        <v>2065</v>
      </c>
      <c r="B2067" s="4" t="s">
        <v>2066</v>
      </c>
      <c r="C2067" s="4" t="s">
        <v>6175</v>
      </c>
      <c r="D2067" s="3">
        <v>40000</v>
      </c>
      <c r="E2067" s="3">
        <v>79686.05</v>
      </c>
      <c r="F2067" s="8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8296</v>
      </c>
      <c r="O2067" s="8">
        <v>199.215125</v>
      </c>
      <c r="P2067" s="3">
        <v>25.505173521850903</v>
      </c>
      <c r="Q2067" s="3" t="s">
        <v>8296</v>
      </c>
      <c r="R2067" s="3" t="s">
        <v>8296</v>
      </c>
      <c r="S2067" s="15">
        <f t="shared" si="64"/>
        <v>41603.333668981482</v>
      </c>
      <c r="T2067" s="14">
        <f t="shared" si="65"/>
        <v>41633.333668981482</v>
      </c>
    </row>
    <row r="2068" spans="1:20" ht="30.75" x14ac:dyDescent="0.25">
      <c r="A2068" s="3">
        <v>2066</v>
      </c>
      <c r="B2068" s="4" t="s">
        <v>2067</v>
      </c>
      <c r="C2068" s="4" t="s">
        <v>6176</v>
      </c>
      <c r="D2068" s="3">
        <v>2000</v>
      </c>
      <c r="E2068" s="3">
        <v>4372</v>
      </c>
      <c r="F2068" s="8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8296</v>
      </c>
      <c r="O2068" s="9">
        <v>218.6</v>
      </c>
      <c r="P2068" s="3">
        <v>36.492307692307691</v>
      </c>
      <c r="Q2068" s="3" t="s">
        <v>8296</v>
      </c>
      <c r="R2068" s="3" t="s">
        <v>8296</v>
      </c>
      <c r="S2068" s="15">
        <f t="shared" si="64"/>
        <v>41844.771793981483</v>
      </c>
      <c r="T2068" s="14">
        <f t="shared" si="65"/>
        <v>41874.771793981483</v>
      </c>
    </row>
    <row r="2069" spans="1:20" ht="30.75" x14ac:dyDescent="0.25">
      <c r="A2069" s="3">
        <v>2067</v>
      </c>
      <c r="B2069" s="4" t="s">
        <v>2068</v>
      </c>
      <c r="C2069" s="4" t="s">
        <v>6177</v>
      </c>
      <c r="D2069" s="3">
        <v>495</v>
      </c>
      <c r="E2069" s="3">
        <v>628</v>
      </c>
      <c r="F2069" s="8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8296</v>
      </c>
      <c r="O2069" s="8">
        <v>126.86868686868686</v>
      </c>
      <c r="P2069" s="3">
        <v>13.3</v>
      </c>
      <c r="Q2069" s="3" t="s">
        <v>8296</v>
      </c>
      <c r="R2069" s="3" t="s">
        <v>8296</v>
      </c>
      <c r="S2069" s="15">
        <f t="shared" si="64"/>
        <v>42115.853888888887</v>
      </c>
      <c r="T2069" s="14">
        <f t="shared" si="65"/>
        <v>42148.853888888887</v>
      </c>
    </row>
    <row r="2070" spans="1:20" ht="45.75" x14ac:dyDescent="0.25">
      <c r="A2070" s="3">
        <v>2068</v>
      </c>
      <c r="B2070" s="4" t="s">
        <v>2069</v>
      </c>
      <c r="C2070" s="4" t="s">
        <v>6178</v>
      </c>
      <c r="D2070" s="3">
        <v>25000</v>
      </c>
      <c r="E2070" s="3">
        <v>26305.97</v>
      </c>
      <c r="F2070" s="8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8296</v>
      </c>
      <c r="O2070" s="8">
        <v>105.22388000000001</v>
      </c>
      <c r="P2070" s="3">
        <v>17.183815789473698</v>
      </c>
      <c r="Q2070" s="3" t="s">
        <v>8296</v>
      </c>
      <c r="R2070" s="3" t="s">
        <v>8296</v>
      </c>
      <c r="S2070" s="15">
        <f t="shared" si="64"/>
        <v>42633.841608796298</v>
      </c>
      <c r="T2070" s="14">
        <f t="shared" si="65"/>
        <v>42663.841608796298</v>
      </c>
    </row>
    <row r="2071" spans="1:20" ht="30.75" x14ac:dyDescent="0.25">
      <c r="A2071" s="3">
        <v>2069</v>
      </c>
      <c r="B2071" s="4" t="s">
        <v>2070</v>
      </c>
      <c r="C2071" s="4" t="s">
        <v>6179</v>
      </c>
      <c r="D2071" s="3">
        <v>50000</v>
      </c>
      <c r="E2071" s="3">
        <v>64203.33</v>
      </c>
      <c r="F2071" s="8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8296</v>
      </c>
      <c r="O2071" s="8">
        <v>128.40666000000002</v>
      </c>
      <c r="P2071" s="3">
        <v>54.005057034220542</v>
      </c>
      <c r="Q2071" s="3" t="s">
        <v>8296</v>
      </c>
      <c r="R2071" s="3" t="s">
        <v>8296</v>
      </c>
      <c r="S2071" s="15">
        <f t="shared" si="64"/>
        <v>42340.972118055557</v>
      </c>
      <c r="T2071" s="14">
        <f t="shared" si="65"/>
        <v>42371.972118055557</v>
      </c>
    </row>
    <row r="2072" spans="1:20" ht="30.75" x14ac:dyDescent="0.25">
      <c r="A2072" s="3">
        <v>2070</v>
      </c>
      <c r="B2072" s="4" t="s">
        <v>2071</v>
      </c>
      <c r="C2072" s="4" t="s">
        <v>6180</v>
      </c>
      <c r="D2072" s="3">
        <v>125000</v>
      </c>
      <c r="E2072" s="3">
        <v>396659</v>
      </c>
      <c r="F2072" s="8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8296</v>
      </c>
      <c r="O2072" s="9">
        <v>317.3272</v>
      </c>
      <c r="P2072" s="3">
        <v>177.55490196078432</v>
      </c>
      <c r="Q2072" s="3" t="s">
        <v>8296</v>
      </c>
      <c r="R2072" s="3" t="s">
        <v>8296</v>
      </c>
      <c r="S2072" s="15">
        <f t="shared" si="64"/>
        <v>42519.6565162037</v>
      </c>
      <c r="T2072" s="14">
        <f t="shared" si="65"/>
        <v>42549.6565162037</v>
      </c>
    </row>
    <row r="2073" spans="1:20" ht="30.75" x14ac:dyDescent="0.25">
      <c r="A2073" s="3">
        <v>2071</v>
      </c>
      <c r="B2073" s="4" t="s">
        <v>2072</v>
      </c>
      <c r="C2073" s="4" t="s">
        <v>6181</v>
      </c>
      <c r="D2073" s="3">
        <v>20000</v>
      </c>
      <c r="E2073" s="3">
        <v>56146</v>
      </c>
      <c r="F2073" s="8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8296</v>
      </c>
      <c r="O2073" s="9">
        <v>280.73</v>
      </c>
      <c r="P2073" s="3">
        <v>130.02158273381295</v>
      </c>
      <c r="Q2073" s="3" t="s">
        <v>8296</v>
      </c>
      <c r="R2073" s="3" t="s">
        <v>8296</v>
      </c>
      <c r="S2073" s="15">
        <f t="shared" si="64"/>
        <v>42600.278749999998</v>
      </c>
      <c r="T2073" s="14">
        <f t="shared" si="65"/>
        <v>42645.278749999998</v>
      </c>
    </row>
    <row r="2074" spans="1:20" ht="45.75" x14ac:dyDescent="0.25">
      <c r="A2074" s="3">
        <v>2072</v>
      </c>
      <c r="B2074" s="4" t="s">
        <v>2073</v>
      </c>
      <c r="C2074" s="4" t="s">
        <v>6182</v>
      </c>
      <c r="D2074" s="3">
        <v>71500</v>
      </c>
      <c r="E2074" s="3">
        <v>79173</v>
      </c>
      <c r="F2074" s="8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8296</v>
      </c>
      <c r="O2074" s="8">
        <v>110.73146853146854</v>
      </c>
      <c r="P2074" s="3">
        <v>21.922857142857143</v>
      </c>
      <c r="Q2074" s="3" t="s">
        <v>8296</v>
      </c>
      <c r="R2074" s="3" t="s">
        <v>8296</v>
      </c>
      <c r="S2074" s="15">
        <f t="shared" si="64"/>
        <v>42467.581388888888</v>
      </c>
      <c r="T2074" s="14">
        <f t="shared" si="65"/>
        <v>42497.581388888888</v>
      </c>
    </row>
    <row r="2075" spans="1:20" ht="30.75" x14ac:dyDescent="0.25">
      <c r="A2075" s="3">
        <v>2073</v>
      </c>
      <c r="B2075" s="4" t="s">
        <v>2074</v>
      </c>
      <c r="C2075" s="4" t="s">
        <v>6183</v>
      </c>
      <c r="D2075" s="3">
        <v>100000</v>
      </c>
      <c r="E2075" s="3">
        <v>152604.29999999999</v>
      </c>
      <c r="F2075" s="8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8296</v>
      </c>
      <c r="O2075" s="8">
        <v>152.60429999999999</v>
      </c>
      <c r="P2075" s="3">
        <v>111.92404255319147</v>
      </c>
      <c r="Q2075" s="3" t="s">
        <v>8296</v>
      </c>
      <c r="R2075" s="3" t="s">
        <v>8296</v>
      </c>
      <c r="S2075" s="15">
        <f t="shared" si="64"/>
        <v>42087.668032407411</v>
      </c>
      <c r="T2075" s="14">
        <f t="shared" si="65"/>
        <v>42132.668032407411</v>
      </c>
    </row>
    <row r="2076" spans="1:20" ht="30.75" x14ac:dyDescent="0.25">
      <c r="A2076" s="3">
        <v>2074</v>
      </c>
      <c r="B2076" s="4" t="s">
        <v>2075</v>
      </c>
      <c r="C2076" s="4" t="s">
        <v>6184</v>
      </c>
      <c r="D2076" s="3">
        <v>600</v>
      </c>
      <c r="E2076" s="3">
        <v>615</v>
      </c>
      <c r="F2076" s="8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8296</v>
      </c>
      <c r="O2076" s="8">
        <v>102.49999999999999</v>
      </c>
      <c r="P2076" s="3">
        <v>5</v>
      </c>
      <c r="Q2076" s="3" t="s">
        <v>8296</v>
      </c>
      <c r="R2076" s="3" t="s">
        <v>8296</v>
      </c>
      <c r="S2076" s="15">
        <f t="shared" si="64"/>
        <v>42466.826180555552</v>
      </c>
      <c r="T2076" s="14">
        <f t="shared" si="65"/>
        <v>42496.826180555552</v>
      </c>
    </row>
    <row r="2077" spans="1:20" ht="30.75" x14ac:dyDescent="0.25">
      <c r="A2077" s="3">
        <v>2075</v>
      </c>
      <c r="B2077" s="4" t="s">
        <v>2076</v>
      </c>
      <c r="C2077" s="4" t="s">
        <v>6185</v>
      </c>
      <c r="D2077" s="3">
        <v>9999</v>
      </c>
      <c r="E2077" s="3">
        <v>167820.6</v>
      </c>
      <c r="F2077" s="8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8296</v>
      </c>
      <c r="O2077" s="9">
        <v>1678.3738373837384</v>
      </c>
      <c r="P2077" s="3">
        <v>19.246536585365856</v>
      </c>
      <c r="Q2077" s="3" t="s">
        <v>8296</v>
      </c>
      <c r="R2077" s="3" t="s">
        <v>8296</v>
      </c>
      <c r="S2077" s="15">
        <f t="shared" si="64"/>
        <v>41450.681574074071</v>
      </c>
      <c r="T2077" s="14">
        <f t="shared" si="65"/>
        <v>41480.681574074071</v>
      </c>
    </row>
    <row r="2078" spans="1:20" ht="30.75" x14ac:dyDescent="0.25">
      <c r="A2078" s="3">
        <v>2076</v>
      </c>
      <c r="B2078" s="4" t="s">
        <v>2077</v>
      </c>
      <c r="C2078" s="4" t="s">
        <v>6186</v>
      </c>
      <c r="D2078" s="3">
        <v>179000</v>
      </c>
      <c r="E2078" s="3">
        <v>972594.99</v>
      </c>
      <c r="F2078" s="8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8296</v>
      </c>
      <c r="O2078" s="9">
        <v>543.349156424581</v>
      </c>
      <c r="P2078" s="3">
        <v>94.938986720899635</v>
      </c>
      <c r="Q2078" s="3" t="s">
        <v>8296</v>
      </c>
      <c r="R2078" s="3" t="s">
        <v>8296</v>
      </c>
      <c r="S2078" s="15">
        <f t="shared" si="64"/>
        <v>41803.880659722221</v>
      </c>
      <c r="T2078" s="14">
        <f t="shared" si="65"/>
        <v>41843.880659722221</v>
      </c>
    </row>
    <row r="2079" spans="1:20" ht="30.75" x14ac:dyDescent="0.25">
      <c r="A2079" s="3">
        <v>2077</v>
      </c>
      <c r="B2079" s="4" t="s">
        <v>2078</v>
      </c>
      <c r="C2079" s="4" t="s">
        <v>6187</v>
      </c>
      <c r="D2079" s="3">
        <v>50000</v>
      </c>
      <c r="E2079" s="3">
        <v>57754</v>
      </c>
      <c r="F2079" s="8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8296</v>
      </c>
      <c r="O2079" s="8">
        <v>115.50800000000001</v>
      </c>
      <c r="P2079" s="3">
        <v>41.244680851063826</v>
      </c>
      <c r="Q2079" s="3" t="s">
        <v>8296</v>
      </c>
      <c r="R2079" s="3" t="s">
        <v>8296</v>
      </c>
      <c r="S2079" s="15">
        <f t="shared" si="64"/>
        <v>42103.042546296296</v>
      </c>
      <c r="T2079" s="14">
        <f t="shared" si="65"/>
        <v>42160.875</v>
      </c>
    </row>
    <row r="2080" spans="1:20" ht="30.75" x14ac:dyDescent="0.25">
      <c r="A2080" s="3">
        <v>2078</v>
      </c>
      <c r="B2080" s="4" t="s">
        <v>2079</v>
      </c>
      <c r="C2080" s="4" t="s">
        <v>6188</v>
      </c>
      <c r="D2080" s="3">
        <v>20000</v>
      </c>
      <c r="E2080" s="3">
        <v>26241</v>
      </c>
      <c r="F2080" s="8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8296</v>
      </c>
      <c r="O2080" s="8">
        <v>131.20499999999998</v>
      </c>
      <c r="P2080" s="3">
        <v>130.02083333333334</v>
      </c>
      <c r="Q2080" s="3" t="s">
        <v>8296</v>
      </c>
      <c r="R2080" s="3" t="s">
        <v>8296</v>
      </c>
      <c r="S2080" s="15">
        <f t="shared" si="64"/>
        <v>42692.771493055552</v>
      </c>
      <c r="T2080" s="14">
        <f t="shared" si="65"/>
        <v>42722.771493055552</v>
      </c>
    </row>
    <row r="2081" spans="1:20" ht="45.75" x14ac:dyDescent="0.25">
      <c r="A2081" s="3">
        <v>2079</v>
      </c>
      <c r="B2081" s="4" t="s">
        <v>2080</v>
      </c>
      <c r="C2081" s="4" t="s">
        <v>6189</v>
      </c>
      <c r="D2081" s="3">
        <v>10000</v>
      </c>
      <c r="E2081" s="3">
        <v>28817</v>
      </c>
      <c r="F2081" s="8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8296</v>
      </c>
      <c r="O2081" s="9">
        <v>288.17</v>
      </c>
      <c r="P2081" s="3">
        <v>31</v>
      </c>
      <c r="Q2081" s="3" t="s">
        <v>8296</v>
      </c>
      <c r="R2081" s="3" t="s">
        <v>8296</v>
      </c>
      <c r="S2081" s="15">
        <f t="shared" si="64"/>
        <v>42150.71056712963</v>
      </c>
      <c r="T2081" s="14">
        <f t="shared" si="65"/>
        <v>42180.791666666672</v>
      </c>
    </row>
    <row r="2082" spans="1:20" ht="30.75" x14ac:dyDescent="0.25">
      <c r="A2082" s="3">
        <v>2080</v>
      </c>
      <c r="B2082" s="4" t="s">
        <v>2081</v>
      </c>
      <c r="C2082" s="4" t="s">
        <v>6190</v>
      </c>
      <c r="D2082" s="3">
        <v>1000</v>
      </c>
      <c r="E2082" s="3">
        <v>5078</v>
      </c>
      <c r="F2082" s="8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8296</v>
      </c>
      <c r="O2082" s="9">
        <v>507.8</v>
      </c>
      <c r="P2082" s="3">
        <v>81.56</v>
      </c>
      <c r="Q2082" s="3" t="s">
        <v>8296</v>
      </c>
      <c r="R2082" s="3" t="s">
        <v>8296</v>
      </c>
      <c r="S2082" s="15">
        <f t="shared" si="64"/>
        <v>42289.957175925927</v>
      </c>
      <c r="T2082" s="14">
        <f t="shared" si="65"/>
        <v>42319.998842592591</v>
      </c>
    </row>
    <row r="2083" spans="1:20" ht="45.75" x14ac:dyDescent="0.25">
      <c r="A2083" s="3">
        <v>2081</v>
      </c>
      <c r="B2083" s="4" t="s">
        <v>2082</v>
      </c>
      <c r="C2083" s="4" t="s">
        <v>6191</v>
      </c>
      <c r="D2083" s="3">
        <v>3500</v>
      </c>
      <c r="E2083" s="3">
        <v>4010</v>
      </c>
      <c r="F2083" s="8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8280</v>
      </c>
      <c r="O2083" s="8">
        <v>114.57142857142857</v>
      </c>
      <c r="P2083" s="3">
        <v>9.2727272727272734</v>
      </c>
      <c r="Q2083" s="3" t="s">
        <v>8280</v>
      </c>
      <c r="R2083" s="3" t="s">
        <v>8280</v>
      </c>
      <c r="S2083" s="15">
        <f t="shared" si="64"/>
        <v>41004.156886574077</v>
      </c>
      <c r="T2083" s="14">
        <f t="shared" si="65"/>
        <v>41045.207638888889</v>
      </c>
    </row>
    <row r="2084" spans="1:20" ht="30.75" x14ac:dyDescent="0.25">
      <c r="A2084" s="3">
        <v>2082</v>
      </c>
      <c r="B2084" s="4" t="s">
        <v>2083</v>
      </c>
      <c r="C2084" s="4" t="s">
        <v>6192</v>
      </c>
      <c r="D2084" s="3">
        <v>1500</v>
      </c>
      <c r="E2084" s="3">
        <v>1661</v>
      </c>
      <c r="F2084" s="8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8280</v>
      </c>
      <c r="O2084" s="8">
        <v>110.73333333333333</v>
      </c>
      <c r="P2084" s="3">
        <v>4.2368421052631575</v>
      </c>
      <c r="Q2084" s="3" t="s">
        <v>8280</v>
      </c>
      <c r="R2084" s="3" t="s">
        <v>8280</v>
      </c>
      <c r="S2084" s="15">
        <f t="shared" si="64"/>
        <v>40811.120324074072</v>
      </c>
      <c r="T2084" s="14">
        <f t="shared" si="65"/>
        <v>40871.161990740737</v>
      </c>
    </row>
    <row r="2085" spans="1:20" ht="30.75" x14ac:dyDescent="0.25">
      <c r="A2085" s="3">
        <v>2083</v>
      </c>
      <c r="B2085" s="4" t="s">
        <v>2084</v>
      </c>
      <c r="C2085" s="4" t="s">
        <v>6193</v>
      </c>
      <c r="D2085" s="3">
        <v>750</v>
      </c>
      <c r="E2085" s="3">
        <v>850</v>
      </c>
      <c r="F2085" s="8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8280</v>
      </c>
      <c r="O2085" s="8">
        <v>113.33333333333333</v>
      </c>
      <c r="P2085" s="3">
        <v>4</v>
      </c>
      <c r="Q2085" s="3" t="s">
        <v>8280</v>
      </c>
      <c r="R2085" s="3" t="s">
        <v>8280</v>
      </c>
      <c r="S2085" s="15">
        <f t="shared" si="64"/>
        <v>41034.72216435185</v>
      </c>
      <c r="T2085" s="14">
        <f t="shared" si="65"/>
        <v>41064.72216435185</v>
      </c>
    </row>
    <row r="2086" spans="1:20" ht="30.75" x14ac:dyDescent="0.25">
      <c r="A2086" s="3">
        <v>2084</v>
      </c>
      <c r="B2086" s="4" t="s">
        <v>2085</v>
      </c>
      <c r="C2086" s="4" t="s">
        <v>6194</v>
      </c>
      <c r="D2086" s="3">
        <v>3000</v>
      </c>
      <c r="E2086" s="3">
        <v>3250</v>
      </c>
      <c r="F2086" s="8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8280</v>
      </c>
      <c r="O2086" s="8">
        <v>108.33333333333333</v>
      </c>
      <c r="P2086" s="3">
        <v>5.4347826086956523</v>
      </c>
      <c r="Q2086" s="3" t="s">
        <v>8280</v>
      </c>
      <c r="R2086" s="3" t="s">
        <v>8280</v>
      </c>
      <c r="S2086" s="15">
        <f t="shared" si="64"/>
        <v>41731.833124999997</v>
      </c>
      <c r="T2086" s="14">
        <f t="shared" si="65"/>
        <v>41763.290972222225</v>
      </c>
    </row>
    <row r="2087" spans="1:20" ht="45.75" x14ac:dyDescent="0.25">
      <c r="A2087" s="3">
        <v>2085</v>
      </c>
      <c r="B2087" s="4" t="s">
        <v>2086</v>
      </c>
      <c r="C2087" s="4" t="s">
        <v>6195</v>
      </c>
      <c r="D2087" s="3">
        <v>6000</v>
      </c>
      <c r="E2087" s="3">
        <v>7412</v>
      </c>
      <c r="F2087" s="8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8280</v>
      </c>
      <c r="O2087" s="8">
        <v>123.53333333333335</v>
      </c>
      <c r="P2087" s="3">
        <v>17.012048192771083</v>
      </c>
      <c r="Q2087" s="3" t="s">
        <v>8280</v>
      </c>
      <c r="R2087" s="3" t="s">
        <v>8280</v>
      </c>
      <c r="S2087" s="15">
        <f t="shared" si="64"/>
        <v>41075.835497685184</v>
      </c>
      <c r="T2087" s="14">
        <f t="shared" si="65"/>
        <v>41105.835497685184</v>
      </c>
    </row>
    <row r="2088" spans="1:20" ht="30.75" x14ac:dyDescent="0.25">
      <c r="A2088" s="3">
        <v>2086</v>
      </c>
      <c r="B2088" s="4" t="s">
        <v>2087</v>
      </c>
      <c r="C2088" s="4" t="s">
        <v>6196</v>
      </c>
      <c r="D2088" s="3">
        <v>4000</v>
      </c>
      <c r="E2088" s="3">
        <v>4028</v>
      </c>
      <c r="F2088" s="8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8280</v>
      </c>
      <c r="O2088" s="8">
        <v>100.69999999999999</v>
      </c>
      <c r="P2088" s="3">
        <v>0.8</v>
      </c>
      <c r="Q2088" s="3" t="s">
        <v>8280</v>
      </c>
      <c r="R2088" s="3" t="s">
        <v>8280</v>
      </c>
      <c r="S2088" s="15">
        <f t="shared" si="64"/>
        <v>40860.67050925926</v>
      </c>
      <c r="T2088" s="14">
        <f t="shared" si="65"/>
        <v>40891.207638888889</v>
      </c>
    </row>
    <row r="2089" spans="1:20" ht="45.75" x14ac:dyDescent="0.25">
      <c r="A2089" s="3">
        <v>2087</v>
      </c>
      <c r="B2089" s="4" t="s">
        <v>2088</v>
      </c>
      <c r="C2089" s="4" t="s">
        <v>6197</v>
      </c>
      <c r="D2089" s="3">
        <v>1500</v>
      </c>
      <c r="E2089" s="3">
        <v>1553</v>
      </c>
      <c r="F2089" s="8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8280</v>
      </c>
      <c r="O2089" s="8">
        <v>103.53333333333335</v>
      </c>
      <c r="P2089" s="3">
        <v>2.12</v>
      </c>
      <c r="Q2089" s="3" t="s">
        <v>8280</v>
      </c>
      <c r="R2089" s="3" t="s">
        <v>8280</v>
      </c>
      <c r="S2089" s="15">
        <f t="shared" si="64"/>
        <v>40764.204375000001</v>
      </c>
      <c r="T2089" s="14">
        <f t="shared" si="65"/>
        <v>40794.204375000001</v>
      </c>
    </row>
    <row r="2090" spans="1:20" ht="30.75" x14ac:dyDescent="0.25">
      <c r="A2090" s="3">
        <v>2088</v>
      </c>
      <c r="B2090" s="4" t="s">
        <v>2089</v>
      </c>
      <c r="C2090" s="4" t="s">
        <v>6198</v>
      </c>
      <c r="D2090" s="3">
        <v>3000</v>
      </c>
      <c r="E2090" s="3">
        <v>3465.32</v>
      </c>
      <c r="F2090" s="8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8280</v>
      </c>
      <c r="O2090" s="8">
        <v>115.51066666666668</v>
      </c>
      <c r="P2090" s="3">
        <v>6.204266666666669</v>
      </c>
      <c r="Q2090" s="3" t="s">
        <v>8280</v>
      </c>
      <c r="R2090" s="3" t="s">
        <v>8280</v>
      </c>
      <c r="S2090" s="15">
        <f t="shared" si="64"/>
        <v>40395.714722222219</v>
      </c>
      <c r="T2090" s="14">
        <f t="shared" si="65"/>
        <v>40432.165972222225</v>
      </c>
    </row>
    <row r="2091" spans="1:20" ht="30.75" x14ac:dyDescent="0.25">
      <c r="A2091" s="3">
        <v>2089</v>
      </c>
      <c r="B2091" s="4" t="s">
        <v>2090</v>
      </c>
      <c r="C2091" s="4" t="s">
        <v>6199</v>
      </c>
      <c r="D2091" s="3">
        <v>2500</v>
      </c>
      <c r="E2091" s="3">
        <v>3010.01</v>
      </c>
      <c r="F2091" s="8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8280</v>
      </c>
      <c r="O2091" s="8">
        <v>120.4004</v>
      </c>
      <c r="P2091" s="3">
        <v>8.225967741935488</v>
      </c>
      <c r="Q2091" s="3" t="s">
        <v>8280</v>
      </c>
      <c r="R2091" s="3" t="s">
        <v>8280</v>
      </c>
      <c r="S2091" s="15">
        <f t="shared" si="64"/>
        <v>41453.076319444444</v>
      </c>
      <c r="T2091" s="14">
        <f t="shared" si="65"/>
        <v>41488.076319444444</v>
      </c>
    </row>
    <row r="2092" spans="1:20" ht="45.75" x14ac:dyDescent="0.25">
      <c r="A2092" s="3">
        <v>2090</v>
      </c>
      <c r="B2092" s="4" t="s">
        <v>2091</v>
      </c>
      <c r="C2092" s="4" t="s">
        <v>6200</v>
      </c>
      <c r="D2092" s="3">
        <v>8000</v>
      </c>
      <c r="E2092" s="3">
        <v>9203.23</v>
      </c>
      <c r="F2092" s="8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8280</v>
      </c>
      <c r="O2092" s="8">
        <v>115.040375</v>
      </c>
      <c r="P2092" s="3">
        <v>7.5201874999999969</v>
      </c>
      <c r="Q2092" s="3" t="s">
        <v>8280</v>
      </c>
      <c r="R2092" s="3" t="s">
        <v>8280</v>
      </c>
      <c r="S2092" s="15">
        <f t="shared" si="64"/>
        <v>41299.381423611114</v>
      </c>
      <c r="T2092" s="14">
        <f t="shared" si="65"/>
        <v>41329.381423611114</v>
      </c>
    </row>
    <row r="2093" spans="1:20" ht="30.75" x14ac:dyDescent="0.25">
      <c r="A2093" s="3">
        <v>2091</v>
      </c>
      <c r="B2093" s="4" t="s">
        <v>2092</v>
      </c>
      <c r="C2093" s="4" t="s">
        <v>6201</v>
      </c>
      <c r="D2093" s="3">
        <v>18000</v>
      </c>
      <c r="E2093" s="3">
        <v>21684.2</v>
      </c>
      <c r="F2093" s="8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8280</v>
      </c>
      <c r="O2093" s="8">
        <v>120.46777777777777</v>
      </c>
      <c r="P2093" s="3">
        <v>14.976422764227646</v>
      </c>
      <c r="Q2093" s="3" t="s">
        <v>8280</v>
      </c>
      <c r="R2093" s="3" t="s">
        <v>8280</v>
      </c>
      <c r="S2093" s="15">
        <f t="shared" si="64"/>
        <v>40555.322662037033</v>
      </c>
      <c r="T2093" s="14">
        <f t="shared" si="65"/>
        <v>40603.833333333336</v>
      </c>
    </row>
    <row r="2094" spans="1:20" ht="30.75" x14ac:dyDescent="0.25">
      <c r="A2094" s="3">
        <v>2092</v>
      </c>
      <c r="B2094" s="4" t="s">
        <v>2093</v>
      </c>
      <c r="C2094" s="4" t="s">
        <v>6202</v>
      </c>
      <c r="D2094" s="3">
        <v>6000</v>
      </c>
      <c r="E2094" s="3">
        <v>6077</v>
      </c>
      <c r="F2094" s="8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8280</v>
      </c>
      <c r="O2094" s="8">
        <v>101.28333333333333</v>
      </c>
      <c r="P2094" s="3">
        <v>1.4</v>
      </c>
      <c r="Q2094" s="3" t="s">
        <v>8280</v>
      </c>
      <c r="R2094" s="3" t="s">
        <v>8280</v>
      </c>
      <c r="S2094" s="15">
        <f t="shared" si="64"/>
        <v>40763.707546296297</v>
      </c>
      <c r="T2094" s="14">
        <f t="shared" si="65"/>
        <v>40823.707546296297</v>
      </c>
    </row>
    <row r="2095" spans="1:20" ht="30.75" x14ac:dyDescent="0.25">
      <c r="A2095" s="3">
        <v>2093</v>
      </c>
      <c r="B2095" s="4" t="s">
        <v>2094</v>
      </c>
      <c r="C2095" s="4" t="s">
        <v>6203</v>
      </c>
      <c r="D2095" s="3">
        <v>1500</v>
      </c>
      <c r="E2095" s="3">
        <v>1537</v>
      </c>
      <c r="F2095" s="8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8280</v>
      </c>
      <c r="O2095" s="8">
        <v>102.46666666666667</v>
      </c>
      <c r="P2095" s="3">
        <v>1.6086956521739131</v>
      </c>
      <c r="Q2095" s="3" t="s">
        <v>8280</v>
      </c>
      <c r="R2095" s="3" t="s">
        <v>8280</v>
      </c>
      <c r="S2095" s="15">
        <f t="shared" si="64"/>
        <v>41205.854537037041</v>
      </c>
      <c r="T2095" s="14">
        <f t="shared" si="65"/>
        <v>41265.896203703705</v>
      </c>
    </row>
    <row r="2096" spans="1:20" ht="45.75" x14ac:dyDescent="0.25">
      <c r="A2096" s="3">
        <v>2094</v>
      </c>
      <c r="B2096" s="4" t="s">
        <v>2095</v>
      </c>
      <c r="C2096" s="4" t="s">
        <v>6204</v>
      </c>
      <c r="D2096" s="3">
        <v>3500</v>
      </c>
      <c r="E2096" s="3">
        <v>4219</v>
      </c>
      <c r="F2096" s="8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8280</v>
      </c>
      <c r="O2096" s="8">
        <v>120.54285714285714</v>
      </c>
      <c r="P2096" s="3">
        <v>9.9861111111111107</v>
      </c>
      <c r="Q2096" s="3" t="s">
        <v>8280</v>
      </c>
      <c r="R2096" s="3" t="s">
        <v>8280</v>
      </c>
      <c r="S2096" s="15">
        <f t="shared" si="64"/>
        <v>40939.02002314815</v>
      </c>
      <c r="T2096" s="14">
        <f t="shared" si="65"/>
        <v>40973.125</v>
      </c>
    </row>
    <row r="2097" spans="1:20" ht="30.75" x14ac:dyDescent="0.25">
      <c r="A2097" s="3">
        <v>2095</v>
      </c>
      <c r="B2097" s="4" t="s">
        <v>2096</v>
      </c>
      <c r="C2097" s="4" t="s">
        <v>6205</v>
      </c>
      <c r="D2097" s="3">
        <v>2500</v>
      </c>
      <c r="E2097" s="3">
        <v>2500</v>
      </c>
      <c r="F2097" s="8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8280</v>
      </c>
      <c r="O2097" s="8">
        <v>100</v>
      </c>
      <c r="P2097" s="3">
        <v>0</v>
      </c>
      <c r="Q2097" s="3" t="s">
        <v>8280</v>
      </c>
      <c r="R2097" s="3" t="s">
        <v>8280</v>
      </c>
      <c r="S2097" s="15">
        <f t="shared" si="64"/>
        <v>40758.733483796292</v>
      </c>
      <c r="T2097" s="14">
        <f t="shared" si="65"/>
        <v>40818.733483796292</v>
      </c>
    </row>
    <row r="2098" spans="1:20" ht="30.75" x14ac:dyDescent="0.25">
      <c r="A2098" s="3">
        <v>2096</v>
      </c>
      <c r="B2098" s="4" t="s">
        <v>2097</v>
      </c>
      <c r="C2098" s="4" t="s">
        <v>6206</v>
      </c>
      <c r="D2098" s="3">
        <v>600</v>
      </c>
      <c r="E2098" s="3">
        <v>610</v>
      </c>
      <c r="F2098" s="8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8280</v>
      </c>
      <c r="O2098" s="8">
        <v>101.66666666666666</v>
      </c>
      <c r="P2098" s="3">
        <v>0.7142857142857143</v>
      </c>
      <c r="Q2098" s="3" t="s">
        <v>8280</v>
      </c>
      <c r="R2098" s="3" t="s">
        <v>8280</v>
      </c>
      <c r="S2098" s="15">
        <f t="shared" si="64"/>
        <v>41192.758506944447</v>
      </c>
      <c r="T2098" s="14">
        <f t="shared" si="65"/>
        <v>41208.165972222225</v>
      </c>
    </row>
    <row r="2099" spans="1:20" ht="30.75" x14ac:dyDescent="0.25">
      <c r="A2099" s="3">
        <v>2097</v>
      </c>
      <c r="B2099" s="4" t="s">
        <v>2098</v>
      </c>
      <c r="C2099" s="4" t="s">
        <v>6207</v>
      </c>
      <c r="D2099" s="3">
        <v>3000</v>
      </c>
      <c r="E2099" s="3">
        <v>3000</v>
      </c>
      <c r="F2099" s="8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8280</v>
      </c>
      <c r="O2099" s="8">
        <v>100</v>
      </c>
      <c r="P2099" s="3">
        <v>0</v>
      </c>
      <c r="Q2099" s="3" t="s">
        <v>8280</v>
      </c>
      <c r="R2099" s="3" t="s">
        <v>8280</v>
      </c>
      <c r="S2099" s="15">
        <f t="shared" si="64"/>
        <v>40818.58489583333</v>
      </c>
      <c r="T2099" s="14">
        <f t="shared" si="65"/>
        <v>40878.626562500001</v>
      </c>
    </row>
    <row r="2100" spans="1:20" ht="30.75" x14ac:dyDescent="0.25">
      <c r="A2100" s="3">
        <v>2098</v>
      </c>
      <c r="B2100" s="4" t="s">
        <v>2099</v>
      </c>
      <c r="C2100" s="4" t="s">
        <v>6208</v>
      </c>
      <c r="D2100" s="3">
        <v>6000</v>
      </c>
      <c r="E2100" s="3">
        <v>6020</v>
      </c>
      <c r="F2100" s="8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8280</v>
      </c>
      <c r="O2100" s="8">
        <v>100.33333333333334</v>
      </c>
      <c r="P2100" s="3">
        <v>0.625</v>
      </c>
      <c r="Q2100" s="3" t="s">
        <v>8280</v>
      </c>
      <c r="R2100" s="3" t="s">
        <v>8280</v>
      </c>
      <c r="S2100" s="15">
        <f t="shared" si="64"/>
        <v>40946.11383101852</v>
      </c>
      <c r="T2100" s="14">
        <f t="shared" si="65"/>
        <v>40976.11383101852</v>
      </c>
    </row>
    <row r="2101" spans="1:20" ht="15.75" x14ac:dyDescent="0.25">
      <c r="A2101" s="3">
        <v>2099</v>
      </c>
      <c r="B2101" s="4" t="s">
        <v>2100</v>
      </c>
      <c r="C2101" s="4" t="s">
        <v>6209</v>
      </c>
      <c r="D2101" s="3">
        <v>3000</v>
      </c>
      <c r="E2101" s="3">
        <v>3971</v>
      </c>
      <c r="F2101" s="8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8280</v>
      </c>
      <c r="O2101" s="8">
        <v>132.36666666666667</v>
      </c>
      <c r="P2101" s="3">
        <v>15.412698412698413</v>
      </c>
      <c r="Q2101" s="3" t="s">
        <v>8280</v>
      </c>
      <c r="R2101" s="3" t="s">
        <v>8280</v>
      </c>
      <c r="S2101" s="15">
        <f t="shared" si="64"/>
        <v>42173.746342592596</v>
      </c>
      <c r="T2101" s="14">
        <f t="shared" si="65"/>
        <v>42187.152777777781</v>
      </c>
    </row>
    <row r="2102" spans="1:20" ht="45.75" x14ac:dyDescent="0.25">
      <c r="A2102" s="3">
        <v>2100</v>
      </c>
      <c r="B2102" s="4" t="s">
        <v>2101</v>
      </c>
      <c r="C2102" s="4" t="s">
        <v>6210</v>
      </c>
      <c r="D2102" s="3">
        <v>600</v>
      </c>
      <c r="E2102" s="3">
        <v>820</v>
      </c>
      <c r="F2102" s="8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8280</v>
      </c>
      <c r="O2102" s="8">
        <v>136.66666666666666</v>
      </c>
      <c r="P2102" s="3">
        <v>8.1481481481481488</v>
      </c>
      <c r="Q2102" s="3" t="s">
        <v>8280</v>
      </c>
      <c r="R2102" s="3" t="s">
        <v>8280</v>
      </c>
      <c r="S2102" s="15">
        <f t="shared" si="64"/>
        <v>41074.834965277776</v>
      </c>
      <c r="T2102" s="14">
        <f t="shared" si="65"/>
        <v>41090.165972222225</v>
      </c>
    </row>
    <row r="2103" spans="1:20" ht="30.75" x14ac:dyDescent="0.25">
      <c r="A2103" s="3">
        <v>2101</v>
      </c>
      <c r="B2103" s="4" t="s">
        <v>2102</v>
      </c>
      <c r="C2103" s="4" t="s">
        <v>6211</v>
      </c>
      <c r="D2103" s="3">
        <v>2000</v>
      </c>
      <c r="E2103" s="3">
        <v>2265</v>
      </c>
      <c r="F2103" s="8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8280</v>
      </c>
      <c r="O2103" s="8">
        <v>113.25</v>
      </c>
      <c r="P2103" s="3">
        <v>6.0227272727272725</v>
      </c>
      <c r="Q2103" s="3" t="s">
        <v>8280</v>
      </c>
      <c r="R2103" s="3" t="s">
        <v>8280</v>
      </c>
      <c r="S2103" s="15">
        <f t="shared" si="64"/>
        <v>40892.149467592593</v>
      </c>
      <c r="T2103" s="14">
        <f t="shared" si="65"/>
        <v>40952.149467592593</v>
      </c>
    </row>
    <row r="2104" spans="1:20" ht="30.75" x14ac:dyDescent="0.25">
      <c r="A2104" s="3">
        <v>2102</v>
      </c>
      <c r="B2104" s="4" t="s">
        <v>2103</v>
      </c>
      <c r="C2104" s="4" t="s">
        <v>6212</v>
      </c>
      <c r="D2104" s="3">
        <v>1000</v>
      </c>
      <c r="E2104" s="3">
        <v>1360</v>
      </c>
      <c r="F2104" s="8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8280</v>
      </c>
      <c r="O2104" s="8">
        <v>136</v>
      </c>
      <c r="P2104" s="3">
        <v>9.473684210526315</v>
      </c>
      <c r="Q2104" s="3" t="s">
        <v>8280</v>
      </c>
      <c r="R2104" s="3" t="s">
        <v>8280</v>
      </c>
      <c r="S2104" s="15">
        <f t="shared" si="64"/>
        <v>40638.868611111109</v>
      </c>
      <c r="T2104" s="14">
        <f t="shared" si="65"/>
        <v>40668.868611111109</v>
      </c>
    </row>
    <row r="2105" spans="1:20" ht="15.75" x14ac:dyDescent="0.25">
      <c r="A2105" s="3">
        <v>2103</v>
      </c>
      <c r="B2105" s="4" t="s">
        <v>2104</v>
      </c>
      <c r="C2105" s="4" t="s">
        <v>6213</v>
      </c>
      <c r="D2105" s="3">
        <v>7777</v>
      </c>
      <c r="E2105" s="3">
        <v>11364</v>
      </c>
      <c r="F2105" s="8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8280</v>
      </c>
      <c r="O2105" s="8">
        <v>146.12318374694613</v>
      </c>
      <c r="P2105" s="3">
        <v>31.191304347826087</v>
      </c>
      <c r="Q2105" s="3" t="s">
        <v>8280</v>
      </c>
      <c r="R2105" s="3" t="s">
        <v>8280</v>
      </c>
      <c r="S2105" s="15">
        <f t="shared" si="64"/>
        <v>41192.754942129628</v>
      </c>
      <c r="T2105" s="14">
        <f t="shared" si="65"/>
        <v>41222.7966087963</v>
      </c>
    </row>
    <row r="2106" spans="1:20" ht="30.75" x14ac:dyDescent="0.25">
      <c r="A2106" s="3">
        <v>2104</v>
      </c>
      <c r="B2106" s="4" t="s">
        <v>2105</v>
      </c>
      <c r="C2106" s="4" t="s">
        <v>6214</v>
      </c>
      <c r="D2106" s="3">
        <v>800</v>
      </c>
      <c r="E2106" s="3">
        <v>1036</v>
      </c>
      <c r="F2106" s="8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8280</v>
      </c>
      <c r="O2106" s="8">
        <v>129.5</v>
      </c>
      <c r="P2106" s="3">
        <v>6.3783783783783781</v>
      </c>
      <c r="Q2106" s="3" t="s">
        <v>8280</v>
      </c>
      <c r="R2106" s="3" t="s">
        <v>8280</v>
      </c>
      <c r="S2106" s="15">
        <f t="shared" si="64"/>
        <v>41394.074467592596</v>
      </c>
      <c r="T2106" s="14">
        <f t="shared" si="65"/>
        <v>41425</v>
      </c>
    </row>
    <row r="2107" spans="1:20" ht="30.75" x14ac:dyDescent="0.25">
      <c r="A2107" s="3">
        <v>2105</v>
      </c>
      <c r="B2107" s="4" t="s">
        <v>2106</v>
      </c>
      <c r="C2107" s="4" t="s">
        <v>6215</v>
      </c>
      <c r="D2107" s="3">
        <v>2000</v>
      </c>
      <c r="E2107" s="3">
        <v>5080</v>
      </c>
      <c r="F2107" s="8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8280</v>
      </c>
      <c r="O2107" s="9">
        <v>254</v>
      </c>
      <c r="P2107" s="3">
        <v>31.111111111111111</v>
      </c>
      <c r="Q2107" s="3" t="s">
        <v>8280</v>
      </c>
      <c r="R2107" s="3" t="s">
        <v>8280</v>
      </c>
      <c r="S2107" s="15">
        <f t="shared" si="64"/>
        <v>41951.788807870369</v>
      </c>
      <c r="T2107" s="14">
        <f t="shared" si="65"/>
        <v>41964.166666666672</v>
      </c>
    </row>
    <row r="2108" spans="1:20" ht="30.75" x14ac:dyDescent="0.25">
      <c r="A2108" s="3">
        <v>2106</v>
      </c>
      <c r="B2108" s="4" t="s">
        <v>2107</v>
      </c>
      <c r="C2108" s="4" t="s">
        <v>6216</v>
      </c>
      <c r="D2108" s="3">
        <v>2200</v>
      </c>
      <c r="E2108" s="3">
        <v>2355</v>
      </c>
      <c r="F2108" s="8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8280</v>
      </c>
      <c r="O2108" s="8">
        <v>107.04545454545456</v>
      </c>
      <c r="P2108" s="3">
        <v>3.5227272727272729</v>
      </c>
      <c r="Q2108" s="3" t="s">
        <v>8280</v>
      </c>
      <c r="R2108" s="3" t="s">
        <v>8280</v>
      </c>
      <c r="S2108" s="15">
        <f t="shared" si="64"/>
        <v>41270.21497685185</v>
      </c>
      <c r="T2108" s="14">
        <f t="shared" si="65"/>
        <v>41300.21497685185</v>
      </c>
    </row>
    <row r="2109" spans="1:20" ht="30.75" x14ac:dyDescent="0.25">
      <c r="A2109" s="3">
        <v>2107</v>
      </c>
      <c r="B2109" s="4" t="s">
        <v>2108</v>
      </c>
      <c r="C2109" s="4" t="s">
        <v>6217</v>
      </c>
      <c r="D2109" s="3">
        <v>2000</v>
      </c>
      <c r="E2109" s="3">
        <v>2154.66</v>
      </c>
      <c r="F2109" s="8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8280</v>
      </c>
      <c r="O2109" s="8">
        <v>107.73299999999999</v>
      </c>
      <c r="P2109" s="3">
        <v>2.6665517241379284</v>
      </c>
      <c r="Q2109" s="3" t="s">
        <v>8280</v>
      </c>
      <c r="R2109" s="3" t="s">
        <v>8280</v>
      </c>
      <c r="S2109" s="15">
        <f t="shared" si="64"/>
        <v>41934.71056712963</v>
      </c>
      <c r="T2109" s="14">
        <f t="shared" si="65"/>
        <v>41955.752233796295</v>
      </c>
    </row>
    <row r="2110" spans="1:20" ht="30.75" x14ac:dyDescent="0.25">
      <c r="A2110" s="3">
        <v>2108</v>
      </c>
      <c r="B2110" s="4" t="s">
        <v>2109</v>
      </c>
      <c r="C2110" s="4" t="s">
        <v>6218</v>
      </c>
      <c r="D2110" s="3">
        <v>16000</v>
      </c>
      <c r="E2110" s="3">
        <v>17170</v>
      </c>
      <c r="F2110" s="8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8280</v>
      </c>
      <c r="O2110" s="8">
        <v>107.31250000000001</v>
      </c>
      <c r="P2110" s="3">
        <v>6.1256544502617798</v>
      </c>
      <c r="Q2110" s="3" t="s">
        <v>8280</v>
      </c>
      <c r="R2110" s="3" t="s">
        <v>8280</v>
      </c>
      <c r="S2110" s="15">
        <f t="shared" si="64"/>
        <v>41135.175694444442</v>
      </c>
      <c r="T2110" s="14">
        <f t="shared" si="65"/>
        <v>41162.163194444445</v>
      </c>
    </row>
    <row r="2111" spans="1:20" ht="30.75" x14ac:dyDescent="0.25">
      <c r="A2111" s="3">
        <v>2109</v>
      </c>
      <c r="B2111" s="4" t="s">
        <v>2110</v>
      </c>
      <c r="C2111" s="4" t="s">
        <v>6219</v>
      </c>
      <c r="D2111" s="3">
        <v>4000</v>
      </c>
      <c r="E2111" s="3">
        <v>4261</v>
      </c>
      <c r="F2111" s="8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8280</v>
      </c>
      <c r="O2111" s="8">
        <v>106.52500000000001</v>
      </c>
      <c r="P2111" s="3">
        <v>6.5250000000000004</v>
      </c>
      <c r="Q2111" s="3" t="s">
        <v>8280</v>
      </c>
      <c r="R2111" s="3" t="s">
        <v>8280</v>
      </c>
      <c r="S2111" s="15">
        <f t="shared" si="64"/>
        <v>42160.708530092597</v>
      </c>
      <c r="T2111" s="14">
        <f t="shared" si="65"/>
        <v>42190.708530092597</v>
      </c>
    </row>
    <row r="2112" spans="1:20" ht="30.75" x14ac:dyDescent="0.25">
      <c r="A2112" s="3">
        <v>2110</v>
      </c>
      <c r="B2112" s="4" t="s">
        <v>2111</v>
      </c>
      <c r="C2112" s="4" t="s">
        <v>6220</v>
      </c>
      <c r="D2112" s="3">
        <v>2000</v>
      </c>
      <c r="E2112" s="3">
        <v>2007</v>
      </c>
      <c r="F2112" s="8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8280</v>
      </c>
      <c r="O2112" s="8">
        <v>100.35000000000001</v>
      </c>
      <c r="P2112" s="3">
        <v>0.18421052631578946</v>
      </c>
      <c r="Q2112" s="3" t="s">
        <v>8280</v>
      </c>
      <c r="R2112" s="3" t="s">
        <v>8280</v>
      </c>
      <c r="S2112" s="15">
        <f t="shared" si="64"/>
        <v>41759.670937499999</v>
      </c>
      <c r="T2112" s="14">
        <f t="shared" si="65"/>
        <v>41787.207638888889</v>
      </c>
    </row>
    <row r="2113" spans="1:20" ht="30.75" x14ac:dyDescent="0.25">
      <c r="A2113" s="3">
        <v>2111</v>
      </c>
      <c r="B2113" s="4" t="s">
        <v>2112</v>
      </c>
      <c r="C2113" s="4" t="s">
        <v>6221</v>
      </c>
      <c r="D2113" s="3">
        <v>2000</v>
      </c>
      <c r="E2113" s="3">
        <v>2130</v>
      </c>
      <c r="F2113" s="8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8280</v>
      </c>
      <c r="O2113" s="8">
        <v>106.5</v>
      </c>
      <c r="P2113" s="3">
        <v>3.3333333333333335</v>
      </c>
      <c r="Q2113" s="3" t="s">
        <v>8280</v>
      </c>
      <c r="R2113" s="3" t="s">
        <v>8280</v>
      </c>
      <c r="S2113" s="15">
        <f t="shared" si="64"/>
        <v>40703.197048611109</v>
      </c>
      <c r="T2113" s="14">
        <f t="shared" si="65"/>
        <v>40770.041666666664</v>
      </c>
    </row>
    <row r="2114" spans="1:20" ht="30.75" x14ac:dyDescent="0.25">
      <c r="A2114" s="3">
        <v>2112</v>
      </c>
      <c r="B2114" s="4" t="s">
        <v>2113</v>
      </c>
      <c r="C2114" s="4" t="s">
        <v>6222</v>
      </c>
      <c r="D2114" s="3">
        <v>300</v>
      </c>
      <c r="E2114" s="3">
        <v>300</v>
      </c>
      <c r="F2114" s="8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8280</v>
      </c>
      <c r="O2114" s="8">
        <v>100</v>
      </c>
      <c r="P2114" s="3">
        <v>0</v>
      </c>
      <c r="Q2114" s="3" t="s">
        <v>8280</v>
      </c>
      <c r="R2114" s="3" t="s">
        <v>8280</v>
      </c>
      <c r="S2114" s="15">
        <f t="shared" si="64"/>
        <v>41365.928159722222</v>
      </c>
      <c r="T2114" s="14">
        <f t="shared" si="65"/>
        <v>41379.928159722222</v>
      </c>
    </row>
    <row r="2115" spans="1:20" ht="15.75" x14ac:dyDescent="0.25">
      <c r="A2115" s="3">
        <v>2113</v>
      </c>
      <c r="B2115" s="4" t="s">
        <v>2114</v>
      </c>
      <c r="C2115" s="4" t="s">
        <v>6223</v>
      </c>
      <c r="D2115" s="3">
        <v>7000</v>
      </c>
      <c r="E2115" s="3">
        <v>7340</v>
      </c>
      <c r="F2115" s="8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8280</v>
      </c>
      <c r="O2115" s="8">
        <v>104.85714285714285</v>
      </c>
      <c r="P2115" s="3">
        <v>3.1775700934579438</v>
      </c>
      <c r="Q2115" s="3" t="s">
        <v>8280</v>
      </c>
      <c r="R2115" s="3" t="s">
        <v>8280</v>
      </c>
      <c r="S2115" s="15">
        <f t="shared" ref="S2115:S2178" si="66">(((J2115/60)/60)/24)+DATE(1970,1,1)</f>
        <v>41870.86546296296</v>
      </c>
      <c r="T2115" s="14">
        <f t="shared" ref="T2115:T2178" si="67">(((I2115/60)/60)/24)+DATE(1970,1,1)</f>
        <v>41905.86546296296</v>
      </c>
    </row>
    <row r="2116" spans="1:20" ht="30.75" x14ac:dyDescent="0.25">
      <c r="A2116" s="3">
        <v>2114</v>
      </c>
      <c r="B2116" s="4" t="s">
        <v>2115</v>
      </c>
      <c r="C2116" s="4" t="s">
        <v>6224</v>
      </c>
      <c r="D2116" s="3">
        <v>5000</v>
      </c>
      <c r="E2116" s="3">
        <v>5235</v>
      </c>
      <c r="F2116" s="8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8280</v>
      </c>
      <c r="O2116" s="8">
        <v>104.69999999999999</v>
      </c>
      <c r="P2116" s="3">
        <v>1.5986394557823129</v>
      </c>
      <c r="Q2116" s="3" t="s">
        <v>8280</v>
      </c>
      <c r="R2116" s="3" t="s">
        <v>8280</v>
      </c>
      <c r="S2116" s="15">
        <f t="shared" si="66"/>
        <v>40458.815625000003</v>
      </c>
      <c r="T2116" s="14">
        <f t="shared" si="67"/>
        <v>40521.207638888889</v>
      </c>
    </row>
    <row r="2117" spans="1:20" ht="30.75" x14ac:dyDescent="0.25">
      <c r="A2117" s="3">
        <v>2115</v>
      </c>
      <c r="B2117" s="4" t="s">
        <v>2116</v>
      </c>
      <c r="C2117" s="4" t="s">
        <v>6225</v>
      </c>
      <c r="D2117" s="3">
        <v>1500</v>
      </c>
      <c r="E2117" s="3">
        <v>3385</v>
      </c>
      <c r="F2117" s="8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8280</v>
      </c>
      <c r="O2117" s="9">
        <v>225.66666666666669</v>
      </c>
      <c r="P2117" s="3">
        <v>52.361111111111114</v>
      </c>
      <c r="Q2117" s="3" t="s">
        <v>8280</v>
      </c>
      <c r="R2117" s="3" t="s">
        <v>8280</v>
      </c>
      <c r="S2117" s="15">
        <f t="shared" si="66"/>
        <v>40564.081030092595</v>
      </c>
      <c r="T2117" s="14">
        <f t="shared" si="67"/>
        <v>40594.081030092595</v>
      </c>
    </row>
    <row r="2118" spans="1:20" ht="30.75" x14ac:dyDescent="0.25">
      <c r="A2118" s="3">
        <v>2116</v>
      </c>
      <c r="B2118" s="4" t="s">
        <v>2117</v>
      </c>
      <c r="C2118" s="4" t="s">
        <v>6226</v>
      </c>
      <c r="D2118" s="3">
        <v>48000</v>
      </c>
      <c r="E2118" s="3">
        <v>48434</v>
      </c>
      <c r="F2118" s="8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8280</v>
      </c>
      <c r="O2118" s="8">
        <v>100.90416666666667</v>
      </c>
      <c r="P2118" s="3">
        <v>4.7173913043478262</v>
      </c>
      <c r="Q2118" s="3" t="s">
        <v>8280</v>
      </c>
      <c r="R2118" s="3" t="s">
        <v>8280</v>
      </c>
      <c r="S2118" s="15">
        <f t="shared" si="66"/>
        <v>41136.777812500004</v>
      </c>
      <c r="T2118" s="14">
        <f t="shared" si="67"/>
        <v>41184.777812500004</v>
      </c>
    </row>
    <row r="2119" spans="1:20" ht="45.75" x14ac:dyDescent="0.25">
      <c r="A2119" s="3">
        <v>2117</v>
      </c>
      <c r="B2119" s="4" t="s">
        <v>2118</v>
      </c>
      <c r="C2119" s="4" t="s">
        <v>6227</v>
      </c>
      <c r="D2119" s="3">
        <v>1200</v>
      </c>
      <c r="E2119" s="3">
        <v>1773</v>
      </c>
      <c r="F2119" s="8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8280</v>
      </c>
      <c r="O2119" s="8">
        <v>147.75</v>
      </c>
      <c r="P2119" s="3">
        <v>16.37142857142857</v>
      </c>
      <c r="Q2119" s="3" t="s">
        <v>8280</v>
      </c>
      <c r="R2119" s="3" t="s">
        <v>8280</v>
      </c>
      <c r="S2119" s="15">
        <f t="shared" si="66"/>
        <v>42290.059594907405</v>
      </c>
      <c r="T2119" s="14">
        <f t="shared" si="67"/>
        <v>42304.207638888889</v>
      </c>
    </row>
    <row r="2120" spans="1:20" ht="30.75" x14ac:dyDescent="0.25">
      <c r="A2120" s="3">
        <v>2118</v>
      </c>
      <c r="B2120" s="4" t="s">
        <v>2119</v>
      </c>
      <c r="C2120" s="4" t="s">
        <v>6228</v>
      </c>
      <c r="D2120" s="3">
        <v>1000</v>
      </c>
      <c r="E2120" s="3">
        <v>1346.11</v>
      </c>
      <c r="F2120" s="8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8280</v>
      </c>
      <c r="O2120" s="8">
        <v>134.61099999999999</v>
      </c>
      <c r="P2120" s="3">
        <v>20.359411764705875</v>
      </c>
      <c r="Q2120" s="3" t="s">
        <v>8280</v>
      </c>
      <c r="R2120" s="3" t="s">
        <v>8280</v>
      </c>
      <c r="S2120" s="15">
        <f t="shared" si="66"/>
        <v>40718.839537037034</v>
      </c>
      <c r="T2120" s="14">
        <f t="shared" si="67"/>
        <v>40748.839537037034</v>
      </c>
    </row>
    <row r="2121" spans="1:20" ht="30.75" x14ac:dyDescent="0.25">
      <c r="A2121" s="3">
        <v>2119</v>
      </c>
      <c r="B2121" s="4" t="s">
        <v>2120</v>
      </c>
      <c r="C2121" s="4" t="s">
        <v>6229</v>
      </c>
      <c r="D2121" s="3">
        <v>2000</v>
      </c>
      <c r="E2121" s="3">
        <v>2015</v>
      </c>
      <c r="F2121" s="8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8280</v>
      </c>
      <c r="O2121" s="8">
        <v>100.75</v>
      </c>
      <c r="P2121" s="3">
        <v>0.68181818181818177</v>
      </c>
      <c r="Q2121" s="3" t="s">
        <v>8280</v>
      </c>
      <c r="R2121" s="3" t="s">
        <v>8280</v>
      </c>
      <c r="S2121" s="15">
        <f t="shared" si="66"/>
        <v>41107.130150462966</v>
      </c>
      <c r="T2121" s="14">
        <f t="shared" si="67"/>
        <v>41137.130150462966</v>
      </c>
    </row>
    <row r="2122" spans="1:20" ht="45.75" x14ac:dyDescent="0.25">
      <c r="A2122" s="3">
        <v>2120</v>
      </c>
      <c r="B2122" s="4" t="s">
        <v>2121</v>
      </c>
      <c r="C2122" s="4" t="s">
        <v>6230</v>
      </c>
      <c r="D2122" s="3">
        <v>8000</v>
      </c>
      <c r="E2122" s="3">
        <v>8070.43</v>
      </c>
      <c r="F2122" s="8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8280</v>
      </c>
      <c r="O2122" s="8">
        <v>100.880375</v>
      </c>
      <c r="P2122" s="3">
        <v>1.0207246376811636</v>
      </c>
      <c r="Q2122" s="3" t="s">
        <v>8280</v>
      </c>
      <c r="R2122" s="3" t="s">
        <v>8280</v>
      </c>
      <c r="S2122" s="15">
        <f t="shared" si="66"/>
        <v>41591.964537037034</v>
      </c>
      <c r="T2122" s="14">
        <f t="shared" si="67"/>
        <v>41640.964537037034</v>
      </c>
    </row>
    <row r="2123" spans="1:20" ht="30.75" x14ac:dyDescent="0.25">
      <c r="A2123" s="3">
        <v>2121</v>
      </c>
      <c r="B2123" s="4" t="s">
        <v>2122</v>
      </c>
      <c r="C2123" s="4" t="s">
        <v>6231</v>
      </c>
      <c r="D2123" s="3">
        <v>50000</v>
      </c>
      <c r="E2123" s="3">
        <v>284</v>
      </c>
      <c r="F2123" s="9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8283</v>
      </c>
      <c r="O2123" s="7">
        <v>0.56800000000000006</v>
      </c>
      <c r="P2123" s="3">
        <v>-4971.6000000000004</v>
      </c>
      <c r="Q2123" s="3" t="s">
        <v>8283</v>
      </c>
      <c r="R2123" s="3" t="s">
        <v>8283</v>
      </c>
      <c r="S2123" s="15">
        <f t="shared" si="66"/>
        <v>42716.7424537037</v>
      </c>
      <c r="T2123" s="14">
        <f t="shared" si="67"/>
        <v>42746.7424537037</v>
      </c>
    </row>
    <row r="2124" spans="1:20" ht="30.75" x14ac:dyDescent="0.25">
      <c r="A2124" s="3">
        <v>2122</v>
      </c>
      <c r="B2124" s="4" t="s">
        <v>2123</v>
      </c>
      <c r="C2124" s="4" t="s">
        <v>6232</v>
      </c>
      <c r="D2124" s="3">
        <v>80000</v>
      </c>
      <c r="E2124" s="3">
        <v>310</v>
      </c>
      <c r="F2124" s="9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8283</v>
      </c>
      <c r="O2124" s="7">
        <v>0.38750000000000001</v>
      </c>
      <c r="P2124" s="3">
        <v>-26563.333333333332</v>
      </c>
      <c r="Q2124" s="3" t="s">
        <v>8283</v>
      </c>
      <c r="R2124" s="3" t="s">
        <v>8283</v>
      </c>
      <c r="S2124" s="15">
        <f t="shared" si="66"/>
        <v>42712.300567129627</v>
      </c>
      <c r="T2124" s="14">
        <f t="shared" si="67"/>
        <v>42742.300567129627</v>
      </c>
    </row>
    <row r="2125" spans="1:20" ht="45.75" x14ac:dyDescent="0.25">
      <c r="A2125" s="3">
        <v>2123</v>
      </c>
      <c r="B2125" s="4" t="s">
        <v>2124</v>
      </c>
      <c r="C2125" s="4" t="s">
        <v>6233</v>
      </c>
      <c r="D2125" s="3">
        <v>500</v>
      </c>
      <c r="E2125" s="3">
        <v>50</v>
      </c>
      <c r="F2125" s="9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8283</v>
      </c>
      <c r="O2125" s="7">
        <v>10</v>
      </c>
      <c r="P2125" s="3">
        <v>-90</v>
      </c>
      <c r="Q2125" s="3" t="s">
        <v>8283</v>
      </c>
      <c r="R2125" s="3" t="s">
        <v>8283</v>
      </c>
      <c r="S2125" s="15">
        <f t="shared" si="66"/>
        <v>40198.424849537041</v>
      </c>
      <c r="T2125" s="14">
        <f t="shared" si="67"/>
        <v>40252.290972222225</v>
      </c>
    </row>
    <row r="2126" spans="1:20" ht="45.75" x14ac:dyDescent="0.25">
      <c r="A2126" s="3">
        <v>2124</v>
      </c>
      <c r="B2126" s="4" t="s">
        <v>2125</v>
      </c>
      <c r="C2126" s="4" t="s">
        <v>6234</v>
      </c>
      <c r="D2126" s="3">
        <v>1100</v>
      </c>
      <c r="E2126" s="3">
        <v>115</v>
      </c>
      <c r="F2126" s="9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8283</v>
      </c>
      <c r="O2126" s="7">
        <v>10.454545454545453</v>
      </c>
      <c r="P2126" s="3">
        <v>-197</v>
      </c>
      <c r="Q2126" s="3" t="s">
        <v>8283</v>
      </c>
      <c r="R2126" s="3" t="s">
        <v>8283</v>
      </c>
      <c r="S2126" s="15">
        <f t="shared" si="66"/>
        <v>40464.028182870366</v>
      </c>
      <c r="T2126" s="14">
        <f t="shared" si="67"/>
        <v>40512.208333333336</v>
      </c>
    </row>
    <row r="2127" spans="1:20" ht="30.75" x14ac:dyDescent="0.25">
      <c r="A2127" s="3">
        <v>2125</v>
      </c>
      <c r="B2127" s="4" t="s">
        <v>2126</v>
      </c>
      <c r="C2127" s="4" t="s">
        <v>6235</v>
      </c>
      <c r="D2127" s="3">
        <v>60000</v>
      </c>
      <c r="E2127" s="3">
        <v>852</v>
      </c>
      <c r="F2127" s="9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8283</v>
      </c>
      <c r="O2127" s="7">
        <v>1.4200000000000002</v>
      </c>
      <c r="P2127" s="3">
        <v>-2190.6666666666665</v>
      </c>
      <c r="Q2127" s="3" t="s">
        <v>8283</v>
      </c>
      <c r="R2127" s="3" t="s">
        <v>8283</v>
      </c>
      <c r="S2127" s="15">
        <f t="shared" si="66"/>
        <v>42191.023530092592</v>
      </c>
      <c r="T2127" s="14">
        <f t="shared" si="67"/>
        <v>42221.023530092592</v>
      </c>
    </row>
    <row r="2128" spans="1:20" ht="30.75" x14ac:dyDescent="0.25">
      <c r="A2128" s="3">
        <v>2126</v>
      </c>
      <c r="B2128" s="4" t="s">
        <v>2127</v>
      </c>
      <c r="C2128" s="4" t="s">
        <v>6236</v>
      </c>
      <c r="D2128" s="3">
        <v>20000</v>
      </c>
      <c r="E2128" s="3">
        <v>10</v>
      </c>
      <c r="F2128" s="9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8283</v>
      </c>
      <c r="O2128" s="7">
        <v>0.05</v>
      </c>
      <c r="P2128" s="3">
        <v>-9995</v>
      </c>
      <c r="Q2128" s="3" t="s">
        <v>8283</v>
      </c>
      <c r="R2128" s="3" t="s">
        <v>8283</v>
      </c>
      <c r="S2128" s="15">
        <f t="shared" si="66"/>
        <v>41951.973229166666</v>
      </c>
      <c r="T2128" s="14">
        <f t="shared" si="67"/>
        <v>41981.973229166666</v>
      </c>
    </row>
    <row r="2129" spans="1:20" ht="15.75" x14ac:dyDescent="0.25">
      <c r="A2129" s="3">
        <v>2127</v>
      </c>
      <c r="B2129" s="4" t="s">
        <v>2128</v>
      </c>
      <c r="C2129" s="4" t="s">
        <v>6237</v>
      </c>
      <c r="D2129" s="3">
        <v>28000</v>
      </c>
      <c r="E2129" s="3">
        <v>8076</v>
      </c>
      <c r="F2129" s="9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8283</v>
      </c>
      <c r="O2129" s="7">
        <v>28.842857142857142</v>
      </c>
      <c r="P2129" s="3">
        <v>-84.423728813559322</v>
      </c>
      <c r="Q2129" s="3" t="s">
        <v>8283</v>
      </c>
      <c r="R2129" s="3" t="s">
        <v>8283</v>
      </c>
      <c r="S2129" s="15">
        <f t="shared" si="66"/>
        <v>42045.50535879629</v>
      </c>
      <c r="T2129" s="14">
        <f t="shared" si="67"/>
        <v>42075.463692129633</v>
      </c>
    </row>
    <row r="2130" spans="1:20" ht="30.75" x14ac:dyDescent="0.25">
      <c r="A2130" s="3">
        <v>2128</v>
      </c>
      <c r="B2130" s="4" t="s">
        <v>2129</v>
      </c>
      <c r="C2130" s="4" t="s">
        <v>6238</v>
      </c>
      <c r="D2130" s="3">
        <v>15000</v>
      </c>
      <c r="E2130" s="3">
        <v>25</v>
      </c>
      <c r="F2130" s="9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8283</v>
      </c>
      <c r="O2130" s="7">
        <v>0.16666666666666669</v>
      </c>
      <c r="P2130" s="3">
        <v>-14975</v>
      </c>
      <c r="Q2130" s="3" t="s">
        <v>8283</v>
      </c>
      <c r="R2130" s="3" t="s">
        <v>8283</v>
      </c>
      <c r="S2130" s="15">
        <f t="shared" si="66"/>
        <v>41843.772789351853</v>
      </c>
      <c r="T2130" s="14">
        <f t="shared" si="67"/>
        <v>41903.772789351853</v>
      </c>
    </row>
    <row r="2131" spans="1:20" ht="30.75" x14ac:dyDescent="0.25">
      <c r="A2131" s="3">
        <v>2129</v>
      </c>
      <c r="B2131" s="4" t="s">
        <v>2130</v>
      </c>
      <c r="C2131" s="4" t="s">
        <v>6239</v>
      </c>
      <c r="D2131" s="3">
        <v>2000</v>
      </c>
      <c r="E2131" s="3">
        <v>236</v>
      </c>
      <c r="F2131" s="9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8283</v>
      </c>
      <c r="O2131" s="7">
        <v>11.799999999999999</v>
      </c>
      <c r="P2131" s="3">
        <v>-147</v>
      </c>
      <c r="Q2131" s="3" t="s">
        <v>8283</v>
      </c>
      <c r="R2131" s="3" t="s">
        <v>8283</v>
      </c>
      <c r="S2131" s="15">
        <f t="shared" si="66"/>
        <v>42409.024305555555</v>
      </c>
      <c r="T2131" s="14">
        <f t="shared" si="67"/>
        <v>42439.024305555555</v>
      </c>
    </row>
    <row r="2132" spans="1:20" ht="30.75" x14ac:dyDescent="0.25">
      <c r="A2132" s="3">
        <v>2130</v>
      </c>
      <c r="B2132" s="4" t="s">
        <v>2131</v>
      </c>
      <c r="C2132" s="4" t="s">
        <v>6240</v>
      </c>
      <c r="D2132" s="3">
        <v>42000</v>
      </c>
      <c r="E2132" s="3">
        <v>85</v>
      </c>
      <c r="F2132" s="9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8283</v>
      </c>
      <c r="O2132" s="7">
        <v>0.20238095238095236</v>
      </c>
      <c r="P2132" s="3">
        <v>-10478.75</v>
      </c>
      <c r="Q2132" s="3" t="s">
        <v>8283</v>
      </c>
      <c r="R2132" s="3" t="s">
        <v>8283</v>
      </c>
      <c r="S2132" s="15">
        <f t="shared" si="66"/>
        <v>41832.086377314816</v>
      </c>
      <c r="T2132" s="14">
        <f t="shared" si="67"/>
        <v>41867.086377314816</v>
      </c>
    </row>
    <row r="2133" spans="1:20" ht="30.75" x14ac:dyDescent="0.25">
      <c r="A2133" s="3">
        <v>2131</v>
      </c>
      <c r="B2133" s="4" t="s">
        <v>2132</v>
      </c>
      <c r="C2133" s="4" t="s">
        <v>6241</v>
      </c>
      <c r="D2133" s="3">
        <v>500</v>
      </c>
      <c r="E2133" s="3">
        <v>25</v>
      </c>
      <c r="F2133" s="9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8283</v>
      </c>
      <c r="O2133" s="7">
        <v>5</v>
      </c>
      <c r="P2133" s="3">
        <v>-158.33333333333334</v>
      </c>
      <c r="Q2133" s="3" t="s">
        <v>8283</v>
      </c>
      <c r="R2133" s="3" t="s">
        <v>8283</v>
      </c>
      <c r="S2133" s="15">
        <f t="shared" si="66"/>
        <v>42167.207071759258</v>
      </c>
      <c r="T2133" s="14">
        <f t="shared" si="67"/>
        <v>42197.207071759258</v>
      </c>
    </row>
    <row r="2134" spans="1:20" ht="30.75" x14ac:dyDescent="0.25">
      <c r="A2134" s="3">
        <v>2132</v>
      </c>
      <c r="B2134" s="4" t="s">
        <v>2133</v>
      </c>
      <c r="C2134" s="4" t="s">
        <v>6242</v>
      </c>
      <c r="D2134" s="3">
        <v>100000</v>
      </c>
      <c r="E2134" s="3">
        <v>2112.9899999999998</v>
      </c>
      <c r="F2134" s="9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8283</v>
      </c>
      <c r="O2134" s="7">
        <v>2.1129899999999995</v>
      </c>
      <c r="P2134" s="3">
        <v>-988.75767676767668</v>
      </c>
      <c r="Q2134" s="3" t="s">
        <v>8283</v>
      </c>
      <c r="R2134" s="3" t="s">
        <v>8283</v>
      </c>
      <c r="S2134" s="15">
        <f t="shared" si="66"/>
        <v>41643.487175925926</v>
      </c>
      <c r="T2134" s="14">
        <f t="shared" si="67"/>
        <v>41673.487175925926</v>
      </c>
    </row>
    <row r="2135" spans="1:20" ht="45.75" x14ac:dyDescent="0.25">
      <c r="A2135" s="3">
        <v>2133</v>
      </c>
      <c r="B2135" s="4" t="s">
        <v>2134</v>
      </c>
      <c r="C2135" s="4" t="s">
        <v>6243</v>
      </c>
      <c r="D2135" s="3">
        <v>1000</v>
      </c>
      <c r="E2135" s="3">
        <v>16</v>
      </c>
      <c r="F2135" s="9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8283</v>
      </c>
      <c r="O2135" s="7">
        <v>1.6</v>
      </c>
      <c r="P2135" s="3">
        <v>-328</v>
      </c>
      <c r="Q2135" s="3" t="s">
        <v>8283</v>
      </c>
      <c r="R2135" s="3" t="s">
        <v>8283</v>
      </c>
      <c r="S2135" s="15">
        <f t="shared" si="66"/>
        <v>40619.097210648149</v>
      </c>
      <c r="T2135" s="14">
        <f t="shared" si="67"/>
        <v>40657.290972222225</v>
      </c>
    </row>
    <row r="2136" spans="1:20" ht="30.75" x14ac:dyDescent="0.25">
      <c r="A2136" s="3">
        <v>2134</v>
      </c>
      <c r="B2136" s="4" t="s">
        <v>2135</v>
      </c>
      <c r="C2136" s="4" t="s">
        <v>6244</v>
      </c>
      <c r="D2136" s="3">
        <v>6000</v>
      </c>
      <c r="E2136" s="3">
        <v>104</v>
      </c>
      <c r="F2136" s="9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8283</v>
      </c>
      <c r="O2136" s="7">
        <v>1.7333333333333332</v>
      </c>
      <c r="P2136" s="3">
        <v>-1965.3333333333333</v>
      </c>
      <c r="Q2136" s="3" t="s">
        <v>8283</v>
      </c>
      <c r="R2136" s="3" t="s">
        <v>8283</v>
      </c>
      <c r="S2136" s="15">
        <f t="shared" si="66"/>
        <v>41361.886469907404</v>
      </c>
      <c r="T2136" s="14">
        <f t="shared" si="67"/>
        <v>41391.886469907404</v>
      </c>
    </row>
    <row r="2137" spans="1:20" ht="45.75" x14ac:dyDescent="0.25">
      <c r="A2137" s="3">
        <v>2135</v>
      </c>
      <c r="B2137" s="4" t="s">
        <v>2136</v>
      </c>
      <c r="C2137" s="4" t="s">
        <v>6245</v>
      </c>
      <c r="D2137" s="3">
        <v>5000</v>
      </c>
      <c r="E2137" s="3">
        <v>478</v>
      </c>
      <c r="F2137" s="9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8283</v>
      </c>
      <c r="O2137" s="7">
        <v>9.56</v>
      </c>
      <c r="P2137" s="3">
        <v>-205.54545454545453</v>
      </c>
      <c r="Q2137" s="3" t="s">
        <v>8283</v>
      </c>
      <c r="R2137" s="3" t="s">
        <v>8283</v>
      </c>
      <c r="S2137" s="15">
        <f t="shared" si="66"/>
        <v>41156.963344907403</v>
      </c>
      <c r="T2137" s="14">
        <f t="shared" si="67"/>
        <v>41186.963344907403</v>
      </c>
    </row>
    <row r="2138" spans="1:20" ht="30.75" x14ac:dyDescent="0.25">
      <c r="A2138" s="3">
        <v>2136</v>
      </c>
      <c r="B2138" s="4" t="s">
        <v>2137</v>
      </c>
      <c r="C2138" s="4" t="s">
        <v>6246</v>
      </c>
      <c r="D2138" s="3">
        <v>80000</v>
      </c>
      <c r="E2138" s="3">
        <v>47.69</v>
      </c>
      <c r="F2138" s="9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8283</v>
      </c>
      <c r="O2138" s="7">
        <v>5.9612499999999999E-2</v>
      </c>
      <c r="P2138" s="3">
        <v>-19988.077499999999</v>
      </c>
      <c r="Q2138" s="3" t="s">
        <v>8283</v>
      </c>
      <c r="R2138" s="3" t="s">
        <v>8283</v>
      </c>
      <c r="S2138" s="15">
        <f t="shared" si="66"/>
        <v>41536.509097222224</v>
      </c>
      <c r="T2138" s="14">
        <f t="shared" si="67"/>
        <v>41566.509097222224</v>
      </c>
    </row>
    <row r="2139" spans="1:20" ht="30.75" x14ac:dyDescent="0.25">
      <c r="A2139" s="3">
        <v>2137</v>
      </c>
      <c r="B2139" s="4" t="s">
        <v>2138</v>
      </c>
      <c r="C2139" s="4" t="s">
        <v>6247</v>
      </c>
      <c r="D2139" s="3">
        <v>50000</v>
      </c>
      <c r="E2139" s="3">
        <v>14203</v>
      </c>
      <c r="F2139" s="9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8283</v>
      </c>
      <c r="O2139" s="7">
        <v>28.405999999999999</v>
      </c>
      <c r="P2139" s="3">
        <v>-67.035580524344567</v>
      </c>
      <c r="Q2139" s="3" t="s">
        <v>8283</v>
      </c>
      <c r="R2139" s="3" t="s">
        <v>8283</v>
      </c>
      <c r="S2139" s="15">
        <f t="shared" si="66"/>
        <v>41948.771168981482</v>
      </c>
      <c r="T2139" s="14">
        <f t="shared" si="67"/>
        <v>41978.771168981482</v>
      </c>
    </row>
    <row r="2140" spans="1:20" ht="30.75" x14ac:dyDescent="0.25">
      <c r="A2140" s="3">
        <v>2138</v>
      </c>
      <c r="B2140" s="4" t="s">
        <v>2139</v>
      </c>
      <c r="C2140" s="4" t="s">
        <v>6248</v>
      </c>
      <c r="D2140" s="3">
        <v>1000</v>
      </c>
      <c r="E2140" s="3">
        <v>128</v>
      </c>
      <c r="F2140" s="9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8283</v>
      </c>
      <c r="O2140" s="7">
        <v>12.8</v>
      </c>
      <c r="P2140" s="3">
        <v>-72.666666666666671</v>
      </c>
      <c r="Q2140" s="3" t="s">
        <v>8283</v>
      </c>
      <c r="R2140" s="3" t="s">
        <v>8283</v>
      </c>
      <c r="S2140" s="15">
        <f t="shared" si="66"/>
        <v>41557.013182870374</v>
      </c>
      <c r="T2140" s="14">
        <f t="shared" si="67"/>
        <v>41587.054849537039</v>
      </c>
    </row>
    <row r="2141" spans="1:20" ht="45.75" x14ac:dyDescent="0.25">
      <c r="A2141" s="3">
        <v>2139</v>
      </c>
      <c r="B2141" s="4" t="s">
        <v>2140</v>
      </c>
      <c r="C2141" s="4" t="s">
        <v>6249</v>
      </c>
      <c r="D2141" s="3">
        <v>30000</v>
      </c>
      <c r="E2141" s="3">
        <v>1626</v>
      </c>
      <c r="F2141" s="9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8283</v>
      </c>
      <c r="O2141" s="7">
        <v>5.42</v>
      </c>
      <c r="P2141" s="3">
        <v>-506.67857142857144</v>
      </c>
      <c r="Q2141" s="3" t="s">
        <v>8283</v>
      </c>
      <c r="R2141" s="3" t="s">
        <v>8283</v>
      </c>
      <c r="S2141" s="15">
        <f t="shared" si="66"/>
        <v>42647.750092592592</v>
      </c>
      <c r="T2141" s="14">
        <f t="shared" si="67"/>
        <v>42677.750092592592</v>
      </c>
    </row>
    <row r="2142" spans="1:20" ht="45.75" x14ac:dyDescent="0.25">
      <c r="A2142" s="3">
        <v>2140</v>
      </c>
      <c r="B2142" s="4" t="s">
        <v>2141</v>
      </c>
      <c r="C2142" s="4" t="s">
        <v>6250</v>
      </c>
      <c r="D2142" s="3">
        <v>500000</v>
      </c>
      <c r="E2142" s="3">
        <v>560</v>
      </c>
      <c r="F2142" s="9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8283</v>
      </c>
      <c r="O2142" s="7">
        <v>0.11199999999999999</v>
      </c>
      <c r="P2142" s="3">
        <v>-45403.63636363636</v>
      </c>
      <c r="Q2142" s="3" t="s">
        <v>8283</v>
      </c>
      <c r="R2142" s="3" t="s">
        <v>8283</v>
      </c>
      <c r="S2142" s="15">
        <f t="shared" si="66"/>
        <v>41255.833611111113</v>
      </c>
      <c r="T2142" s="14">
        <f t="shared" si="67"/>
        <v>41285.833611111113</v>
      </c>
    </row>
    <row r="2143" spans="1:20" ht="45.75" x14ac:dyDescent="0.25">
      <c r="A2143" s="3">
        <v>2141</v>
      </c>
      <c r="B2143" s="4" t="s">
        <v>2142</v>
      </c>
      <c r="C2143" s="4" t="s">
        <v>6251</v>
      </c>
      <c r="D2143" s="3">
        <v>15000</v>
      </c>
      <c r="E2143" s="3">
        <v>0</v>
      </c>
      <c r="F2143" s="9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8283</v>
      </c>
      <c r="O2143" s="7">
        <v>0</v>
      </c>
      <c r="P2143" s="3">
        <v>0</v>
      </c>
      <c r="Q2143" s="3" t="s">
        <v>8283</v>
      </c>
      <c r="R2143" s="3" t="s">
        <v>8283</v>
      </c>
      <c r="S2143" s="15">
        <f t="shared" si="66"/>
        <v>41927.235636574071</v>
      </c>
      <c r="T2143" s="14">
        <f t="shared" si="67"/>
        <v>41957.277303240742</v>
      </c>
    </row>
    <row r="2144" spans="1:20" ht="45.75" x14ac:dyDescent="0.25">
      <c r="A2144" s="3">
        <v>2142</v>
      </c>
      <c r="B2144" s="4" t="s">
        <v>2143</v>
      </c>
      <c r="C2144" s="4" t="s">
        <v>6252</v>
      </c>
      <c r="D2144" s="3">
        <v>10500</v>
      </c>
      <c r="E2144" s="3">
        <v>601</v>
      </c>
      <c r="F2144" s="9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8283</v>
      </c>
      <c r="O2144" s="7">
        <v>5.7238095238095239</v>
      </c>
      <c r="P2144" s="3">
        <v>-824.91666666666663</v>
      </c>
      <c r="Q2144" s="3" t="s">
        <v>8283</v>
      </c>
      <c r="R2144" s="3" t="s">
        <v>8283</v>
      </c>
      <c r="S2144" s="15">
        <f t="shared" si="66"/>
        <v>42340.701504629629</v>
      </c>
      <c r="T2144" s="14">
        <f t="shared" si="67"/>
        <v>42368.701504629629</v>
      </c>
    </row>
    <row r="2145" spans="1:20" ht="30.75" x14ac:dyDescent="0.25">
      <c r="A2145" s="3">
        <v>2143</v>
      </c>
      <c r="B2145" s="4" t="s">
        <v>2144</v>
      </c>
      <c r="C2145" s="4" t="s">
        <v>6253</v>
      </c>
      <c r="D2145" s="3">
        <v>2000</v>
      </c>
      <c r="E2145" s="3">
        <v>225</v>
      </c>
      <c r="F2145" s="9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8283</v>
      </c>
      <c r="O2145" s="7">
        <v>11.25</v>
      </c>
      <c r="P2145" s="3">
        <v>-355</v>
      </c>
      <c r="Q2145" s="3" t="s">
        <v>8283</v>
      </c>
      <c r="R2145" s="3" t="s">
        <v>8283</v>
      </c>
      <c r="S2145" s="15">
        <f t="shared" si="66"/>
        <v>40332.886712962965</v>
      </c>
      <c r="T2145" s="14">
        <f t="shared" si="67"/>
        <v>40380.791666666664</v>
      </c>
    </row>
    <row r="2146" spans="1:20" ht="30.75" x14ac:dyDescent="0.25">
      <c r="A2146" s="3">
        <v>2144</v>
      </c>
      <c r="B2146" s="4" t="s">
        <v>2145</v>
      </c>
      <c r="C2146" s="4" t="s">
        <v>6254</v>
      </c>
      <c r="D2146" s="3">
        <v>35500</v>
      </c>
      <c r="E2146" s="3">
        <v>607</v>
      </c>
      <c r="F2146" s="9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8283</v>
      </c>
      <c r="O2146" s="7">
        <v>1.7098591549295776</v>
      </c>
      <c r="P2146" s="3">
        <v>-1453.875</v>
      </c>
      <c r="Q2146" s="3" t="s">
        <v>8283</v>
      </c>
      <c r="R2146" s="3" t="s">
        <v>8283</v>
      </c>
      <c r="S2146" s="15">
        <f t="shared" si="66"/>
        <v>41499.546759259261</v>
      </c>
      <c r="T2146" s="14">
        <f t="shared" si="67"/>
        <v>41531.546759259261</v>
      </c>
    </row>
    <row r="2147" spans="1:20" ht="30.75" x14ac:dyDescent="0.25">
      <c r="A2147" s="3">
        <v>2145</v>
      </c>
      <c r="B2147" s="4" t="s">
        <v>2146</v>
      </c>
      <c r="C2147" s="4" t="s">
        <v>6255</v>
      </c>
      <c r="D2147" s="3">
        <v>15000</v>
      </c>
      <c r="E2147" s="3">
        <v>4565</v>
      </c>
      <c r="F2147" s="9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8283</v>
      </c>
      <c r="O2147" s="7">
        <v>30.433333333333334</v>
      </c>
      <c r="P2147" s="3">
        <v>-117.24719101123596</v>
      </c>
      <c r="Q2147" s="3" t="s">
        <v>8283</v>
      </c>
      <c r="R2147" s="3" t="s">
        <v>8283</v>
      </c>
      <c r="S2147" s="15">
        <f t="shared" si="66"/>
        <v>41575.237430555557</v>
      </c>
      <c r="T2147" s="14">
        <f t="shared" si="67"/>
        <v>41605.279097222221</v>
      </c>
    </row>
    <row r="2148" spans="1:20" ht="45.75" x14ac:dyDescent="0.25">
      <c r="A2148" s="3">
        <v>2146</v>
      </c>
      <c r="B2148" s="4" t="s">
        <v>2147</v>
      </c>
      <c r="C2148" s="4" t="s">
        <v>6256</v>
      </c>
      <c r="D2148" s="3">
        <v>5000</v>
      </c>
      <c r="E2148" s="3">
        <v>1</v>
      </c>
      <c r="F2148" s="9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8283</v>
      </c>
      <c r="O2148" s="7">
        <v>0.02</v>
      </c>
      <c r="P2148" s="3">
        <v>-4999</v>
      </c>
      <c r="Q2148" s="3" t="s">
        <v>8283</v>
      </c>
      <c r="R2148" s="3" t="s">
        <v>8283</v>
      </c>
      <c r="S2148" s="15">
        <f t="shared" si="66"/>
        <v>42397.679513888885</v>
      </c>
      <c r="T2148" s="14">
        <f t="shared" si="67"/>
        <v>42411.679513888885</v>
      </c>
    </row>
    <row r="2149" spans="1:20" ht="15.75" x14ac:dyDescent="0.25">
      <c r="A2149" s="3">
        <v>2147</v>
      </c>
      <c r="B2149" s="4" t="s">
        <v>2148</v>
      </c>
      <c r="C2149" s="4" t="s">
        <v>6257</v>
      </c>
      <c r="D2149" s="3">
        <v>390000</v>
      </c>
      <c r="E2149" s="3">
        <v>2716</v>
      </c>
      <c r="F2149" s="9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8283</v>
      </c>
      <c r="O2149" s="7">
        <v>0.69641025641025645</v>
      </c>
      <c r="P2149" s="3">
        <v>-7041.5272727272732</v>
      </c>
      <c r="Q2149" s="3" t="s">
        <v>8283</v>
      </c>
      <c r="R2149" s="3" t="s">
        <v>8283</v>
      </c>
      <c r="S2149" s="15">
        <f t="shared" si="66"/>
        <v>41927.295694444445</v>
      </c>
      <c r="T2149" s="14">
        <f t="shared" si="67"/>
        <v>41959.337361111116</v>
      </c>
    </row>
    <row r="2150" spans="1:20" ht="30.75" x14ac:dyDescent="0.25">
      <c r="A2150" s="3">
        <v>2148</v>
      </c>
      <c r="B2150" s="4" t="s">
        <v>2149</v>
      </c>
      <c r="C2150" s="4" t="s">
        <v>6258</v>
      </c>
      <c r="D2150" s="3">
        <v>100</v>
      </c>
      <c r="E2150" s="3">
        <v>2</v>
      </c>
      <c r="F2150" s="9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8283</v>
      </c>
      <c r="O2150" s="7">
        <v>2</v>
      </c>
      <c r="P2150" s="3">
        <v>-49</v>
      </c>
      <c r="Q2150" s="3" t="s">
        <v>8283</v>
      </c>
      <c r="R2150" s="3" t="s">
        <v>8283</v>
      </c>
      <c r="S2150" s="15">
        <f t="shared" si="66"/>
        <v>42066.733587962968</v>
      </c>
      <c r="T2150" s="14">
        <f t="shared" si="67"/>
        <v>42096.691921296297</v>
      </c>
    </row>
    <row r="2151" spans="1:20" ht="45.75" x14ac:dyDescent="0.25">
      <c r="A2151" s="3">
        <v>2149</v>
      </c>
      <c r="B2151" s="4" t="s">
        <v>2150</v>
      </c>
      <c r="C2151" s="4" t="s">
        <v>6259</v>
      </c>
      <c r="D2151" s="3">
        <v>2000</v>
      </c>
      <c r="E2151" s="3">
        <v>0</v>
      </c>
      <c r="F2151" s="9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8283</v>
      </c>
      <c r="O2151" s="7">
        <v>0</v>
      </c>
      <c r="P2151" s="3">
        <v>0</v>
      </c>
      <c r="Q2151" s="3" t="s">
        <v>8283</v>
      </c>
      <c r="R2151" s="3" t="s">
        <v>8283</v>
      </c>
      <c r="S2151" s="15">
        <f t="shared" si="66"/>
        <v>40355.024953703702</v>
      </c>
      <c r="T2151" s="14">
        <f t="shared" si="67"/>
        <v>40390</v>
      </c>
    </row>
    <row r="2152" spans="1:20" ht="15.75" x14ac:dyDescent="0.25">
      <c r="A2152" s="3">
        <v>2150</v>
      </c>
      <c r="B2152" s="4" t="s">
        <v>2151</v>
      </c>
      <c r="C2152" s="4" t="s">
        <v>6260</v>
      </c>
      <c r="D2152" s="3">
        <v>50000</v>
      </c>
      <c r="E2152" s="3">
        <v>405</v>
      </c>
      <c r="F2152" s="9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8283</v>
      </c>
      <c r="O2152" s="7">
        <v>0.80999999999999994</v>
      </c>
      <c r="P2152" s="3">
        <v>-12398.75</v>
      </c>
      <c r="Q2152" s="3" t="s">
        <v>8283</v>
      </c>
      <c r="R2152" s="3" t="s">
        <v>8283</v>
      </c>
      <c r="S2152" s="15">
        <f t="shared" si="66"/>
        <v>42534.284710648149</v>
      </c>
      <c r="T2152" s="14">
        <f t="shared" si="67"/>
        <v>42564.284710648149</v>
      </c>
    </row>
    <row r="2153" spans="1:20" ht="30.75" x14ac:dyDescent="0.25">
      <c r="A2153" s="3">
        <v>2151</v>
      </c>
      <c r="B2153" s="4" t="s">
        <v>2152</v>
      </c>
      <c r="C2153" s="4" t="s">
        <v>6261</v>
      </c>
      <c r="D2153" s="3">
        <v>45000</v>
      </c>
      <c r="E2153" s="3">
        <v>118</v>
      </c>
      <c r="F2153" s="9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8283</v>
      </c>
      <c r="O2153" s="7">
        <v>0.26222222222222225</v>
      </c>
      <c r="P2153" s="3">
        <v>-7480.333333333333</v>
      </c>
      <c r="Q2153" s="3" t="s">
        <v>8283</v>
      </c>
      <c r="R2153" s="3" t="s">
        <v>8283</v>
      </c>
      <c r="S2153" s="15">
        <f t="shared" si="66"/>
        <v>42520.847384259265</v>
      </c>
      <c r="T2153" s="14">
        <f t="shared" si="67"/>
        <v>42550.847384259265</v>
      </c>
    </row>
    <row r="2154" spans="1:20" ht="30.75" x14ac:dyDescent="0.25">
      <c r="A2154" s="3">
        <v>2152</v>
      </c>
      <c r="B2154" s="4" t="s">
        <v>2153</v>
      </c>
      <c r="C2154" s="4" t="s">
        <v>6262</v>
      </c>
      <c r="D2154" s="3">
        <v>30000</v>
      </c>
      <c r="E2154" s="3">
        <v>50</v>
      </c>
      <c r="F2154" s="9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8283</v>
      </c>
      <c r="O2154" s="7">
        <v>0.16666666666666669</v>
      </c>
      <c r="P2154" s="3">
        <v>-7487.5</v>
      </c>
      <c r="Q2154" s="3" t="s">
        <v>8283</v>
      </c>
      <c r="R2154" s="3" t="s">
        <v>8283</v>
      </c>
      <c r="S2154" s="15">
        <f t="shared" si="66"/>
        <v>41683.832280092596</v>
      </c>
      <c r="T2154" s="14">
        <f t="shared" si="67"/>
        <v>41713.790613425925</v>
      </c>
    </row>
    <row r="2155" spans="1:20" ht="30.75" x14ac:dyDescent="0.25">
      <c r="A2155" s="3">
        <v>2153</v>
      </c>
      <c r="B2155" s="4" t="s">
        <v>2154</v>
      </c>
      <c r="C2155" s="4" t="s">
        <v>6263</v>
      </c>
      <c r="D2155" s="3">
        <v>372625</v>
      </c>
      <c r="E2155" s="3">
        <v>34</v>
      </c>
      <c r="F2155" s="9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8283</v>
      </c>
      <c r="O2155" s="7">
        <v>9.124454880912446E-3</v>
      </c>
      <c r="P2155" s="3">
        <v>-93147.75</v>
      </c>
      <c r="Q2155" s="3" t="s">
        <v>8283</v>
      </c>
      <c r="R2155" s="3" t="s">
        <v>8283</v>
      </c>
      <c r="S2155" s="15">
        <f t="shared" si="66"/>
        <v>41974.911087962959</v>
      </c>
      <c r="T2155" s="14">
        <f t="shared" si="67"/>
        <v>42014.332638888889</v>
      </c>
    </row>
    <row r="2156" spans="1:20" ht="30.75" x14ac:dyDescent="0.25">
      <c r="A2156" s="3">
        <v>2154</v>
      </c>
      <c r="B2156" s="4" t="s">
        <v>2155</v>
      </c>
      <c r="C2156" s="4" t="s">
        <v>6264</v>
      </c>
      <c r="D2156" s="3">
        <v>250</v>
      </c>
      <c r="E2156" s="3">
        <v>2</v>
      </c>
      <c r="F2156" s="9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8283</v>
      </c>
      <c r="O2156" s="7">
        <v>0.8</v>
      </c>
      <c r="P2156" s="3">
        <v>-124</v>
      </c>
      <c r="Q2156" s="3" t="s">
        <v>8283</v>
      </c>
      <c r="R2156" s="3" t="s">
        <v>8283</v>
      </c>
      <c r="S2156" s="15">
        <f t="shared" si="66"/>
        <v>41647.632256944446</v>
      </c>
      <c r="T2156" s="14">
        <f t="shared" si="67"/>
        <v>41667.632256944446</v>
      </c>
    </row>
    <row r="2157" spans="1:20" ht="30.75" x14ac:dyDescent="0.25">
      <c r="A2157" s="3">
        <v>2155</v>
      </c>
      <c r="B2157" s="4" t="s">
        <v>2156</v>
      </c>
      <c r="C2157" s="4" t="s">
        <v>6265</v>
      </c>
      <c r="D2157" s="3">
        <v>5000</v>
      </c>
      <c r="E2157" s="3">
        <v>115</v>
      </c>
      <c r="F2157" s="9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8283</v>
      </c>
      <c r="O2157" s="7">
        <v>2.2999999999999998</v>
      </c>
      <c r="P2157" s="3">
        <v>-977</v>
      </c>
      <c r="Q2157" s="3" t="s">
        <v>8283</v>
      </c>
      <c r="R2157" s="3" t="s">
        <v>8283</v>
      </c>
      <c r="S2157" s="15">
        <f t="shared" si="66"/>
        <v>42430.747511574074</v>
      </c>
      <c r="T2157" s="14">
        <f t="shared" si="67"/>
        <v>42460.70584490741</v>
      </c>
    </row>
    <row r="2158" spans="1:20" ht="30.75" x14ac:dyDescent="0.25">
      <c r="A2158" s="3">
        <v>2156</v>
      </c>
      <c r="B2158" s="4" t="s">
        <v>2157</v>
      </c>
      <c r="C2158" s="4" t="s">
        <v>6266</v>
      </c>
      <c r="D2158" s="3">
        <v>56000</v>
      </c>
      <c r="E2158" s="3">
        <v>1493</v>
      </c>
      <c r="F2158" s="9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8283</v>
      </c>
      <c r="O2158" s="7">
        <v>2.6660714285714282</v>
      </c>
      <c r="P2158" s="3">
        <v>-656.71084337349396</v>
      </c>
      <c r="Q2158" s="3" t="s">
        <v>8283</v>
      </c>
      <c r="R2158" s="3" t="s">
        <v>8283</v>
      </c>
      <c r="S2158" s="15">
        <f t="shared" si="66"/>
        <v>41488.85423611111</v>
      </c>
      <c r="T2158" s="14">
        <f t="shared" si="67"/>
        <v>41533.85423611111</v>
      </c>
    </row>
    <row r="2159" spans="1:20" ht="15.75" x14ac:dyDescent="0.25">
      <c r="A2159" s="3">
        <v>2157</v>
      </c>
      <c r="B2159" s="4" t="s">
        <v>2158</v>
      </c>
      <c r="C2159" s="4" t="s">
        <v>6267</v>
      </c>
      <c r="D2159" s="3">
        <v>75000</v>
      </c>
      <c r="E2159" s="3">
        <v>21144</v>
      </c>
      <c r="F2159" s="9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8283</v>
      </c>
      <c r="O2159" s="7">
        <v>28.192</v>
      </c>
      <c r="P2159" s="3">
        <v>-944.84210526315792</v>
      </c>
      <c r="Q2159" s="3" t="s">
        <v>8283</v>
      </c>
      <c r="R2159" s="3" t="s">
        <v>8283</v>
      </c>
      <c r="S2159" s="15">
        <f t="shared" si="66"/>
        <v>42694.98128472222</v>
      </c>
      <c r="T2159" s="14">
        <f t="shared" si="67"/>
        <v>42727.332638888889</v>
      </c>
    </row>
    <row r="2160" spans="1:20" ht="30.75" x14ac:dyDescent="0.25">
      <c r="A2160" s="3">
        <v>2158</v>
      </c>
      <c r="B2160" s="4" t="s">
        <v>2159</v>
      </c>
      <c r="C2160" s="4" t="s">
        <v>6268</v>
      </c>
      <c r="D2160" s="3">
        <v>300000</v>
      </c>
      <c r="E2160" s="3">
        <v>19770.11</v>
      </c>
      <c r="F2160" s="9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8283</v>
      </c>
      <c r="O2160" s="7">
        <v>6.5900366666666672</v>
      </c>
      <c r="P2160" s="3">
        <v>-901.06073954983924</v>
      </c>
      <c r="Q2160" s="3" t="s">
        <v>8283</v>
      </c>
      <c r="R2160" s="3" t="s">
        <v>8283</v>
      </c>
      <c r="S2160" s="15">
        <f t="shared" si="66"/>
        <v>41264.853865740741</v>
      </c>
      <c r="T2160" s="14">
        <f t="shared" si="67"/>
        <v>41309.853865740741</v>
      </c>
    </row>
    <row r="2161" spans="1:20" ht="45.75" x14ac:dyDescent="0.25">
      <c r="A2161" s="3">
        <v>2159</v>
      </c>
      <c r="B2161" s="4" t="s">
        <v>2160</v>
      </c>
      <c r="C2161" s="4" t="s">
        <v>6269</v>
      </c>
      <c r="D2161" s="3">
        <v>3600</v>
      </c>
      <c r="E2161" s="3">
        <v>26</v>
      </c>
      <c r="F2161" s="9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8283</v>
      </c>
      <c r="O2161" s="7">
        <v>0.72222222222222221</v>
      </c>
      <c r="P2161" s="3">
        <v>-1787</v>
      </c>
      <c r="Q2161" s="3" t="s">
        <v>8283</v>
      </c>
      <c r="R2161" s="3" t="s">
        <v>8283</v>
      </c>
      <c r="S2161" s="15">
        <f t="shared" si="66"/>
        <v>40710.731180555551</v>
      </c>
      <c r="T2161" s="14">
        <f t="shared" si="67"/>
        <v>40740.731180555551</v>
      </c>
    </row>
    <row r="2162" spans="1:20" ht="30.75" x14ac:dyDescent="0.25">
      <c r="A2162" s="3">
        <v>2160</v>
      </c>
      <c r="B2162" s="4" t="s">
        <v>2161</v>
      </c>
      <c r="C2162" s="4" t="s">
        <v>6270</v>
      </c>
      <c r="D2162" s="3">
        <v>10000</v>
      </c>
      <c r="E2162" s="3">
        <v>85</v>
      </c>
      <c r="F2162" s="9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8283</v>
      </c>
      <c r="O2162" s="7">
        <v>0.85000000000000009</v>
      </c>
      <c r="P2162" s="3">
        <v>-619.6875</v>
      </c>
      <c r="Q2162" s="3" t="s">
        <v>8283</v>
      </c>
      <c r="R2162" s="3" t="s">
        <v>8283</v>
      </c>
      <c r="S2162" s="15">
        <f t="shared" si="66"/>
        <v>41018.711863425924</v>
      </c>
      <c r="T2162" s="14">
        <f t="shared" si="67"/>
        <v>41048.711863425924</v>
      </c>
    </row>
    <row r="2163" spans="1:20" ht="15.75" x14ac:dyDescent="0.25">
      <c r="A2163" s="3">
        <v>2161</v>
      </c>
      <c r="B2163" s="4" t="s">
        <v>2162</v>
      </c>
      <c r="C2163" s="4" t="s">
        <v>6271</v>
      </c>
      <c r="D2163" s="3">
        <v>400</v>
      </c>
      <c r="E2163" s="3">
        <v>463</v>
      </c>
      <c r="F2163" s="8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8277</v>
      </c>
      <c r="O2163" s="8">
        <v>115.75</v>
      </c>
      <c r="P2163" s="3">
        <v>4.8461538461538458</v>
      </c>
      <c r="Q2163" s="3" t="s">
        <v>8277</v>
      </c>
      <c r="R2163" s="3" t="s">
        <v>8277</v>
      </c>
      <c r="S2163" s="15">
        <f t="shared" si="66"/>
        <v>42240.852534722217</v>
      </c>
      <c r="T2163" s="14">
        <f t="shared" si="67"/>
        <v>42270.852534722217</v>
      </c>
    </row>
    <row r="2164" spans="1:20" ht="30.75" x14ac:dyDescent="0.25">
      <c r="A2164" s="3">
        <v>2162</v>
      </c>
      <c r="B2164" s="4" t="s">
        <v>2163</v>
      </c>
      <c r="C2164" s="4" t="s">
        <v>6272</v>
      </c>
      <c r="D2164" s="3">
        <v>4500</v>
      </c>
      <c r="E2164" s="3">
        <v>5052</v>
      </c>
      <c r="F2164" s="8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8277</v>
      </c>
      <c r="O2164" s="8">
        <v>112.26666666666667</v>
      </c>
      <c r="P2164" s="3">
        <v>9.5172413793103452</v>
      </c>
      <c r="Q2164" s="3" t="s">
        <v>8277</v>
      </c>
      <c r="R2164" s="3" t="s">
        <v>8277</v>
      </c>
      <c r="S2164" s="15">
        <f t="shared" si="66"/>
        <v>41813.766099537039</v>
      </c>
      <c r="T2164" s="14">
        <f t="shared" si="67"/>
        <v>41844.766099537039</v>
      </c>
    </row>
    <row r="2165" spans="1:20" ht="30.75" x14ac:dyDescent="0.25">
      <c r="A2165" s="3">
        <v>2163</v>
      </c>
      <c r="B2165" s="4" t="s">
        <v>2164</v>
      </c>
      <c r="C2165" s="4" t="s">
        <v>6273</v>
      </c>
      <c r="D2165" s="3">
        <v>2500</v>
      </c>
      <c r="E2165" s="3">
        <v>3305</v>
      </c>
      <c r="F2165" s="8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8277</v>
      </c>
      <c r="O2165" s="8">
        <v>132.20000000000002</v>
      </c>
      <c r="P2165" s="3">
        <v>18.295454545454547</v>
      </c>
      <c r="Q2165" s="3" t="s">
        <v>8277</v>
      </c>
      <c r="R2165" s="3" t="s">
        <v>8277</v>
      </c>
      <c r="S2165" s="15">
        <f t="shared" si="66"/>
        <v>42111.899537037039</v>
      </c>
      <c r="T2165" s="14">
        <f t="shared" si="67"/>
        <v>42163.159722222219</v>
      </c>
    </row>
    <row r="2166" spans="1:20" ht="15.75" x14ac:dyDescent="0.25">
      <c r="A2166" s="3">
        <v>2164</v>
      </c>
      <c r="B2166" s="4" t="s">
        <v>2165</v>
      </c>
      <c r="C2166" s="4" t="s">
        <v>6274</v>
      </c>
      <c r="D2166" s="3">
        <v>5500</v>
      </c>
      <c r="E2166" s="3">
        <v>5645</v>
      </c>
      <c r="F2166" s="8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8277</v>
      </c>
      <c r="O2166" s="8">
        <v>102.63636363636364</v>
      </c>
      <c r="P2166" s="3">
        <v>1.7469879518072289</v>
      </c>
      <c r="Q2166" s="3" t="s">
        <v>8277</v>
      </c>
      <c r="R2166" s="3" t="s">
        <v>8277</v>
      </c>
      <c r="S2166" s="15">
        <f t="shared" si="66"/>
        <v>42515.71775462963</v>
      </c>
      <c r="T2166" s="14">
        <f t="shared" si="67"/>
        <v>42546.165972222225</v>
      </c>
    </row>
    <row r="2167" spans="1:20" ht="45.75" x14ac:dyDescent="0.25">
      <c r="A2167" s="3">
        <v>2165</v>
      </c>
      <c r="B2167" s="4" t="s">
        <v>2166</v>
      </c>
      <c r="C2167" s="4" t="s">
        <v>6275</v>
      </c>
      <c r="D2167" s="3">
        <v>2500</v>
      </c>
      <c r="E2167" s="3">
        <v>3466</v>
      </c>
      <c r="F2167" s="8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8277</v>
      </c>
      <c r="O2167" s="8">
        <v>138.64000000000001</v>
      </c>
      <c r="P2167" s="3">
        <v>8.2564102564102573</v>
      </c>
      <c r="Q2167" s="3" t="s">
        <v>8277</v>
      </c>
      <c r="R2167" s="3" t="s">
        <v>8277</v>
      </c>
      <c r="S2167" s="15">
        <f t="shared" si="66"/>
        <v>42438.667071759264</v>
      </c>
      <c r="T2167" s="14">
        <f t="shared" si="67"/>
        <v>42468.625405092593</v>
      </c>
    </row>
    <row r="2168" spans="1:20" ht="45.75" x14ac:dyDescent="0.25">
      <c r="A2168" s="3">
        <v>2166</v>
      </c>
      <c r="B2168" s="4" t="s">
        <v>2167</v>
      </c>
      <c r="C2168" s="4" t="s">
        <v>6276</v>
      </c>
      <c r="D2168" s="3">
        <v>2000</v>
      </c>
      <c r="E2168" s="3">
        <v>2932</v>
      </c>
      <c r="F2168" s="8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8277</v>
      </c>
      <c r="O2168" s="8">
        <v>146.6</v>
      </c>
      <c r="P2168" s="3">
        <v>29.125</v>
      </c>
      <c r="Q2168" s="3" t="s">
        <v>8277</v>
      </c>
      <c r="R2168" s="3" t="s">
        <v>8277</v>
      </c>
      <c r="S2168" s="15">
        <f t="shared" si="66"/>
        <v>41933.838171296295</v>
      </c>
      <c r="T2168" s="14">
        <f t="shared" si="67"/>
        <v>41978.879837962959</v>
      </c>
    </row>
    <row r="2169" spans="1:20" ht="30.75" x14ac:dyDescent="0.25">
      <c r="A2169" s="3">
        <v>2167</v>
      </c>
      <c r="B2169" s="4" t="s">
        <v>2168</v>
      </c>
      <c r="C2169" s="4" t="s">
        <v>6277</v>
      </c>
      <c r="D2169" s="3">
        <v>150</v>
      </c>
      <c r="E2169" s="3">
        <v>180</v>
      </c>
      <c r="F2169" s="8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8277</v>
      </c>
      <c r="O2169" s="8">
        <v>120</v>
      </c>
      <c r="P2169" s="3">
        <v>3.75</v>
      </c>
      <c r="Q2169" s="3" t="s">
        <v>8277</v>
      </c>
      <c r="R2169" s="3" t="s">
        <v>8277</v>
      </c>
      <c r="S2169" s="15">
        <f t="shared" si="66"/>
        <v>41153.066400462965</v>
      </c>
      <c r="T2169" s="14">
        <f t="shared" si="67"/>
        <v>41167.066400462965</v>
      </c>
    </row>
    <row r="2170" spans="1:20" ht="30.75" x14ac:dyDescent="0.25">
      <c r="A2170" s="3">
        <v>2168</v>
      </c>
      <c r="B2170" s="4" t="s">
        <v>2169</v>
      </c>
      <c r="C2170" s="4" t="s">
        <v>6278</v>
      </c>
      <c r="D2170" s="3">
        <v>18000</v>
      </c>
      <c r="E2170" s="3">
        <v>21884.69</v>
      </c>
      <c r="F2170" s="8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8277</v>
      </c>
      <c r="O2170" s="8">
        <v>121.5816111111111</v>
      </c>
      <c r="P2170" s="3">
        <v>11.425558823529409</v>
      </c>
      <c r="Q2170" s="3" t="s">
        <v>8277</v>
      </c>
      <c r="R2170" s="3" t="s">
        <v>8277</v>
      </c>
      <c r="S2170" s="15">
        <f t="shared" si="66"/>
        <v>42745.600243055553</v>
      </c>
      <c r="T2170" s="14">
        <f t="shared" si="67"/>
        <v>42776.208333333328</v>
      </c>
    </row>
    <row r="2171" spans="1:20" ht="45.75" x14ac:dyDescent="0.25">
      <c r="A2171" s="3">
        <v>2169</v>
      </c>
      <c r="B2171" s="4" t="s">
        <v>2170</v>
      </c>
      <c r="C2171" s="4" t="s">
        <v>6279</v>
      </c>
      <c r="D2171" s="3">
        <v>153</v>
      </c>
      <c r="E2171" s="3">
        <v>153</v>
      </c>
      <c r="F2171" s="8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8277</v>
      </c>
      <c r="O2171" s="8">
        <v>100</v>
      </c>
      <c r="P2171" s="3">
        <v>0</v>
      </c>
      <c r="Q2171" s="3" t="s">
        <v>8277</v>
      </c>
      <c r="R2171" s="3" t="s">
        <v>8277</v>
      </c>
      <c r="S2171" s="15">
        <f t="shared" si="66"/>
        <v>42793.700821759259</v>
      </c>
      <c r="T2171" s="14">
        <f t="shared" si="67"/>
        <v>42796.700821759259</v>
      </c>
    </row>
    <row r="2172" spans="1:20" ht="30.75" x14ac:dyDescent="0.25">
      <c r="A2172" s="3">
        <v>2170</v>
      </c>
      <c r="B2172" s="4" t="s">
        <v>2171</v>
      </c>
      <c r="C2172" s="4" t="s">
        <v>6280</v>
      </c>
      <c r="D2172" s="3">
        <v>350</v>
      </c>
      <c r="E2172" s="3">
        <v>633</v>
      </c>
      <c r="F2172" s="8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8277</v>
      </c>
      <c r="O2172" s="8">
        <v>180.85714285714286</v>
      </c>
      <c r="P2172" s="3">
        <v>14.894736842105264</v>
      </c>
      <c r="Q2172" s="3" t="s">
        <v>8277</v>
      </c>
      <c r="R2172" s="3" t="s">
        <v>8277</v>
      </c>
      <c r="S2172" s="15">
        <f t="shared" si="66"/>
        <v>42198.750254629631</v>
      </c>
      <c r="T2172" s="14">
        <f t="shared" si="67"/>
        <v>42238.750254629631</v>
      </c>
    </row>
    <row r="2173" spans="1:20" ht="30.75" x14ac:dyDescent="0.25">
      <c r="A2173" s="3">
        <v>2171</v>
      </c>
      <c r="B2173" s="4" t="s">
        <v>2172</v>
      </c>
      <c r="C2173" s="4" t="s">
        <v>6281</v>
      </c>
      <c r="D2173" s="3">
        <v>4000</v>
      </c>
      <c r="E2173" s="3">
        <v>4243</v>
      </c>
      <c r="F2173" s="8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8277</v>
      </c>
      <c r="O2173" s="8">
        <v>106.075</v>
      </c>
      <c r="P2173" s="3">
        <v>5.1702127659574471</v>
      </c>
      <c r="Q2173" s="3" t="s">
        <v>8277</v>
      </c>
      <c r="R2173" s="3" t="s">
        <v>8277</v>
      </c>
      <c r="S2173" s="15">
        <f t="shared" si="66"/>
        <v>42141.95711805555</v>
      </c>
      <c r="T2173" s="14">
        <f t="shared" si="67"/>
        <v>42177.208333333328</v>
      </c>
    </row>
    <row r="2174" spans="1:20" ht="45.75" x14ac:dyDescent="0.25">
      <c r="A2174" s="3">
        <v>2172</v>
      </c>
      <c r="B2174" s="4" t="s">
        <v>2173</v>
      </c>
      <c r="C2174" s="4" t="s">
        <v>6282</v>
      </c>
      <c r="D2174" s="3">
        <v>1000</v>
      </c>
      <c r="E2174" s="3">
        <v>1000</v>
      </c>
      <c r="F2174" s="8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8277</v>
      </c>
      <c r="O2174" s="8">
        <v>100</v>
      </c>
      <c r="P2174" s="3">
        <v>0</v>
      </c>
      <c r="Q2174" s="3" t="s">
        <v>8277</v>
      </c>
      <c r="R2174" s="3" t="s">
        <v>8277</v>
      </c>
      <c r="S2174" s="15">
        <f t="shared" si="66"/>
        <v>42082.580092592587</v>
      </c>
      <c r="T2174" s="14">
        <f t="shared" si="67"/>
        <v>42112.580092592587</v>
      </c>
    </row>
    <row r="2175" spans="1:20" ht="30.75" x14ac:dyDescent="0.25">
      <c r="A2175" s="3">
        <v>2173</v>
      </c>
      <c r="B2175" s="4" t="s">
        <v>2174</v>
      </c>
      <c r="C2175" s="4" t="s">
        <v>6283</v>
      </c>
      <c r="D2175" s="3">
        <v>4200</v>
      </c>
      <c r="E2175" s="3">
        <v>5331</v>
      </c>
      <c r="F2175" s="8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8277</v>
      </c>
      <c r="O2175" s="8">
        <v>126.92857142857143</v>
      </c>
      <c r="P2175" s="3">
        <v>12.566666666666666</v>
      </c>
      <c r="Q2175" s="3" t="s">
        <v>8277</v>
      </c>
      <c r="R2175" s="3" t="s">
        <v>8277</v>
      </c>
      <c r="S2175" s="15">
        <f t="shared" si="66"/>
        <v>41495.692627314813</v>
      </c>
      <c r="T2175" s="14">
        <f t="shared" si="67"/>
        <v>41527.165972222225</v>
      </c>
    </row>
    <row r="2176" spans="1:20" ht="30.75" x14ac:dyDescent="0.25">
      <c r="A2176" s="3">
        <v>2174</v>
      </c>
      <c r="B2176" s="4" t="s">
        <v>2175</v>
      </c>
      <c r="C2176" s="4" t="s">
        <v>6284</v>
      </c>
      <c r="D2176" s="3">
        <v>4000</v>
      </c>
      <c r="E2176" s="3">
        <v>4119</v>
      </c>
      <c r="F2176" s="8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8277</v>
      </c>
      <c r="O2176" s="8">
        <v>102.97499999999999</v>
      </c>
      <c r="P2176" s="3">
        <v>1.8888888888888888</v>
      </c>
      <c r="Q2176" s="3" t="s">
        <v>8277</v>
      </c>
      <c r="R2176" s="3" t="s">
        <v>8277</v>
      </c>
      <c r="S2176" s="15">
        <f t="shared" si="66"/>
        <v>42465.542905092589</v>
      </c>
      <c r="T2176" s="14">
        <f t="shared" si="67"/>
        <v>42495.542905092589</v>
      </c>
    </row>
    <row r="2177" spans="1:20" ht="30.75" x14ac:dyDescent="0.25">
      <c r="A2177" s="3">
        <v>2175</v>
      </c>
      <c r="B2177" s="4" t="s">
        <v>2176</v>
      </c>
      <c r="C2177" s="4" t="s">
        <v>6285</v>
      </c>
      <c r="D2177" s="3">
        <v>700</v>
      </c>
      <c r="E2177" s="3">
        <v>1750</v>
      </c>
      <c r="F2177" s="8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8277</v>
      </c>
      <c r="O2177" s="9">
        <v>250</v>
      </c>
      <c r="P2177" s="3">
        <v>40.384615384615387</v>
      </c>
      <c r="Q2177" s="3" t="s">
        <v>8277</v>
      </c>
      <c r="R2177" s="3" t="s">
        <v>8277</v>
      </c>
      <c r="S2177" s="15">
        <f t="shared" si="66"/>
        <v>42565.009097222224</v>
      </c>
      <c r="T2177" s="14">
        <f t="shared" si="67"/>
        <v>42572.009097222224</v>
      </c>
    </row>
    <row r="2178" spans="1:20" ht="30.75" x14ac:dyDescent="0.25">
      <c r="A2178" s="3">
        <v>2176</v>
      </c>
      <c r="B2178" s="4" t="s">
        <v>2177</v>
      </c>
      <c r="C2178" s="4" t="s">
        <v>6286</v>
      </c>
      <c r="D2178" s="3">
        <v>5000</v>
      </c>
      <c r="E2178" s="3">
        <v>6301</v>
      </c>
      <c r="F2178" s="8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8277</v>
      </c>
      <c r="O2178" s="8">
        <v>126.02</v>
      </c>
      <c r="P2178" s="3">
        <v>18.323943661971832</v>
      </c>
      <c r="Q2178" s="3" t="s">
        <v>8277</v>
      </c>
      <c r="R2178" s="3" t="s">
        <v>8277</v>
      </c>
      <c r="S2178" s="15">
        <f t="shared" si="66"/>
        <v>42096.633206018523</v>
      </c>
      <c r="T2178" s="14">
        <f t="shared" si="67"/>
        <v>42126.633206018523</v>
      </c>
    </row>
    <row r="2179" spans="1:20" ht="45.75" x14ac:dyDescent="0.25">
      <c r="A2179" s="3">
        <v>2177</v>
      </c>
      <c r="B2179" s="4" t="s">
        <v>2178</v>
      </c>
      <c r="C2179" s="4" t="s">
        <v>6287</v>
      </c>
      <c r="D2179" s="3">
        <v>2500</v>
      </c>
      <c r="E2179" s="3">
        <v>2503</v>
      </c>
      <c r="F2179" s="8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8277</v>
      </c>
      <c r="O2179" s="8">
        <v>100.12</v>
      </c>
      <c r="P2179" s="3">
        <v>7.8947368421052627E-2</v>
      </c>
      <c r="Q2179" s="3" t="s">
        <v>8277</v>
      </c>
      <c r="R2179" s="3" t="s">
        <v>8277</v>
      </c>
      <c r="S2179" s="15">
        <f t="shared" ref="S2179:S2242" si="68">(((J2179/60)/60)/24)+DATE(1970,1,1)</f>
        <v>42502.250775462962</v>
      </c>
      <c r="T2179" s="14">
        <f t="shared" ref="T2179:T2242" si="69">(((I2179/60)/60)/24)+DATE(1970,1,1)</f>
        <v>42527.250775462962</v>
      </c>
    </row>
    <row r="2180" spans="1:20" ht="30.75" x14ac:dyDescent="0.25">
      <c r="A2180" s="3">
        <v>2178</v>
      </c>
      <c r="B2180" s="4" t="s">
        <v>2179</v>
      </c>
      <c r="C2180" s="4" t="s">
        <v>6288</v>
      </c>
      <c r="D2180" s="3">
        <v>25000</v>
      </c>
      <c r="E2180" s="3">
        <v>34660</v>
      </c>
      <c r="F2180" s="8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8277</v>
      </c>
      <c r="O2180" s="8">
        <v>138.64000000000001</v>
      </c>
      <c r="P2180" s="3">
        <v>11.245634458672875</v>
      </c>
      <c r="Q2180" s="3" t="s">
        <v>8277</v>
      </c>
      <c r="R2180" s="3" t="s">
        <v>8277</v>
      </c>
      <c r="S2180" s="15">
        <f t="shared" si="68"/>
        <v>42723.63653935185</v>
      </c>
      <c r="T2180" s="14">
        <f t="shared" si="69"/>
        <v>42753.63653935185</v>
      </c>
    </row>
    <row r="2181" spans="1:20" ht="30.75" x14ac:dyDescent="0.25">
      <c r="A2181" s="3">
        <v>2179</v>
      </c>
      <c r="B2181" s="4" t="s">
        <v>2180</v>
      </c>
      <c r="C2181" s="4" t="s">
        <v>6289</v>
      </c>
      <c r="D2181" s="3">
        <v>1000</v>
      </c>
      <c r="E2181" s="3">
        <v>1614</v>
      </c>
      <c r="F2181" s="8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8277</v>
      </c>
      <c r="O2181" s="8">
        <v>161.4</v>
      </c>
      <c r="P2181" s="3">
        <v>29.238095238095237</v>
      </c>
      <c r="Q2181" s="3" t="s">
        <v>8277</v>
      </c>
      <c r="R2181" s="3" t="s">
        <v>8277</v>
      </c>
      <c r="S2181" s="15">
        <f t="shared" si="68"/>
        <v>42075.171203703707</v>
      </c>
      <c r="T2181" s="14">
        <f t="shared" si="69"/>
        <v>42105.171203703707</v>
      </c>
    </row>
    <row r="2182" spans="1:20" ht="30.75" x14ac:dyDescent="0.25">
      <c r="A2182" s="3">
        <v>2180</v>
      </c>
      <c r="B2182" s="4" t="s">
        <v>2181</v>
      </c>
      <c r="C2182" s="4" t="s">
        <v>6290</v>
      </c>
      <c r="D2182" s="3">
        <v>5000</v>
      </c>
      <c r="E2182" s="3">
        <v>5359.21</v>
      </c>
      <c r="F2182" s="8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8277</v>
      </c>
      <c r="O2182" s="8">
        <v>107.18419999999999</v>
      </c>
      <c r="P2182" s="3">
        <v>4.6052564102564109</v>
      </c>
      <c r="Q2182" s="3" t="s">
        <v>8277</v>
      </c>
      <c r="R2182" s="3" t="s">
        <v>8277</v>
      </c>
      <c r="S2182" s="15">
        <f t="shared" si="68"/>
        <v>42279.669768518521</v>
      </c>
      <c r="T2182" s="14">
        <f t="shared" si="69"/>
        <v>42321.711435185185</v>
      </c>
    </row>
    <row r="2183" spans="1:20" ht="30.75" x14ac:dyDescent="0.25">
      <c r="A2183" s="3">
        <v>2181</v>
      </c>
      <c r="B2183" s="4" t="s">
        <v>2182</v>
      </c>
      <c r="C2183" s="4" t="s">
        <v>6291</v>
      </c>
      <c r="D2183" s="3">
        <v>2000</v>
      </c>
      <c r="E2183" s="3">
        <v>3062</v>
      </c>
      <c r="F2183" s="8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8298</v>
      </c>
      <c r="O2183" s="8">
        <v>153.1</v>
      </c>
      <c r="P2183" s="3">
        <v>20.037735849056602</v>
      </c>
      <c r="Q2183" s="3" t="s">
        <v>8298</v>
      </c>
      <c r="R2183" s="3" t="s">
        <v>8298</v>
      </c>
      <c r="S2183" s="15">
        <f t="shared" si="68"/>
        <v>42773.005243055552</v>
      </c>
      <c r="T2183" s="14">
        <f t="shared" si="69"/>
        <v>42787.005243055552</v>
      </c>
    </row>
    <row r="2184" spans="1:20" ht="30.75" x14ac:dyDescent="0.25">
      <c r="A2184" s="3">
        <v>2182</v>
      </c>
      <c r="B2184" s="4" t="s">
        <v>2183</v>
      </c>
      <c r="C2184" s="4" t="s">
        <v>6292</v>
      </c>
      <c r="D2184" s="3">
        <v>3000</v>
      </c>
      <c r="E2184" s="3">
        <v>15725</v>
      </c>
      <c r="F2184" s="8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8298</v>
      </c>
      <c r="O2184" s="9">
        <v>524.16666666666663</v>
      </c>
      <c r="P2184" s="3">
        <v>35.74438202247191</v>
      </c>
      <c r="Q2184" s="3" t="s">
        <v>8298</v>
      </c>
      <c r="R2184" s="3" t="s">
        <v>8298</v>
      </c>
      <c r="S2184" s="15">
        <f t="shared" si="68"/>
        <v>41879.900752314818</v>
      </c>
      <c r="T2184" s="14">
        <f t="shared" si="69"/>
        <v>41914.900752314818</v>
      </c>
    </row>
    <row r="2185" spans="1:20" ht="30.75" x14ac:dyDescent="0.25">
      <c r="A2185" s="3">
        <v>2183</v>
      </c>
      <c r="B2185" s="4" t="s">
        <v>2184</v>
      </c>
      <c r="C2185" s="4" t="s">
        <v>6293</v>
      </c>
      <c r="D2185" s="3">
        <v>1800</v>
      </c>
      <c r="E2185" s="3">
        <v>8807</v>
      </c>
      <c r="F2185" s="8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8298</v>
      </c>
      <c r="O2185" s="9">
        <v>489.27777777777777</v>
      </c>
      <c r="P2185" s="3">
        <v>25.114695340501793</v>
      </c>
      <c r="Q2185" s="3" t="s">
        <v>8298</v>
      </c>
      <c r="R2185" s="3" t="s">
        <v>8298</v>
      </c>
      <c r="S2185" s="15">
        <f t="shared" si="68"/>
        <v>42745.365474537044</v>
      </c>
      <c r="T2185" s="14">
        <f t="shared" si="69"/>
        <v>42775.208333333328</v>
      </c>
    </row>
    <row r="2186" spans="1:20" ht="45.75" x14ac:dyDescent="0.25">
      <c r="A2186" s="3">
        <v>2184</v>
      </c>
      <c r="B2186" s="4" t="s">
        <v>2185</v>
      </c>
      <c r="C2186" s="4" t="s">
        <v>6294</v>
      </c>
      <c r="D2186" s="3">
        <v>10000</v>
      </c>
      <c r="E2186" s="3">
        <v>28474</v>
      </c>
      <c r="F2186" s="8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8298</v>
      </c>
      <c r="O2186" s="9">
        <v>284.74</v>
      </c>
      <c r="P2186" s="3">
        <v>69.451127819548873</v>
      </c>
      <c r="Q2186" s="3" t="s">
        <v>8298</v>
      </c>
      <c r="R2186" s="3" t="s">
        <v>8298</v>
      </c>
      <c r="S2186" s="15">
        <f t="shared" si="68"/>
        <v>42380.690289351856</v>
      </c>
      <c r="T2186" s="14">
        <f t="shared" si="69"/>
        <v>42394.666666666672</v>
      </c>
    </row>
    <row r="2187" spans="1:20" ht="45.75" x14ac:dyDescent="0.25">
      <c r="A2187" s="3">
        <v>2185</v>
      </c>
      <c r="B2187" s="4" t="s">
        <v>2186</v>
      </c>
      <c r="C2187" s="4" t="s">
        <v>6295</v>
      </c>
      <c r="D2187" s="3">
        <v>5000</v>
      </c>
      <c r="E2187" s="3">
        <v>92848.5</v>
      </c>
      <c r="F2187" s="8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8298</v>
      </c>
      <c r="O2187" s="9">
        <v>1856.97</v>
      </c>
      <c r="P2187" s="3">
        <v>141.00882825040128</v>
      </c>
      <c r="Q2187" s="3" t="s">
        <v>8298</v>
      </c>
      <c r="R2187" s="3" t="s">
        <v>8298</v>
      </c>
      <c r="S2187" s="15">
        <f t="shared" si="68"/>
        <v>41319.349988425929</v>
      </c>
      <c r="T2187" s="14">
        <f t="shared" si="69"/>
        <v>41359.349988425929</v>
      </c>
    </row>
    <row r="2188" spans="1:20" ht="30.75" x14ac:dyDescent="0.25">
      <c r="A2188" s="3">
        <v>2186</v>
      </c>
      <c r="B2188" s="4" t="s">
        <v>2187</v>
      </c>
      <c r="C2188" s="4" t="s">
        <v>6296</v>
      </c>
      <c r="D2188" s="3">
        <v>20000</v>
      </c>
      <c r="E2188" s="3">
        <v>21935</v>
      </c>
      <c r="F2188" s="8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8298</v>
      </c>
      <c r="O2188" s="8">
        <v>109.67499999999998</v>
      </c>
      <c r="P2188" s="3">
        <v>4.9362244897959187</v>
      </c>
      <c r="Q2188" s="3" t="s">
        <v>8298</v>
      </c>
      <c r="R2188" s="3" t="s">
        <v>8298</v>
      </c>
      <c r="S2188" s="15">
        <f t="shared" si="68"/>
        <v>42583.615081018521</v>
      </c>
      <c r="T2188" s="14">
        <f t="shared" si="69"/>
        <v>42620.083333333328</v>
      </c>
    </row>
    <row r="2189" spans="1:20" ht="30.75" x14ac:dyDescent="0.25">
      <c r="A2189" s="3">
        <v>2187</v>
      </c>
      <c r="B2189" s="4" t="s">
        <v>2188</v>
      </c>
      <c r="C2189" s="4" t="s">
        <v>6297</v>
      </c>
      <c r="D2189" s="3">
        <v>20000</v>
      </c>
      <c r="E2189" s="3">
        <v>202928.5</v>
      </c>
      <c r="F2189" s="8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8298</v>
      </c>
      <c r="O2189" s="9">
        <v>1014.6425</v>
      </c>
      <c r="P2189" s="3">
        <v>51.355558674901744</v>
      </c>
      <c r="Q2189" s="3" t="s">
        <v>8298</v>
      </c>
      <c r="R2189" s="3" t="s">
        <v>8298</v>
      </c>
      <c r="S2189" s="15">
        <f t="shared" si="68"/>
        <v>42068.209097222221</v>
      </c>
      <c r="T2189" s="14">
        <f t="shared" si="69"/>
        <v>42097.165972222225</v>
      </c>
    </row>
    <row r="2190" spans="1:20" ht="30.75" x14ac:dyDescent="0.25">
      <c r="A2190" s="3">
        <v>2188</v>
      </c>
      <c r="B2190" s="4" t="s">
        <v>2189</v>
      </c>
      <c r="C2190" s="4" t="s">
        <v>6298</v>
      </c>
      <c r="D2190" s="3">
        <v>5494</v>
      </c>
      <c r="E2190" s="3">
        <v>22645</v>
      </c>
      <c r="F2190" s="8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8298</v>
      </c>
      <c r="O2190" s="9">
        <v>412.17692027666544</v>
      </c>
      <c r="P2190" s="3">
        <v>33.367704280155642</v>
      </c>
      <c r="Q2190" s="3" t="s">
        <v>8298</v>
      </c>
      <c r="R2190" s="3" t="s">
        <v>8298</v>
      </c>
      <c r="S2190" s="15">
        <f t="shared" si="68"/>
        <v>42633.586122685185</v>
      </c>
      <c r="T2190" s="14">
        <f t="shared" si="69"/>
        <v>42668.708333333328</v>
      </c>
    </row>
    <row r="2191" spans="1:20" ht="30.75" x14ac:dyDescent="0.25">
      <c r="A2191" s="3">
        <v>2189</v>
      </c>
      <c r="B2191" s="4" t="s">
        <v>2190</v>
      </c>
      <c r="C2191" s="4" t="s">
        <v>6299</v>
      </c>
      <c r="D2191" s="3">
        <v>1200</v>
      </c>
      <c r="E2191" s="3">
        <v>6039</v>
      </c>
      <c r="F2191" s="8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8298</v>
      </c>
      <c r="O2191" s="9">
        <v>503.25</v>
      </c>
      <c r="P2191" s="3">
        <v>54.988636363636367</v>
      </c>
      <c r="Q2191" s="3" t="s">
        <v>8298</v>
      </c>
      <c r="R2191" s="3" t="s">
        <v>8298</v>
      </c>
      <c r="S2191" s="15">
        <f t="shared" si="68"/>
        <v>42467.788194444445</v>
      </c>
      <c r="T2191" s="14">
        <f t="shared" si="69"/>
        <v>42481.916666666672</v>
      </c>
    </row>
    <row r="2192" spans="1:20" ht="30.75" x14ac:dyDescent="0.25">
      <c r="A2192" s="3">
        <v>2190</v>
      </c>
      <c r="B2192" s="4" t="s">
        <v>2191</v>
      </c>
      <c r="C2192" s="4" t="s">
        <v>6300</v>
      </c>
      <c r="D2192" s="3">
        <v>19000</v>
      </c>
      <c r="E2192" s="3">
        <v>35076</v>
      </c>
      <c r="F2192" s="8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8298</v>
      </c>
      <c r="O2192" s="8">
        <v>184.61052631578946</v>
      </c>
      <c r="P2192" s="3">
        <v>29.936685288640597</v>
      </c>
      <c r="Q2192" s="3" t="s">
        <v>8298</v>
      </c>
      <c r="R2192" s="3" t="s">
        <v>8298</v>
      </c>
      <c r="S2192" s="15">
        <f t="shared" si="68"/>
        <v>42417.625046296293</v>
      </c>
      <c r="T2192" s="14">
        <f t="shared" si="69"/>
        <v>42452.290972222225</v>
      </c>
    </row>
    <row r="2193" spans="1:20" ht="30.75" x14ac:dyDescent="0.25">
      <c r="A2193" s="3">
        <v>2191</v>
      </c>
      <c r="B2193" s="4" t="s">
        <v>2192</v>
      </c>
      <c r="C2193" s="4" t="s">
        <v>6301</v>
      </c>
      <c r="D2193" s="3">
        <v>750</v>
      </c>
      <c r="E2193" s="3">
        <v>898</v>
      </c>
      <c r="F2193" s="8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8298</v>
      </c>
      <c r="O2193" s="8">
        <v>119.73333333333333</v>
      </c>
      <c r="P2193" s="3">
        <v>5.92</v>
      </c>
      <c r="Q2193" s="3" t="s">
        <v>8298</v>
      </c>
      <c r="R2193" s="3" t="s">
        <v>8298</v>
      </c>
      <c r="S2193" s="15">
        <f t="shared" si="68"/>
        <v>42768.833645833336</v>
      </c>
      <c r="T2193" s="14">
        <f t="shared" si="69"/>
        <v>42780.833645833336</v>
      </c>
    </row>
    <row r="2194" spans="1:20" ht="45.75" x14ac:dyDescent="0.25">
      <c r="A2194" s="3">
        <v>2192</v>
      </c>
      <c r="B2194" s="4" t="s">
        <v>2193</v>
      </c>
      <c r="C2194" s="4" t="s">
        <v>6302</v>
      </c>
      <c r="D2194" s="3">
        <v>12000</v>
      </c>
      <c r="E2194" s="3">
        <v>129748.82</v>
      </c>
      <c r="F2194" s="8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8298</v>
      </c>
      <c r="O2194" s="9">
        <v>1081.2401666666667</v>
      </c>
      <c r="P2194" s="3">
        <v>36.364675725756641</v>
      </c>
      <c r="Q2194" s="3" t="s">
        <v>8298</v>
      </c>
      <c r="R2194" s="3" t="s">
        <v>8298</v>
      </c>
      <c r="S2194" s="15">
        <f t="shared" si="68"/>
        <v>42691.8512037037</v>
      </c>
      <c r="T2194" s="14">
        <f t="shared" si="69"/>
        <v>42719.958333333328</v>
      </c>
    </row>
    <row r="2195" spans="1:20" ht="45.75" x14ac:dyDescent="0.25">
      <c r="A2195" s="3">
        <v>2193</v>
      </c>
      <c r="B2195" s="4" t="s">
        <v>2194</v>
      </c>
      <c r="C2195" s="4" t="s">
        <v>6303</v>
      </c>
      <c r="D2195" s="3">
        <v>15000</v>
      </c>
      <c r="E2195" s="3">
        <v>67856</v>
      </c>
      <c r="F2195" s="8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8298</v>
      </c>
      <c r="O2195" s="9">
        <v>452.37333333333333</v>
      </c>
      <c r="P2195" s="3">
        <v>58.925306577480491</v>
      </c>
      <c r="Q2195" s="3" t="s">
        <v>8298</v>
      </c>
      <c r="R2195" s="3" t="s">
        <v>8298</v>
      </c>
      <c r="S2195" s="15">
        <f t="shared" si="68"/>
        <v>42664.405925925923</v>
      </c>
      <c r="T2195" s="14">
        <f t="shared" si="69"/>
        <v>42695.207638888889</v>
      </c>
    </row>
    <row r="2196" spans="1:20" ht="45.75" x14ac:dyDescent="0.25">
      <c r="A2196" s="3">
        <v>2194</v>
      </c>
      <c r="B2196" s="4" t="s">
        <v>2195</v>
      </c>
      <c r="C2196" s="4" t="s">
        <v>6304</v>
      </c>
      <c r="D2196" s="3">
        <v>10000</v>
      </c>
      <c r="E2196" s="3">
        <v>53737</v>
      </c>
      <c r="F2196" s="8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8298</v>
      </c>
      <c r="O2196" s="9">
        <v>537.37</v>
      </c>
      <c r="P2196" s="3">
        <v>49.814350797266513</v>
      </c>
      <c r="Q2196" s="3" t="s">
        <v>8298</v>
      </c>
      <c r="R2196" s="3" t="s">
        <v>8298</v>
      </c>
      <c r="S2196" s="15">
        <f t="shared" si="68"/>
        <v>42425.757986111115</v>
      </c>
      <c r="T2196" s="14">
        <f t="shared" si="69"/>
        <v>42455.716319444444</v>
      </c>
    </row>
    <row r="2197" spans="1:20" ht="30.75" x14ac:dyDescent="0.25">
      <c r="A2197" s="3">
        <v>2195</v>
      </c>
      <c r="B2197" s="4" t="s">
        <v>2196</v>
      </c>
      <c r="C2197" s="4" t="s">
        <v>6305</v>
      </c>
      <c r="D2197" s="3">
        <v>4600</v>
      </c>
      <c r="E2197" s="3">
        <v>5535</v>
      </c>
      <c r="F2197" s="8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8298</v>
      </c>
      <c r="O2197" s="8">
        <v>120.32608695652173</v>
      </c>
      <c r="P2197" s="3">
        <v>8.1304347826086953</v>
      </c>
      <c r="Q2197" s="3" t="s">
        <v>8298</v>
      </c>
      <c r="R2197" s="3" t="s">
        <v>8298</v>
      </c>
      <c r="S2197" s="15">
        <f t="shared" si="68"/>
        <v>42197.771990740745</v>
      </c>
      <c r="T2197" s="14">
        <f t="shared" si="69"/>
        <v>42227.771990740745</v>
      </c>
    </row>
    <row r="2198" spans="1:20" ht="15.75" x14ac:dyDescent="0.25">
      <c r="A2198" s="3">
        <v>2196</v>
      </c>
      <c r="B2198" s="4" t="s">
        <v>2197</v>
      </c>
      <c r="C2198" s="4" t="s">
        <v>6306</v>
      </c>
      <c r="D2198" s="3">
        <v>14000</v>
      </c>
      <c r="E2198" s="3">
        <v>15937</v>
      </c>
      <c r="F2198" s="8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8298</v>
      </c>
      <c r="O2198" s="8">
        <v>113.83571428571429</v>
      </c>
      <c r="P2198" s="3">
        <v>8.2777777777777786</v>
      </c>
      <c r="Q2198" s="3" t="s">
        <v>8298</v>
      </c>
      <c r="R2198" s="3" t="s">
        <v>8298</v>
      </c>
      <c r="S2198" s="15">
        <f t="shared" si="68"/>
        <v>42675.487291666665</v>
      </c>
      <c r="T2198" s="14">
        <f t="shared" si="69"/>
        <v>42706.291666666672</v>
      </c>
    </row>
    <row r="2199" spans="1:20" ht="30.75" x14ac:dyDescent="0.25">
      <c r="A2199" s="3">
        <v>2197</v>
      </c>
      <c r="B2199" s="4" t="s">
        <v>2198</v>
      </c>
      <c r="C2199" s="4" t="s">
        <v>6307</v>
      </c>
      <c r="D2199" s="3">
        <v>30000</v>
      </c>
      <c r="E2199" s="3">
        <v>285309.33</v>
      </c>
      <c r="F2199" s="8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8298</v>
      </c>
      <c r="O2199" s="9">
        <v>951.03109999999992</v>
      </c>
      <c r="P2199" s="3">
        <v>58.962893764434185</v>
      </c>
      <c r="Q2199" s="3" t="s">
        <v>8298</v>
      </c>
      <c r="R2199" s="3" t="s">
        <v>8298</v>
      </c>
      <c r="S2199" s="15">
        <f t="shared" si="68"/>
        <v>42033.584016203706</v>
      </c>
      <c r="T2199" s="14">
        <f t="shared" si="69"/>
        <v>42063.584016203706</v>
      </c>
    </row>
    <row r="2200" spans="1:20" ht="30.75" x14ac:dyDescent="0.25">
      <c r="A2200" s="3">
        <v>2198</v>
      </c>
      <c r="B2200" s="4" t="s">
        <v>2199</v>
      </c>
      <c r="C2200" s="4" t="s">
        <v>6308</v>
      </c>
      <c r="D2200" s="3">
        <v>40000</v>
      </c>
      <c r="E2200" s="3">
        <v>53157</v>
      </c>
      <c r="F2200" s="8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8298</v>
      </c>
      <c r="O2200" s="8">
        <v>132.89249999999998</v>
      </c>
      <c r="P2200" s="3">
        <v>20.210445468509985</v>
      </c>
      <c r="Q2200" s="3" t="s">
        <v>8298</v>
      </c>
      <c r="R2200" s="3" t="s">
        <v>8298</v>
      </c>
      <c r="S2200" s="15">
        <f t="shared" si="68"/>
        <v>42292.513888888891</v>
      </c>
      <c r="T2200" s="14">
        <f t="shared" si="69"/>
        <v>42322.555555555555</v>
      </c>
    </row>
    <row r="2201" spans="1:20" ht="15.75" x14ac:dyDescent="0.25">
      <c r="A2201" s="3">
        <v>2199</v>
      </c>
      <c r="B2201" s="4" t="s">
        <v>2200</v>
      </c>
      <c r="C2201" s="4" t="s">
        <v>6309</v>
      </c>
      <c r="D2201" s="3">
        <v>9000</v>
      </c>
      <c r="E2201" s="3">
        <v>13228</v>
      </c>
      <c r="F2201" s="8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8298</v>
      </c>
      <c r="O2201" s="8">
        <v>146.97777777777779</v>
      </c>
      <c r="P2201" s="3">
        <v>16.844621513944222</v>
      </c>
      <c r="Q2201" s="3" t="s">
        <v>8298</v>
      </c>
      <c r="R2201" s="3" t="s">
        <v>8298</v>
      </c>
      <c r="S2201" s="15">
        <f t="shared" si="68"/>
        <v>42262.416643518518</v>
      </c>
      <c r="T2201" s="14">
        <f t="shared" si="69"/>
        <v>42292.416643518518</v>
      </c>
    </row>
    <row r="2202" spans="1:20" ht="30.75" x14ac:dyDescent="0.25">
      <c r="A2202" s="3">
        <v>2200</v>
      </c>
      <c r="B2202" s="4" t="s">
        <v>2201</v>
      </c>
      <c r="C2202" s="4" t="s">
        <v>6310</v>
      </c>
      <c r="D2202" s="3">
        <v>2000</v>
      </c>
      <c r="E2202" s="3">
        <v>10843</v>
      </c>
      <c r="F2202" s="8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8298</v>
      </c>
      <c r="O2202" s="9">
        <v>542.15</v>
      </c>
      <c r="P2202" s="3">
        <v>33.623574144486689</v>
      </c>
      <c r="Q2202" s="3" t="s">
        <v>8298</v>
      </c>
      <c r="R2202" s="3" t="s">
        <v>8298</v>
      </c>
      <c r="S2202" s="15">
        <f t="shared" si="68"/>
        <v>42163.625787037032</v>
      </c>
      <c r="T2202" s="14">
        <f t="shared" si="69"/>
        <v>42191.125</v>
      </c>
    </row>
    <row r="2203" spans="1:20" ht="30.75" x14ac:dyDescent="0.25">
      <c r="A2203" s="3">
        <v>2201</v>
      </c>
      <c r="B2203" s="4" t="s">
        <v>2202</v>
      </c>
      <c r="C2203" s="4" t="s">
        <v>6311</v>
      </c>
      <c r="D2203" s="3">
        <v>110</v>
      </c>
      <c r="E2203" s="3">
        <v>420.99</v>
      </c>
      <c r="F2203" s="8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8281</v>
      </c>
      <c r="O2203" s="9">
        <v>382.71818181818185</v>
      </c>
      <c r="P2203" s="3">
        <v>11.106785714285715</v>
      </c>
      <c r="Q2203" s="3" t="s">
        <v>8281</v>
      </c>
      <c r="R2203" s="3" t="s">
        <v>8281</v>
      </c>
      <c r="S2203" s="15">
        <f t="shared" si="68"/>
        <v>41276.846817129634</v>
      </c>
      <c r="T2203" s="14">
        <f t="shared" si="69"/>
        <v>41290.846817129634</v>
      </c>
    </row>
    <row r="2204" spans="1:20" ht="30.75" x14ac:dyDescent="0.25">
      <c r="A2204" s="3">
        <v>2202</v>
      </c>
      <c r="B2204" s="4" t="s">
        <v>2203</v>
      </c>
      <c r="C2204" s="4" t="s">
        <v>6312</v>
      </c>
      <c r="D2204" s="3">
        <v>4000</v>
      </c>
      <c r="E2204" s="3">
        <v>28167.25</v>
      </c>
      <c r="F2204" s="8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8281</v>
      </c>
      <c r="O2204" s="9">
        <v>704.18124999999998</v>
      </c>
      <c r="P2204" s="3">
        <v>33.519070735090153</v>
      </c>
      <c r="Q2204" s="3" t="s">
        <v>8281</v>
      </c>
      <c r="R2204" s="3" t="s">
        <v>8281</v>
      </c>
      <c r="S2204" s="15">
        <f t="shared" si="68"/>
        <v>41184.849166666667</v>
      </c>
      <c r="T2204" s="14">
        <f t="shared" si="69"/>
        <v>41214.849166666667</v>
      </c>
    </row>
    <row r="2205" spans="1:20" ht="30.75" x14ac:dyDescent="0.25">
      <c r="A2205" s="3">
        <v>2203</v>
      </c>
      <c r="B2205" s="4" t="s">
        <v>2204</v>
      </c>
      <c r="C2205" s="4" t="s">
        <v>6313</v>
      </c>
      <c r="D2205" s="3">
        <v>2000</v>
      </c>
      <c r="E2205" s="3">
        <v>2191</v>
      </c>
      <c r="F2205" s="8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8281</v>
      </c>
      <c r="O2205" s="8">
        <v>109.55</v>
      </c>
      <c r="P2205" s="3">
        <v>3.82</v>
      </c>
      <c r="Q2205" s="3" t="s">
        <v>8281</v>
      </c>
      <c r="R2205" s="3" t="s">
        <v>8281</v>
      </c>
      <c r="S2205" s="15">
        <f t="shared" si="68"/>
        <v>42241.85974537037</v>
      </c>
      <c r="T2205" s="14">
        <f t="shared" si="69"/>
        <v>42271.85974537037</v>
      </c>
    </row>
    <row r="2206" spans="1:20" ht="30.75" x14ac:dyDescent="0.25">
      <c r="A2206" s="3">
        <v>2204</v>
      </c>
      <c r="B2206" s="4" t="s">
        <v>2205</v>
      </c>
      <c r="C2206" s="4" t="s">
        <v>6314</v>
      </c>
      <c r="D2206" s="3">
        <v>1500</v>
      </c>
      <c r="E2206" s="3">
        <v>1993</v>
      </c>
      <c r="F2206" s="8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8281</v>
      </c>
      <c r="O2206" s="8">
        <v>132.86666666666667</v>
      </c>
      <c r="P2206" s="3">
        <v>6.7534246575342465</v>
      </c>
      <c r="Q2206" s="3" t="s">
        <v>8281</v>
      </c>
      <c r="R2206" s="3" t="s">
        <v>8281</v>
      </c>
      <c r="S2206" s="15">
        <f t="shared" si="68"/>
        <v>41312.311562499999</v>
      </c>
      <c r="T2206" s="14">
        <f t="shared" si="69"/>
        <v>41342.311562499999</v>
      </c>
    </row>
    <row r="2207" spans="1:20" ht="30.75" x14ac:dyDescent="0.25">
      <c r="A2207" s="3">
        <v>2205</v>
      </c>
      <c r="B2207" s="4" t="s">
        <v>2206</v>
      </c>
      <c r="C2207" s="4" t="s">
        <v>6315</v>
      </c>
      <c r="D2207" s="3">
        <v>750</v>
      </c>
      <c r="E2207" s="3">
        <v>1140</v>
      </c>
      <c r="F2207" s="8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8281</v>
      </c>
      <c r="O2207" s="8">
        <v>152</v>
      </c>
      <c r="P2207" s="3">
        <v>14.444444444444445</v>
      </c>
      <c r="Q2207" s="3" t="s">
        <v>8281</v>
      </c>
      <c r="R2207" s="3" t="s">
        <v>8281</v>
      </c>
      <c r="S2207" s="15">
        <f t="shared" si="68"/>
        <v>41031.82163194444</v>
      </c>
      <c r="T2207" s="14">
        <f t="shared" si="69"/>
        <v>41061.82163194444</v>
      </c>
    </row>
    <row r="2208" spans="1:20" ht="30.75" x14ac:dyDescent="0.25">
      <c r="A2208" s="3">
        <v>2206</v>
      </c>
      <c r="B2208" s="4" t="s">
        <v>2207</v>
      </c>
      <c r="C2208" s="4" t="s">
        <v>6316</v>
      </c>
      <c r="D2208" s="3">
        <v>1100</v>
      </c>
      <c r="E2208" s="3">
        <v>1130</v>
      </c>
      <c r="F2208" s="8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8281</v>
      </c>
      <c r="O2208" s="8">
        <v>102.72727272727273</v>
      </c>
      <c r="P2208" s="3">
        <v>0.88235294117647056</v>
      </c>
      <c r="Q2208" s="3" t="s">
        <v>8281</v>
      </c>
      <c r="R2208" s="3" t="s">
        <v>8281</v>
      </c>
      <c r="S2208" s="15">
        <f t="shared" si="68"/>
        <v>40997.257222222222</v>
      </c>
      <c r="T2208" s="14">
        <f t="shared" si="69"/>
        <v>41015.257222222222</v>
      </c>
    </row>
    <row r="2209" spans="1:20" ht="30.75" x14ac:dyDescent="0.25">
      <c r="A2209" s="3">
        <v>2207</v>
      </c>
      <c r="B2209" s="4" t="s">
        <v>2208</v>
      </c>
      <c r="C2209" s="4" t="s">
        <v>6317</v>
      </c>
      <c r="D2209" s="3">
        <v>2000</v>
      </c>
      <c r="E2209" s="3">
        <v>2000</v>
      </c>
      <c r="F2209" s="8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8281</v>
      </c>
      <c r="O2209" s="8">
        <v>100</v>
      </c>
      <c r="P2209" s="3">
        <v>0</v>
      </c>
      <c r="Q2209" s="3" t="s">
        <v>8281</v>
      </c>
      <c r="R2209" s="3" t="s">
        <v>8281</v>
      </c>
      <c r="S2209" s="15">
        <f t="shared" si="68"/>
        <v>41564.194131944445</v>
      </c>
      <c r="T2209" s="14">
        <f t="shared" si="69"/>
        <v>41594.235798611109</v>
      </c>
    </row>
    <row r="2210" spans="1:20" ht="30.75" x14ac:dyDescent="0.25">
      <c r="A2210" s="3">
        <v>2208</v>
      </c>
      <c r="B2210" s="4" t="s">
        <v>2209</v>
      </c>
      <c r="C2210" s="4" t="s">
        <v>6318</v>
      </c>
      <c r="D2210" s="3">
        <v>1000</v>
      </c>
      <c r="E2210" s="3">
        <v>1016</v>
      </c>
      <c r="F2210" s="8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8281</v>
      </c>
      <c r="O2210" s="8">
        <v>101.6</v>
      </c>
      <c r="P2210" s="3">
        <v>0.66666666666666663</v>
      </c>
      <c r="Q2210" s="3" t="s">
        <v>8281</v>
      </c>
      <c r="R2210" s="3" t="s">
        <v>8281</v>
      </c>
      <c r="S2210" s="15">
        <f t="shared" si="68"/>
        <v>40946.882245370369</v>
      </c>
      <c r="T2210" s="14">
        <f t="shared" si="69"/>
        <v>41006.166666666664</v>
      </c>
    </row>
    <row r="2211" spans="1:20" ht="30.75" x14ac:dyDescent="0.25">
      <c r="A2211" s="3">
        <v>2209</v>
      </c>
      <c r="B2211" s="4" t="s">
        <v>2210</v>
      </c>
      <c r="C2211" s="4" t="s">
        <v>6319</v>
      </c>
      <c r="D2211" s="3">
        <v>500</v>
      </c>
      <c r="E2211" s="3">
        <v>754</v>
      </c>
      <c r="F2211" s="8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8281</v>
      </c>
      <c r="O2211" s="8">
        <v>150.80000000000001</v>
      </c>
      <c r="P2211" s="3">
        <v>16.933333333333334</v>
      </c>
      <c r="Q2211" s="3" t="s">
        <v>8281</v>
      </c>
      <c r="R2211" s="3" t="s">
        <v>8281</v>
      </c>
      <c r="S2211" s="15">
        <f t="shared" si="68"/>
        <v>41732.479675925926</v>
      </c>
      <c r="T2211" s="14">
        <f t="shared" si="69"/>
        <v>41743.958333333336</v>
      </c>
    </row>
    <row r="2212" spans="1:20" ht="30.75" x14ac:dyDescent="0.25">
      <c r="A2212" s="3">
        <v>2210</v>
      </c>
      <c r="B2212" s="4" t="s">
        <v>2211</v>
      </c>
      <c r="C2212" s="4" t="s">
        <v>6320</v>
      </c>
      <c r="D2212" s="3">
        <v>4000</v>
      </c>
      <c r="E2212" s="3">
        <v>4457</v>
      </c>
      <c r="F2212" s="8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8281</v>
      </c>
      <c r="O2212" s="8">
        <v>111.425</v>
      </c>
      <c r="P2212" s="3">
        <v>6.3472222222222223</v>
      </c>
      <c r="Q2212" s="3" t="s">
        <v>8281</v>
      </c>
      <c r="R2212" s="3" t="s">
        <v>8281</v>
      </c>
      <c r="S2212" s="15">
        <f t="shared" si="68"/>
        <v>40956.066087962965</v>
      </c>
      <c r="T2212" s="14">
        <f t="shared" si="69"/>
        <v>41013.73333333333</v>
      </c>
    </row>
    <row r="2213" spans="1:20" ht="45.75" x14ac:dyDescent="0.25">
      <c r="A2213" s="3">
        <v>2211</v>
      </c>
      <c r="B2213" s="4" t="s">
        <v>2212</v>
      </c>
      <c r="C2213" s="4" t="s">
        <v>6321</v>
      </c>
      <c r="D2213" s="3">
        <v>2500</v>
      </c>
      <c r="E2213" s="3">
        <v>4890</v>
      </c>
      <c r="F2213" s="8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8281</v>
      </c>
      <c r="O2213" s="8">
        <v>195.6</v>
      </c>
      <c r="P2213" s="3">
        <v>19.916666666666668</v>
      </c>
      <c r="Q2213" s="3" t="s">
        <v>8281</v>
      </c>
      <c r="R2213" s="3" t="s">
        <v>8281</v>
      </c>
      <c r="S2213" s="15">
        <f t="shared" si="68"/>
        <v>41716.785011574073</v>
      </c>
      <c r="T2213" s="14">
        <f t="shared" si="69"/>
        <v>41739.290972222225</v>
      </c>
    </row>
    <row r="2214" spans="1:20" ht="45.75" x14ac:dyDescent="0.25">
      <c r="A2214" s="3">
        <v>2212</v>
      </c>
      <c r="B2214" s="4" t="s">
        <v>2213</v>
      </c>
      <c r="C2214" s="4" t="s">
        <v>6322</v>
      </c>
      <c r="D2214" s="3">
        <v>6000</v>
      </c>
      <c r="E2214" s="3">
        <v>6863</v>
      </c>
      <c r="F2214" s="8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8281</v>
      </c>
      <c r="O2214" s="8">
        <v>114.38333333333333</v>
      </c>
      <c r="P2214" s="3">
        <v>7.0162601626016263</v>
      </c>
      <c r="Q2214" s="3" t="s">
        <v>8281</v>
      </c>
      <c r="R2214" s="3" t="s">
        <v>8281</v>
      </c>
      <c r="S2214" s="15">
        <f t="shared" si="68"/>
        <v>41548.747418981482</v>
      </c>
      <c r="T2214" s="14">
        <f t="shared" si="69"/>
        <v>41582.041666666664</v>
      </c>
    </row>
    <row r="2215" spans="1:20" ht="45.75" x14ac:dyDescent="0.25">
      <c r="A2215" s="3">
        <v>2213</v>
      </c>
      <c r="B2215" s="4" t="s">
        <v>2214</v>
      </c>
      <c r="C2215" s="4" t="s">
        <v>6323</v>
      </c>
      <c r="D2215" s="3">
        <v>5</v>
      </c>
      <c r="E2215" s="3">
        <v>10</v>
      </c>
      <c r="F2215" s="8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8281</v>
      </c>
      <c r="O2215" s="9">
        <v>200</v>
      </c>
      <c r="P2215" s="3">
        <v>5</v>
      </c>
      <c r="Q2215" s="3" t="s">
        <v>8281</v>
      </c>
      <c r="R2215" s="3" t="s">
        <v>8281</v>
      </c>
      <c r="S2215" s="15">
        <f t="shared" si="68"/>
        <v>42109.826145833329</v>
      </c>
      <c r="T2215" s="14">
        <f t="shared" si="69"/>
        <v>42139.826145833329</v>
      </c>
    </row>
    <row r="2216" spans="1:20" ht="30.75" x14ac:dyDescent="0.25">
      <c r="A2216" s="3">
        <v>2214</v>
      </c>
      <c r="B2216" s="4" t="s">
        <v>2215</v>
      </c>
      <c r="C2216" s="4" t="s">
        <v>6324</v>
      </c>
      <c r="D2216" s="3">
        <v>600</v>
      </c>
      <c r="E2216" s="3">
        <v>1755.01</v>
      </c>
      <c r="F2216" s="8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8281</v>
      </c>
      <c r="O2216" s="9">
        <v>292.50166666666667</v>
      </c>
      <c r="P2216" s="3">
        <v>48.125416666666666</v>
      </c>
      <c r="Q2216" s="3" t="s">
        <v>8281</v>
      </c>
      <c r="R2216" s="3" t="s">
        <v>8281</v>
      </c>
      <c r="S2216" s="15">
        <f t="shared" si="68"/>
        <v>41646.792222222226</v>
      </c>
      <c r="T2216" s="14">
        <f t="shared" si="69"/>
        <v>41676.792222222226</v>
      </c>
    </row>
    <row r="2217" spans="1:20" ht="15.75" x14ac:dyDescent="0.25">
      <c r="A2217" s="3">
        <v>2215</v>
      </c>
      <c r="B2217" s="4" t="s">
        <v>2216</v>
      </c>
      <c r="C2217" s="4" t="s">
        <v>6325</v>
      </c>
      <c r="D2217" s="3">
        <v>550</v>
      </c>
      <c r="E2217" s="3">
        <v>860</v>
      </c>
      <c r="F2217" s="8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8281</v>
      </c>
      <c r="O2217" s="8">
        <v>156.36363636363637</v>
      </c>
      <c r="P2217" s="3">
        <v>9.3939393939393945</v>
      </c>
      <c r="Q2217" s="3" t="s">
        <v>8281</v>
      </c>
      <c r="R2217" s="3" t="s">
        <v>8281</v>
      </c>
      <c r="S2217" s="15">
        <f t="shared" si="68"/>
        <v>40958.717268518521</v>
      </c>
      <c r="T2217" s="14">
        <f t="shared" si="69"/>
        <v>40981.290972222225</v>
      </c>
    </row>
    <row r="2218" spans="1:20" ht="30.75" x14ac:dyDescent="0.25">
      <c r="A2218" s="3">
        <v>2216</v>
      </c>
      <c r="B2218" s="4" t="s">
        <v>2217</v>
      </c>
      <c r="C2218" s="4" t="s">
        <v>6326</v>
      </c>
      <c r="D2218" s="3">
        <v>300</v>
      </c>
      <c r="E2218" s="3">
        <v>317</v>
      </c>
      <c r="F2218" s="8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8281</v>
      </c>
      <c r="O2218" s="8">
        <v>105.66666666666666</v>
      </c>
      <c r="P2218" s="3">
        <v>1.2142857142857142</v>
      </c>
      <c r="Q2218" s="3" t="s">
        <v>8281</v>
      </c>
      <c r="R2218" s="3" t="s">
        <v>8281</v>
      </c>
      <c r="S2218" s="15">
        <f t="shared" si="68"/>
        <v>42194.751678240747</v>
      </c>
      <c r="T2218" s="14">
        <f t="shared" si="69"/>
        <v>42208.751678240747</v>
      </c>
    </row>
    <row r="2219" spans="1:20" ht="30.75" x14ac:dyDescent="0.25">
      <c r="A2219" s="3">
        <v>2217</v>
      </c>
      <c r="B2219" s="4" t="s">
        <v>2218</v>
      </c>
      <c r="C2219" s="4" t="s">
        <v>6327</v>
      </c>
      <c r="D2219" s="3">
        <v>420</v>
      </c>
      <c r="E2219" s="3">
        <v>425</v>
      </c>
      <c r="F2219" s="8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8281</v>
      </c>
      <c r="O2219" s="8">
        <v>101.19047619047619</v>
      </c>
      <c r="P2219" s="3">
        <v>0.55555555555555558</v>
      </c>
      <c r="Q2219" s="3" t="s">
        <v>8281</v>
      </c>
      <c r="R2219" s="3" t="s">
        <v>8281</v>
      </c>
      <c r="S2219" s="15">
        <f t="shared" si="68"/>
        <v>42299.776770833334</v>
      </c>
      <c r="T2219" s="14">
        <f t="shared" si="69"/>
        <v>42310.333333333328</v>
      </c>
    </row>
    <row r="2220" spans="1:20" ht="30.75" x14ac:dyDescent="0.25">
      <c r="A2220" s="3">
        <v>2218</v>
      </c>
      <c r="B2220" s="4" t="s">
        <v>2219</v>
      </c>
      <c r="C2220" s="4" t="s">
        <v>6328</v>
      </c>
      <c r="D2220" s="3">
        <v>2000</v>
      </c>
      <c r="E2220" s="3">
        <v>2456.66</v>
      </c>
      <c r="F2220" s="8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8281</v>
      </c>
      <c r="O2220" s="8">
        <v>122.833</v>
      </c>
      <c r="P2220" s="3">
        <v>6.0086842105263143</v>
      </c>
      <c r="Q2220" s="3" t="s">
        <v>8281</v>
      </c>
      <c r="R2220" s="3" t="s">
        <v>8281</v>
      </c>
      <c r="S2220" s="15">
        <f t="shared" si="68"/>
        <v>41127.812303240738</v>
      </c>
      <c r="T2220" s="14">
        <f t="shared" si="69"/>
        <v>41150</v>
      </c>
    </row>
    <row r="2221" spans="1:20" ht="30.75" x14ac:dyDescent="0.25">
      <c r="A2221" s="3">
        <v>2219</v>
      </c>
      <c r="B2221" s="4" t="s">
        <v>2220</v>
      </c>
      <c r="C2221" s="4" t="s">
        <v>6329</v>
      </c>
      <c r="D2221" s="3">
        <v>1000</v>
      </c>
      <c r="E2221" s="3">
        <v>1015</v>
      </c>
      <c r="F2221" s="8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8281</v>
      </c>
      <c r="O2221" s="8">
        <v>101.49999999999999</v>
      </c>
      <c r="P2221" s="3">
        <v>0.78947368421052633</v>
      </c>
      <c r="Q2221" s="3" t="s">
        <v>8281</v>
      </c>
      <c r="R2221" s="3" t="s">
        <v>8281</v>
      </c>
      <c r="S2221" s="15">
        <f t="shared" si="68"/>
        <v>42205.718888888892</v>
      </c>
      <c r="T2221" s="14">
        <f t="shared" si="69"/>
        <v>42235.718888888892</v>
      </c>
    </row>
    <row r="2222" spans="1:20" ht="30.75" x14ac:dyDescent="0.25">
      <c r="A2222" s="3">
        <v>2220</v>
      </c>
      <c r="B2222" s="4" t="s">
        <v>2221</v>
      </c>
      <c r="C2222" s="4" t="s">
        <v>6330</v>
      </c>
      <c r="D2222" s="3">
        <v>3500</v>
      </c>
      <c r="E2222" s="3">
        <v>3540</v>
      </c>
      <c r="F2222" s="8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8281</v>
      </c>
      <c r="O2222" s="8">
        <v>101.14285714285714</v>
      </c>
      <c r="P2222" s="3">
        <v>0.57971014492753625</v>
      </c>
      <c r="Q2222" s="3" t="s">
        <v>8281</v>
      </c>
      <c r="R2222" s="3" t="s">
        <v>8281</v>
      </c>
      <c r="S2222" s="15">
        <f t="shared" si="68"/>
        <v>41452.060601851852</v>
      </c>
      <c r="T2222" s="14">
        <f t="shared" si="69"/>
        <v>41482.060601851852</v>
      </c>
    </row>
    <row r="2223" spans="1:20" ht="30.75" x14ac:dyDescent="0.25">
      <c r="A2223" s="3">
        <v>2221</v>
      </c>
      <c r="B2223" s="4" t="s">
        <v>2222</v>
      </c>
      <c r="C2223" s="4" t="s">
        <v>6331</v>
      </c>
      <c r="D2223" s="3">
        <v>7500</v>
      </c>
      <c r="E2223" s="3">
        <v>8109</v>
      </c>
      <c r="F2223" s="8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8298</v>
      </c>
      <c r="O2223" s="8">
        <v>108.11999999999999</v>
      </c>
      <c r="P2223" s="3">
        <v>2.7935779816513762</v>
      </c>
      <c r="Q2223" s="3" t="s">
        <v>8298</v>
      </c>
      <c r="R2223" s="3" t="s">
        <v>8298</v>
      </c>
      <c r="S2223" s="15">
        <f t="shared" si="68"/>
        <v>42452.666770833333</v>
      </c>
      <c r="T2223" s="14">
        <f t="shared" si="69"/>
        <v>42483</v>
      </c>
    </row>
    <row r="2224" spans="1:20" ht="30.75" x14ac:dyDescent="0.25">
      <c r="A2224" s="3">
        <v>2222</v>
      </c>
      <c r="B2224" s="4" t="s">
        <v>2223</v>
      </c>
      <c r="C2224" s="4" t="s">
        <v>6332</v>
      </c>
      <c r="D2224" s="3">
        <v>500</v>
      </c>
      <c r="E2224" s="3">
        <v>813</v>
      </c>
      <c r="F2224" s="8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8298</v>
      </c>
      <c r="O2224" s="8">
        <v>162.6</v>
      </c>
      <c r="P2224" s="3">
        <v>10.433333333333334</v>
      </c>
      <c r="Q2224" s="3" t="s">
        <v>8298</v>
      </c>
      <c r="R2224" s="3" t="s">
        <v>8298</v>
      </c>
      <c r="S2224" s="15">
        <f t="shared" si="68"/>
        <v>40906.787581018521</v>
      </c>
      <c r="T2224" s="14">
        <f t="shared" si="69"/>
        <v>40936.787581018521</v>
      </c>
    </row>
    <row r="2225" spans="1:20" ht="45.75" x14ac:dyDescent="0.25">
      <c r="A2225" s="3">
        <v>2223</v>
      </c>
      <c r="B2225" s="4" t="s">
        <v>2224</v>
      </c>
      <c r="C2225" s="4" t="s">
        <v>6333</v>
      </c>
      <c r="D2225" s="3">
        <v>19500</v>
      </c>
      <c r="E2225" s="3">
        <v>20631</v>
      </c>
      <c r="F2225" s="8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8298</v>
      </c>
      <c r="O2225" s="8">
        <v>105.80000000000001</v>
      </c>
      <c r="P2225" s="3">
        <v>11.31</v>
      </c>
      <c r="Q2225" s="3" t="s">
        <v>8298</v>
      </c>
      <c r="R2225" s="3" t="s">
        <v>8298</v>
      </c>
      <c r="S2225" s="15">
        <f t="shared" si="68"/>
        <v>42152.640833333338</v>
      </c>
      <c r="T2225" s="14">
        <f t="shared" si="69"/>
        <v>42182.640833333338</v>
      </c>
    </row>
    <row r="2226" spans="1:20" ht="30.75" x14ac:dyDescent="0.25">
      <c r="A2226" s="3">
        <v>2224</v>
      </c>
      <c r="B2226" s="4" t="s">
        <v>2225</v>
      </c>
      <c r="C2226" s="4" t="s">
        <v>6334</v>
      </c>
      <c r="D2226" s="3">
        <v>10000</v>
      </c>
      <c r="E2226" s="3">
        <v>24315</v>
      </c>
      <c r="F2226" s="8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8298</v>
      </c>
      <c r="O2226" s="9">
        <v>243.15000000000003</v>
      </c>
      <c r="P2226" s="3">
        <v>48.361486486486484</v>
      </c>
      <c r="Q2226" s="3" t="s">
        <v>8298</v>
      </c>
      <c r="R2226" s="3" t="s">
        <v>8298</v>
      </c>
      <c r="S2226" s="15">
        <f t="shared" si="68"/>
        <v>42644.667534722219</v>
      </c>
      <c r="T2226" s="14">
        <f t="shared" si="69"/>
        <v>42672.791666666672</v>
      </c>
    </row>
    <row r="2227" spans="1:20" ht="30.75" x14ac:dyDescent="0.25">
      <c r="A2227" s="3">
        <v>2225</v>
      </c>
      <c r="B2227" s="4" t="s">
        <v>2226</v>
      </c>
      <c r="C2227" s="4" t="s">
        <v>6335</v>
      </c>
      <c r="D2227" s="3">
        <v>21000</v>
      </c>
      <c r="E2227" s="3">
        <v>198415.01</v>
      </c>
      <c r="F2227" s="8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8298</v>
      </c>
      <c r="O2227" s="9">
        <v>944.83338095238094</v>
      </c>
      <c r="P2227" s="3">
        <v>147.35465946843854</v>
      </c>
      <c r="Q2227" s="3" t="s">
        <v>8298</v>
      </c>
      <c r="R2227" s="3" t="s">
        <v>8298</v>
      </c>
      <c r="S2227" s="15">
        <f t="shared" si="68"/>
        <v>41873.79184027778</v>
      </c>
      <c r="T2227" s="14">
        <f t="shared" si="69"/>
        <v>41903.79184027778</v>
      </c>
    </row>
    <row r="2228" spans="1:20" ht="30.75" x14ac:dyDescent="0.25">
      <c r="A2228" s="3">
        <v>2226</v>
      </c>
      <c r="B2228" s="4" t="s">
        <v>2227</v>
      </c>
      <c r="C2228" s="4" t="s">
        <v>6336</v>
      </c>
      <c r="D2228" s="3">
        <v>18000</v>
      </c>
      <c r="E2228" s="3">
        <v>19523.310000000001</v>
      </c>
      <c r="F2228" s="8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8298</v>
      </c>
      <c r="O2228" s="8">
        <v>108.46283333333334</v>
      </c>
      <c r="P2228" s="3">
        <v>4.7455140186915932</v>
      </c>
      <c r="Q2228" s="3" t="s">
        <v>8298</v>
      </c>
      <c r="R2228" s="3" t="s">
        <v>8298</v>
      </c>
      <c r="S2228" s="15">
        <f t="shared" si="68"/>
        <v>42381.79886574074</v>
      </c>
      <c r="T2228" s="14">
        <f t="shared" si="69"/>
        <v>42412.207638888889</v>
      </c>
    </row>
    <row r="2229" spans="1:20" ht="30.75" x14ac:dyDescent="0.25">
      <c r="A2229" s="3">
        <v>2227</v>
      </c>
      <c r="B2229" s="4" t="s">
        <v>2228</v>
      </c>
      <c r="C2229" s="4" t="s">
        <v>6337</v>
      </c>
      <c r="D2229" s="3">
        <v>13000</v>
      </c>
      <c r="E2229" s="3">
        <v>20459</v>
      </c>
      <c r="F2229" s="8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8298</v>
      </c>
      <c r="O2229" s="8">
        <v>157.37692307692308</v>
      </c>
      <c r="P2229" s="3">
        <v>24.780730897009967</v>
      </c>
      <c r="Q2229" s="3" t="s">
        <v>8298</v>
      </c>
      <c r="R2229" s="3" t="s">
        <v>8298</v>
      </c>
      <c r="S2229" s="15">
        <f t="shared" si="68"/>
        <v>41561.807349537034</v>
      </c>
      <c r="T2229" s="14">
        <f t="shared" si="69"/>
        <v>41591.849016203705</v>
      </c>
    </row>
    <row r="2230" spans="1:20" ht="45.75" x14ac:dyDescent="0.25">
      <c r="A2230" s="3">
        <v>2228</v>
      </c>
      <c r="B2230" s="4" t="s">
        <v>2229</v>
      </c>
      <c r="C2230" s="4" t="s">
        <v>6338</v>
      </c>
      <c r="D2230" s="3">
        <v>1000</v>
      </c>
      <c r="E2230" s="3">
        <v>11744.9</v>
      </c>
      <c r="F2230" s="8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8298</v>
      </c>
      <c r="O2230" s="9">
        <v>1174.49</v>
      </c>
      <c r="P2230" s="3">
        <v>74.617361111111109</v>
      </c>
      <c r="Q2230" s="3" t="s">
        <v>8298</v>
      </c>
      <c r="R2230" s="3" t="s">
        <v>8298</v>
      </c>
      <c r="S2230" s="15">
        <f t="shared" si="68"/>
        <v>42202.278194444443</v>
      </c>
      <c r="T2230" s="14">
        <f t="shared" si="69"/>
        <v>42232.278194444443</v>
      </c>
    </row>
    <row r="2231" spans="1:20" ht="45.75" x14ac:dyDescent="0.25">
      <c r="A2231" s="3">
        <v>2229</v>
      </c>
      <c r="B2231" s="4" t="s">
        <v>2230</v>
      </c>
      <c r="C2231" s="4" t="s">
        <v>6339</v>
      </c>
      <c r="D2231" s="3">
        <v>8012</v>
      </c>
      <c r="E2231" s="3">
        <v>13704.33</v>
      </c>
      <c r="F2231" s="8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8298</v>
      </c>
      <c r="O2231" s="8">
        <v>171.04755366949576</v>
      </c>
      <c r="P2231" s="3">
        <v>10.560909090909091</v>
      </c>
      <c r="Q2231" s="3" t="s">
        <v>8298</v>
      </c>
      <c r="R2231" s="3" t="s">
        <v>8298</v>
      </c>
      <c r="S2231" s="15">
        <f t="shared" si="68"/>
        <v>41484.664247685185</v>
      </c>
      <c r="T2231" s="14">
        <f t="shared" si="69"/>
        <v>41520.166666666664</v>
      </c>
    </row>
    <row r="2232" spans="1:20" ht="45.75" x14ac:dyDescent="0.25">
      <c r="A2232" s="3">
        <v>2230</v>
      </c>
      <c r="B2232" s="4" t="s">
        <v>2231</v>
      </c>
      <c r="C2232" s="4" t="s">
        <v>6340</v>
      </c>
      <c r="D2232" s="3">
        <v>8500</v>
      </c>
      <c r="E2232" s="3">
        <v>10706</v>
      </c>
      <c r="F2232" s="8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8298</v>
      </c>
      <c r="O2232" s="8">
        <v>125.95294117647057</v>
      </c>
      <c r="P2232" s="3">
        <v>4.429718875502008</v>
      </c>
      <c r="Q2232" s="3" t="s">
        <v>8298</v>
      </c>
      <c r="R2232" s="3" t="s">
        <v>8298</v>
      </c>
      <c r="S2232" s="15">
        <f t="shared" si="68"/>
        <v>41724.881099537037</v>
      </c>
      <c r="T2232" s="14">
        <f t="shared" si="69"/>
        <v>41754.881099537037</v>
      </c>
    </row>
    <row r="2233" spans="1:20" ht="30.75" x14ac:dyDescent="0.25">
      <c r="A2233" s="3">
        <v>2231</v>
      </c>
      <c r="B2233" s="4" t="s">
        <v>2232</v>
      </c>
      <c r="C2233" s="4" t="s">
        <v>6341</v>
      </c>
      <c r="D2233" s="3">
        <v>2500</v>
      </c>
      <c r="E2233" s="3">
        <v>30303.24</v>
      </c>
      <c r="F2233" s="8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8298</v>
      </c>
      <c r="O2233" s="9">
        <v>1212.1296000000002</v>
      </c>
      <c r="P2233" s="3">
        <v>24.980449236298295</v>
      </c>
      <c r="Q2233" s="3" t="s">
        <v>8298</v>
      </c>
      <c r="R2233" s="3" t="s">
        <v>8298</v>
      </c>
      <c r="S2233" s="15">
        <f t="shared" si="68"/>
        <v>41423.910891203705</v>
      </c>
      <c r="T2233" s="14">
        <f t="shared" si="69"/>
        <v>41450.208333333336</v>
      </c>
    </row>
    <row r="2234" spans="1:20" ht="30.75" x14ac:dyDescent="0.25">
      <c r="A2234" s="3">
        <v>2232</v>
      </c>
      <c r="B2234" s="4" t="s">
        <v>2233</v>
      </c>
      <c r="C2234" s="4" t="s">
        <v>6342</v>
      </c>
      <c r="D2234" s="3">
        <v>5000</v>
      </c>
      <c r="E2234" s="3">
        <v>24790</v>
      </c>
      <c r="F2234" s="8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8298</v>
      </c>
      <c r="O2234" s="9">
        <v>495.8</v>
      </c>
      <c r="P2234" s="3">
        <v>20.030364372469634</v>
      </c>
      <c r="Q2234" s="3" t="s">
        <v>8298</v>
      </c>
      <c r="R2234" s="3" t="s">
        <v>8298</v>
      </c>
      <c r="S2234" s="15">
        <f t="shared" si="68"/>
        <v>41806.794074074074</v>
      </c>
      <c r="T2234" s="14">
        <f t="shared" si="69"/>
        <v>41839.125</v>
      </c>
    </row>
    <row r="2235" spans="1:20" ht="30.75" x14ac:dyDescent="0.25">
      <c r="A2235" s="3">
        <v>2233</v>
      </c>
      <c r="B2235" s="4" t="s">
        <v>2234</v>
      </c>
      <c r="C2235" s="4" t="s">
        <v>6343</v>
      </c>
      <c r="D2235" s="3">
        <v>2500</v>
      </c>
      <c r="E2235" s="3">
        <v>8301</v>
      </c>
      <c r="F2235" s="8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8298</v>
      </c>
      <c r="O2235" s="9">
        <v>332.03999999999996</v>
      </c>
      <c r="P2235" s="3">
        <v>14.836317135549873</v>
      </c>
      <c r="Q2235" s="3" t="s">
        <v>8298</v>
      </c>
      <c r="R2235" s="3" t="s">
        <v>8298</v>
      </c>
      <c r="S2235" s="15">
        <f t="shared" si="68"/>
        <v>42331.378923611104</v>
      </c>
      <c r="T2235" s="14">
        <f t="shared" si="69"/>
        <v>42352</v>
      </c>
    </row>
    <row r="2236" spans="1:20" ht="30.75" x14ac:dyDescent="0.25">
      <c r="A2236" s="3">
        <v>2234</v>
      </c>
      <c r="B2236" s="4" t="s">
        <v>2235</v>
      </c>
      <c r="C2236" s="4" t="s">
        <v>6344</v>
      </c>
      <c r="D2236" s="3">
        <v>100</v>
      </c>
      <c r="E2236" s="3">
        <v>1165</v>
      </c>
      <c r="F2236" s="8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8298</v>
      </c>
      <c r="O2236" s="9">
        <v>1165</v>
      </c>
      <c r="P2236" s="3">
        <v>38.035714285714285</v>
      </c>
      <c r="Q2236" s="3" t="s">
        <v>8298</v>
      </c>
      <c r="R2236" s="3" t="s">
        <v>8298</v>
      </c>
      <c r="S2236" s="15">
        <f t="shared" si="68"/>
        <v>42710.824618055558</v>
      </c>
      <c r="T2236" s="14">
        <f t="shared" si="69"/>
        <v>42740.824618055558</v>
      </c>
    </row>
    <row r="2237" spans="1:20" ht="30.75" x14ac:dyDescent="0.25">
      <c r="A2237" s="3">
        <v>2235</v>
      </c>
      <c r="B2237" s="4" t="s">
        <v>2236</v>
      </c>
      <c r="C2237" s="4" t="s">
        <v>6345</v>
      </c>
      <c r="D2237" s="3">
        <v>13000</v>
      </c>
      <c r="E2237" s="3">
        <v>19931</v>
      </c>
      <c r="F2237" s="8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8298</v>
      </c>
      <c r="O2237" s="8">
        <v>153.3153846153846</v>
      </c>
      <c r="P2237" s="3">
        <v>47.14965986394558</v>
      </c>
      <c r="Q2237" s="3" t="s">
        <v>8298</v>
      </c>
      <c r="R2237" s="3" t="s">
        <v>8298</v>
      </c>
      <c r="S2237" s="15">
        <f t="shared" si="68"/>
        <v>42062.022118055553</v>
      </c>
      <c r="T2237" s="14">
        <f t="shared" si="69"/>
        <v>42091.980451388896</v>
      </c>
    </row>
    <row r="2238" spans="1:20" ht="30.75" x14ac:dyDescent="0.25">
      <c r="A2238" s="3">
        <v>2236</v>
      </c>
      <c r="B2238" s="4" t="s">
        <v>2237</v>
      </c>
      <c r="C2238" s="4" t="s">
        <v>6346</v>
      </c>
      <c r="D2238" s="3">
        <v>2800</v>
      </c>
      <c r="E2238" s="3">
        <v>15039</v>
      </c>
      <c r="F2238" s="8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8298</v>
      </c>
      <c r="O2238" s="9">
        <v>537.10714285714289</v>
      </c>
      <c r="P2238" s="3">
        <v>17.998529411764707</v>
      </c>
      <c r="Q2238" s="3" t="s">
        <v>8298</v>
      </c>
      <c r="R2238" s="3" t="s">
        <v>8298</v>
      </c>
      <c r="S2238" s="15">
        <f t="shared" si="68"/>
        <v>42371.617164351846</v>
      </c>
      <c r="T2238" s="14">
        <f t="shared" si="69"/>
        <v>42401.617164351846</v>
      </c>
    </row>
    <row r="2239" spans="1:20" ht="30.75" x14ac:dyDescent="0.25">
      <c r="A2239" s="3">
        <v>2237</v>
      </c>
      <c r="B2239" s="4" t="s">
        <v>2238</v>
      </c>
      <c r="C2239" s="4" t="s">
        <v>6347</v>
      </c>
      <c r="D2239" s="3">
        <v>18000</v>
      </c>
      <c r="E2239" s="3">
        <v>63527</v>
      </c>
      <c r="F2239" s="8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8298</v>
      </c>
      <c r="O2239" s="9">
        <v>352.92777777777775</v>
      </c>
      <c r="P2239" s="3">
        <v>46.314343845371312</v>
      </c>
      <c r="Q2239" s="3" t="s">
        <v>8298</v>
      </c>
      <c r="R2239" s="3" t="s">
        <v>8298</v>
      </c>
      <c r="S2239" s="15">
        <f t="shared" si="68"/>
        <v>41915.003275462965</v>
      </c>
      <c r="T2239" s="14">
        <f t="shared" si="69"/>
        <v>41955.332638888889</v>
      </c>
    </row>
    <row r="2240" spans="1:20" ht="30.75" x14ac:dyDescent="0.25">
      <c r="A2240" s="3">
        <v>2238</v>
      </c>
      <c r="B2240" s="4" t="s">
        <v>2239</v>
      </c>
      <c r="C2240" s="4" t="s">
        <v>6348</v>
      </c>
      <c r="D2240" s="3">
        <v>4000</v>
      </c>
      <c r="E2240" s="3">
        <v>5496</v>
      </c>
      <c r="F2240" s="8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8298</v>
      </c>
      <c r="O2240" s="8">
        <v>137.4</v>
      </c>
      <c r="P2240" s="3">
        <v>18.936708860759495</v>
      </c>
      <c r="Q2240" s="3" t="s">
        <v>8298</v>
      </c>
      <c r="R2240" s="3" t="s">
        <v>8298</v>
      </c>
      <c r="S2240" s="15">
        <f t="shared" si="68"/>
        <v>42774.621712962966</v>
      </c>
      <c r="T2240" s="14">
        <f t="shared" si="69"/>
        <v>42804.621712962966</v>
      </c>
    </row>
    <row r="2241" spans="1:20" ht="30.75" x14ac:dyDescent="0.25">
      <c r="A2241" s="3">
        <v>2239</v>
      </c>
      <c r="B2241" s="4" t="s">
        <v>2240</v>
      </c>
      <c r="C2241" s="4" t="s">
        <v>6349</v>
      </c>
      <c r="D2241" s="3">
        <v>25000</v>
      </c>
      <c r="E2241" s="3">
        <v>32006.67</v>
      </c>
      <c r="F2241" s="8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8298</v>
      </c>
      <c r="O2241" s="8">
        <v>128.02668</v>
      </c>
      <c r="P2241" s="3">
        <v>16.44758215962441</v>
      </c>
      <c r="Q2241" s="3" t="s">
        <v>8298</v>
      </c>
      <c r="R2241" s="3" t="s">
        <v>8298</v>
      </c>
      <c r="S2241" s="15">
        <f t="shared" si="68"/>
        <v>41572.958495370374</v>
      </c>
      <c r="T2241" s="14">
        <f t="shared" si="69"/>
        <v>41609.168055555558</v>
      </c>
    </row>
    <row r="2242" spans="1:20" ht="30.75" x14ac:dyDescent="0.25">
      <c r="A2242" s="3">
        <v>2240</v>
      </c>
      <c r="B2242" s="4" t="s">
        <v>2241</v>
      </c>
      <c r="C2242" s="4" t="s">
        <v>6350</v>
      </c>
      <c r="D2242" s="3">
        <v>5000</v>
      </c>
      <c r="E2242" s="3">
        <v>13534</v>
      </c>
      <c r="F2242" s="8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8298</v>
      </c>
      <c r="O2242" s="9">
        <v>270.68</v>
      </c>
      <c r="P2242" s="3">
        <v>88.895833333333329</v>
      </c>
      <c r="Q2242" s="3" t="s">
        <v>8298</v>
      </c>
      <c r="R2242" s="3" t="s">
        <v>8298</v>
      </c>
      <c r="S2242" s="15">
        <f t="shared" si="68"/>
        <v>42452.825740740736</v>
      </c>
      <c r="T2242" s="14">
        <f t="shared" si="69"/>
        <v>42482.825740740736</v>
      </c>
    </row>
    <row r="2243" spans="1:20" ht="30.75" x14ac:dyDescent="0.25">
      <c r="A2243" s="3">
        <v>2241</v>
      </c>
      <c r="B2243" s="4" t="s">
        <v>2242</v>
      </c>
      <c r="C2243" s="4" t="s">
        <v>6351</v>
      </c>
      <c r="D2243" s="3">
        <v>1000</v>
      </c>
      <c r="E2243" s="3">
        <v>8064</v>
      </c>
      <c r="F2243" s="8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8298</v>
      </c>
      <c r="O2243" s="9">
        <v>806.4</v>
      </c>
      <c r="P2243" s="3">
        <v>43.337423312883438</v>
      </c>
      <c r="Q2243" s="3" t="s">
        <v>8298</v>
      </c>
      <c r="R2243" s="3" t="s">
        <v>8298</v>
      </c>
      <c r="S2243" s="15">
        <f t="shared" ref="S2243:S2306" si="70">(((J2243/60)/60)/24)+DATE(1970,1,1)</f>
        <v>42766.827546296292</v>
      </c>
      <c r="T2243" s="14">
        <f t="shared" ref="T2243:T2306" si="71">(((I2243/60)/60)/24)+DATE(1970,1,1)</f>
        <v>42796.827546296292</v>
      </c>
    </row>
    <row r="2244" spans="1:20" ht="30.75" x14ac:dyDescent="0.25">
      <c r="A2244" s="3">
        <v>2242</v>
      </c>
      <c r="B2244" s="4" t="s">
        <v>2243</v>
      </c>
      <c r="C2244" s="4" t="s">
        <v>6352</v>
      </c>
      <c r="D2244" s="3">
        <v>10000</v>
      </c>
      <c r="E2244" s="3">
        <v>136009.76</v>
      </c>
      <c r="F2244" s="8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8298</v>
      </c>
      <c r="O2244" s="9">
        <v>1360.0976000000001</v>
      </c>
      <c r="P2244" s="3">
        <v>49.904855445544555</v>
      </c>
      <c r="Q2244" s="3" t="s">
        <v>8298</v>
      </c>
      <c r="R2244" s="3" t="s">
        <v>8298</v>
      </c>
      <c r="S2244" s="15">
        <f t="shared" si="70"/>
        <v>41569.575613425928</v>
      </c>
      <c r="T2244" s="14">
        <f t="shared" si="71"/>
        <v>41605.126388888886</v>
      </c>
    </row>
    <row r="2245" spans="1:20" ht="30.75" x14ac:dyDescent="0.25">
      <c r="A2245" s="3">
        <v>2243</v>
      </c>
      <c r="B2245" s="4" t="s">
        <v>2244</v>
      </c>
      <c r="C2245" s="4" t="s">
        <v>6353</v>
      </c>
      <c r="D2245" s="3">
        <v>1</v>
      </c>
      <c r="E2245" s="3">
        <v>9302.5</v>
      </c>
      <c r="F2245" s="8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8298</v>
      </c>
      <c r="O2245" s="9">
        <v>930250</v>
      </c>
      <c r="P2245" s="3">
        <v>4.5707616707616712</v>
      </c>
      <c r="Q2245" s="3" t="s">
        <v>8298</v>
      </c>
      <c r="R2245" s="3" t="s">
        <v>8298</v>
      </c>
      <c r="S2245" s="15">
        <f t="shared" si="70"/>
        <v>42800.751041666663</v>
      </c>
      <c r="T2245" s="14">
        <f t="shared" si="71"/>
        <v>42807.125</v>
      </c>
    </row>
    <row r="2246" spans="1:20" ht="30.75" x14ac:dyDescent="0.25">
      <c r="A2246" s="3">
        <v>2244</v>
      </c>
      <c r="B2246" s="4" t="s">
        <v>2245</v>
      </c>
      <c r="C2246" s="4" t="s">
        <v>6354</v>
      </c>
      <c r="D2246" s="3">
        <v>5000</v>
      </c>
      <c r="E2246" s="3">
        <v>18851</v>
      </c>
      <c r="F2246" s="8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8298</v>
      </c>
      <c r="O2246" s="9">
        <v>377.02</v>
      </c>
      <c r="P2246" s="3">
        <v>47.762068965517244</v>
      </c>
      <c r="Q2246" s="3" t="s">
        <v>8298</v>
      </c>
      <c r="R2246" s="3" t="s">
        <v>8298</v>
      </c>
      <c r="S2246" s="15">
        <f t="shared" si="70"/>
        <v>42647.818819444445</v>
      </c>
      <c r="T2246" s="14">
        <f t="shared" si="71"/>
        <v>42659.854166666672</v>
      </c>
    </row>
    <row r="2247" spans="1:20" ht="30.75" x14ac:dyDescent="0.25">
      <c r="A2247" s="3">
        <v>2245</v>
      </c>
      <c r="B2247" s="4" t="s">
        <v>2246</v>
      </c>
      <c r="C2247" s="4" t="s">
        <v>6355</v>
      </c>
      <c r="D2247" s="3">
        <v>4000</v>
      </c>
      <c r="E2247" s="3">
        <v>105881</v>
      </c>
      <c r="F2247" s="8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8298</v>
      </c>
      <c r="O2247" s="9">
        <v>2647.0250000000001</v>
      </c>
      <c r="P2247" s="3">
        <v>51.455050505050508</v>
      </c>
      <c r="Q2247" s="3" t="s">
        <v>8298</v>
      </c>
      <c r="R2247" s="3" t="s">
        <v>8298</v>
      </c>
      <c r="S2247" s="15">
        <f t="shared" si="70"/>
        <v>41660.708530092597</v>
      </c>
      <c r="T2247" s="14">
        <f t="shared" si="71"/>
        <v>41691.75</v>
      </c>
    </row>
    <row r="2248" spans="1:20" ht="45.75" x14ac:dyDescent="0.25">
      <c r="A2248" s="3">
        <v>2246</v>
      </c>
      <c r="B2248" s="4" t="s">
        <v>2247</v>
      </c>
      <c r="C2248" s="4" t="s">
        <v>6356</v>
      </c>
      <c r="D2248" s="3">
        <v>2500</v>
      </c>
      <c r="E2248" s="3">
        <v>2503</v>
      </c>
      <c r="F2248" s="8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8298</v>
      </c>
      <c r="O2248" s="8">
        <v>100.12</v>
      </c>
      <c r="P2248" s="3">
        <v>5.2631578947368418E-2</v>
      </c>
      <c r="Q2248" s="3" t="s">
        <v>8298</v>
      </c>
      <c r="R2248" s="3" t="s">
        <v>8298</v>
      </c>
      <c r="S2248" s="15">
        <f t="shared" si="70"/>
        <v>42221.79178240741</v>
      </c>
      <c r="T2248" s="14">
        <f t="shared" si="71"/>
        <v>42251.79178240741</v>
      </c>
    </row>
    <row r="2249" spans="1:20" ht="30.75" x14ac:dyDescent="0.25">
      <c r="A2249" s="3">
        <v>2247</v>
      </c>
      <c r="B2249" s="4" t="s">
        <v>2248</v>
      </c>
      <c r="C2249" s="4" t="s">
        <v>6357</v>
      </c>
      <c r="D2249" s="3">
        <v>18500</v>
      </c>
      <c r="E2249" s="3">
        <v>19324</v>
      </c>
      <c r="F2249" s="8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8298</v>
      </c>
      <c r="O2249" s="8">
        <v>104.45405405405405</v>
      </c>
      <c r="P2249" s="3">
        <v>2.168421052631579</v>
      </c>
      <c r="Q2249" s="3" t="s">
        <v>8298</v>
      </c>
      <c r="R2249" s="3" t="s">
        <v>8298</v>
      </c>
      <c r="S2249" s="15">
        <f t="shared" si="70"/>
        <v>42200.666261574079</v>
      </c>
      <c r="T2249" s="14">
        <f t="shared" si="71"/>
        <v>42214.666261574079</v>
      </c>
    </row>
    <row r="2250" spans="1:20" ht="30.75" x14ac:dyDescent="0.25">
      <c r="A2250" s="3">
        <v>2248</v>
      </c>
      <c r="B2250" s="4" t="s">
        <v>2249</v>
      </c>
      <c r="C2250" s="4" t="s">
        <v>6358</v>
      </c>
      <c r="D2250" s="3">
        <v>7000</v>
      </c>
      <c r="E2250" s="3">
        <v>7505</v>
      </c>
      <c r="F2250" s="8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8298</v>
      </c>
      <c r="O2250" s="8">
        <v>107.21428571428571</v>
      </c>
      <c r="P2250" s="3">
        <v>3.9453125</v>
      </c>
      <c r="Q2250" s="3" t="s">
        <v>8298</v>
      </c>
      <c r="R2250" s="3" t="s">
        <v>8298</v>
      </c>
      <c r="S2250" s="15">
        <f t="shared" si="70"/>
        <v>42688.875902777778</v>
      </c>
      <c r="T2250" s="14">
        <f t="shared" si="71"/>
        <v>42718.875902777778</v>
      </c>
    </row>
    <row r="2251" spans="1:20" ht="30.75" x14ac:dyDescent="0.25">
      <c r="A2251" s="3">
        <v>2249</v>
      </c>
      <c r="B2251" s="4" t="s">
        <v>2250</v>
      </c>
      <c r="C2251" s="4" t="s">
        <v>6359</v>
      </c>
      <c r="D2251" s="3">
        <v>3500</v>
      </c>
      <c r="E2251" s="3">
        <v>5907</v>
      </c>
      <c r="F2251" s="8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8298</v>
      </c>
      <c r="O2251" s="8">
        <v>168.77142857142857</v>
      </c>
      <c r="P2251" s="3">
        <v>13.372222222222222</v>
      </c>
      <c r="Q2251" s="3" t="s">
        <v>8298</v>
      </c>
      <c r="R2251" s="3" t="s">
        <v>8298</v>
      </c>
      <c r="S2251" s="15">
        <f t="shared" si="70"/>
        <v>41336.703298611108</v>
      </c>
      <c r="T2251" s="14">
        <f t="shared" si="71"/>
        <v>41366.661631944444</v>
      </c>
    </row>
    <row r="2252" spans="1:20" ht="30.75" x14ac:dyDescent="0.25">
      <c r="A2252" s="3">
        <v>2250</v>
      </c>
      <c r="B2252" s="4" t="s">
        <v>2251</v>
      </c>
      <c r="C2252" s="4" t="s">
        <v>6360</v>
      </c>
      <c r="D2252" s="3">
        <v>25000</v>
      </c>
      <c r="E2252" s="3">
        <v>243778</v>
      </c>
      <c r="F2252" s="8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8298</v>
      </c>
      <c r="O2252" s="9">
        <v>975.11200000000008</v>
      </c>
      <c r="P2252" s="3">
        <v>383.14886164623465</v>
      </c>
      <c r="Q2252" s="3" t="s">
        <v>8298</v>
      </c>
      <c r="R2252" s="3" t="s">
        <v>8298</v>
      </c>
      <c r="S2252" s="15">
        <f t="shared" si="70"/>
        <v>42677.005474537036</v>
      </c>
      <c r="T2252" s="14">
        <f t="shared" si="71"/>
        <v>42707.0471412037</v>
      </c>
    </row>
    <row r="2253" spans="1:20" ht="30.75" x14ac:dyDescent="0.25">
      <c r="A2253" s="3">
        <v>2251</v>
      </c>
      <c r="B2253" s="4" t="s">
        <v>2252</v>
      </c>
      <c r="C2253" s="4" t="s">
        <v>6361</v>
      </c>
      <c r="D2253" s="3">
        <v>8500</v>
      </c>
      <c r="E2253" s="3">
        <v>11428.19</v>
      </c>
      <c r="F2253" s="8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8298</v>
      </c>
      <c r="O2253" s="8">
        <v>134.44929411764704</v>
      </c>
      <c r="P2253" s="3">
        <v>6.1003958333333346</v>
      </c>
      <c r="Q2253" s="3" t="s">
        <v>8298</v>
      </c>
      <c r="R2253" s="3" t="s">
        <v>8298</v>
      </c>
      <c r="S2253" s="15">
        <f t="shared" si="70"/>
        <v>41846.34579861111</v>
      </c>
      <c r="T2253" s="14">
        <f t="shared" si="71"/>
        <v>41867.34579861111</v>
      </c>
    </row>
    <row r="2254" spans="1:20" ht="30.75" x14ac:dyDescent="0.25">
      <c r="A2254" s="3">
        <v>2252</v>
      </c>
      <c r="B2254" s="4" t="s">
        <v>2253</v>
      </c>
      <c r="C2254" s="4" t="s">
        <v>6362</v>
      </c>
      <c r="D2254" s="3">
        <v>9000</v>
      </c>
      <c r="E2254" s="3">
        <v>24505</v>
      </c>
      <c r="F2254" s="8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8298</v>
      </c>
      <c r="O2254" s="9">
        <v>272.27777777777777</v>
      </c>
      <c r="P2254" s="3">
        <v>62.269076305220885</v>
      </c>
      <c r="Q2254" s="3" t="s">
        <v>8298</v>
      </c>
      <c r="R2254" s="3" t="s">
        <v>8298</v>
      </c>
      <c r="S2254" s="15">
        <f t="shared" si="70"/>
        <v>42573.327986111108</v>
      </c>
      <c r="T2254" s="14">
        <f t="shared" si="71"/>
        <v>42588.327986111108</v>
      </c>
    </row>
    <row r="2255" spans="1:20" ht="30.75" x14ac:dyDescent="0.25">
      <c r="A2255" s="3">
        <v>2253</v>
      </c>
      <c r="B2255" s="4" t="s">
        <v>2254</v>
      </c>
      <c r="C2255" s="4" t="s">
        <v>6363</v>
      </c>
      <c r="D2255" s="3">
        <v>8000</v>
      </c>
      <c r="E2255" s="3">
        <v>9015</v>
      </c>
      <c r="F2255" s="8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8298</v>
      </c>
      <c r="O2255" s="8">
        <v>112.6875</v>
      </c>
      <c r="P2255" s="3">
        <v>12.083333333333334</v>
      </c>
      <c r="Q2255" s="3" t="s">
        <v>8298</v>
      </c>
      <c r="R2255" s="3" t="s">
        <v>8298</v>
      </c>
      <c r="S2255" s="15">
        <f t="shared" si="70"/>
        <v>42296.631331018521</v>
      </c>
      <c r="T2255" s="14">
        <f t="shared" si="71"/>
        <v>42326.672997685186</v>
      </c>
    </row>
    <row r="2256" spans="1:20" ht="30.75" x14ac:dyDescent="0.25">
      <c r="A2256" s="3">
        <v>2254</v>
      </c>
      <c r="B2256" s="4" t="s">
        <v>2255</v>
      </c>
      <c r="C2256" s="4" t="s">
        <v>6364</v>
      </c>
      <c r="D2256" s="3">
        <v>500</v>
      </c>
      <c r="E2256" s="3">
        <v>2299</v>
      </c>
      <c r="F2256" s="8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8298</v>
      </c>
      <c r="O2256" s="9">
        <v>459.8</v>
      </c>
      <c r="P2256" s="3">
        <v>9.1319796954314718</v>
      </c>
      <c r="Q2256" s="3" t="s">
        <v>8298</v>
      </c>
      <c r="R2256" s="3" t="s">
        <v>8298</v>
      </c>
      <c r="S2256" s="15">
        <f t="shared" si="70"/>
        <v>42752.647777777776</v>
      </c>
      <c r="T2256" s="14">
        <f t="shared" si="71"/>
        <v>42759.647777777776</v>
      </c>
    </row>
    <row r="2257" spans="1:20" ht="30.75" x14ac:dyDescent="0.25">
      <c r="A2257" s="3">
        <v>2255</v>
      </c>
      <c r="B2257" s="4" t="s">
        <v>2256</v>
      </c>
      <c r="C2257" s="4" t="s">
        <v>6365</v>
      </c>
      <c r="D2257" s="3">
        <v>3950</v>
      </c>
      <c r="E2257" s="3">
        <v>11323</v>
      </c>
      <c r="F2257" s="8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8298</v>
      </c>
      <c r="O2257" s="9">
        <v>286.65822784810126</v>
      </c>
      <c r="P2257" s="3">
        <v>27.206642066420663</v>
      </c>
      <c r="Q2257" s="3" t="s">
        <v>8298</v>
      </c>
      <c r="R2257" s="3" t="s">
        <v>8298</v>
      </c>
      <c r="S2257" s="15">
        <f t="shared" si="70"/>
        <v>42467.951979166668</v>
      </c>
      <c r="T2257" s="14">
        <f t="shared" si="71"/>
        <v>42497.951979166668</v>
      </c>
    </row>
    <row r="2258" spans="1:20" ht="30.75" x14ac:dyDescent="0.25">
      <c r="A2258" s="3">
        <v>2256</v>
      </c>
      <c r="B2258" s="4" t="s">
        <v>2257</v>
      </c>
      <c r="C2258" s="4" t="s">
        <v>6366</v>
      </c>
      <c r="D2258" s="3">
        <v>480</v>
      </c>
      <c r="E2258" s="3">
        <v>1069</v>
      </c>
      <c r="F2258" s="8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8298</v>
      </c>
      <c r="O2258" s="9">
        <v>222.70833333333334</v>
      </c>
      <c r="P2258" s="3">
        <v>11.78</v>
      </c>
      <c r="Q2258" s="3" t="s">
        <v>8298</v>
      </c>
      <c r="R2258" s="3" t="s">
        <v>8298</v>
      </c>
      <c r="S2258" s="15">
        <f t="shared" si="70"/>
        <v>42682.451921296291</v>
      </c>
      <c r="T2258" s="14">
        <f t="shared" si="71"/>
        <v>42696.451921296291</v>
      </c>
    </row>
    <row r="2259" spans="1:20" ht="45.75" x14ac:dyDescent="0.25">
      <c r="A2259" s="3">
        <v>2257</v>
      </c>
      <c r="B2259" s="4" t="s">
        <v>2258</v>
      </c>
      <c r="C2259" s="4" t="s">
        <v>6367</v>
      </c>
      <c r="D2259" s="3">
        <v>2500</v>
      </c>
      <c r="E2259" s="3">
        <v>15903.5</v>
      </c>
      <c r="F2259" s="8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8298</v>
      </c>
      <c r="O2259" s="9">
        <v>636.14</v>
      </c>
      <c r="P2259" s="3">
        <v>79.310650887573971</v>
      </c>
      <c r="Q2259" s="3" t="s">
        <v>8298</v>
      </c>
      <c r="R2259" s="3" t="s">
        <v>8298</v>
      </c>
      <c r="S2259" s="15">
        <f t="shared" si="70"/>
        <v>42505.936678240745</v>
      </c>
      <c r="T2259" s="14">
        <f t="shared" si="71"/>
        <v>42540.958333333328</v>
      </c>
    </row>
    <row r="2260" spans="1:20" ht="30.75" x14ac:dyDescent="0.25">
      <c r="A2260" s="3">
        <v>2258</v>
      </c>
      <c r="B2260" s="4" t="s">
        <v>2259</v>
      </c>
      <c r="C2260" s="4" t="s">
        <v>6368</v>
      </c>
      <c r="D2260" s="3">
        <v>2200</v>
      </c>
      <c r="E2260" s="3">
        <v>3223</v>
      </c>
      <c r="F2260" s="8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8298</v>
      </c>
      <c r="O2260" s="8">
        <v>146.5</v>
      </c>
      <c r="P2260" s="3">
        <v>4.9902439024390244</v>
      </c>
      <c r="Q2260" s="3" t="s">
        <v>8298</v>
      </c>
      <c r="R2260" s="3" t="s">
        <v>8298</v>
      </c>
      <c r="S2260" s="15">
        <f t="shared" si="70"/>
        <v>42136.75100694444</v>
      </c>
      <c r="T2260" s="14">
        <f t="shared" si="71"/>
        <v>42166.75100694444</v>
      </c>
    </row>
    <row r="2261" spans="1:20" ht="30.75" x14ac:dyDescent="0.25">
      <c r="A2261" s="3">
        <v>2259</v>
      </c>
      <c r="B2261" s="4" t="s">
        <v>2260</v>
      </c>
      <c r="C2261" s="4" t="s">
        <v>6369</v>
      </c>
      <c r="D2261" s="3">
        <v>1000</v>
      </c>
      <c r="E2261" s="3">
        <v>18671</v>
      </c>
      <c r="F2261" s="8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8298</v>
      </c>
      <c r="O2261" s="9">
        <v>1867.1</v>
      </c>
      <c r="P2261" s="3">
        <v>85.78155339805825</v>
      </c>
      <c r="Q2261" s="3" t="s">
        <v>8298</v>
      </c>
      <c r="R2261" s="3" t="s">
        <v>8298</v>
      </c>
      <c r="S2261" s="15">
        <f t="shared" si="70"/>
        <v>42702.804814814815</v>
      </c>
      <c r="T2261" s="14">
        <f t="shared" si="71"/>
        <v>42712.804814814815</v>
      </c>
    </row>
    <row r="2262" spans="1:20" ht="30.75" x14ac:dyDescent="0.25">
      <c r="A2262" s="3">
        <v>2260</v>
      </c>
      <c r="B2262" s="4" t="s">
        <v>2261</v>
      </c>
      <c r="C2262" s="4" t="s">
        <v>6370</v>
      </c>
      <c r="D2262" s="3">
        <v>2500</v>
      </c>
      <c r="E2262" s="3">
        <v>8173</v>
      </c>
      <c r="F2262" s="8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8298</v>
      </c>
      <c r="O2262" s="9">
        <v>326.92</v>
      </c>
      <c r="P2262" s="3">
        <v>67.535714285714292</v>
      </c>
      <c r="Q2262" s="3" t="s">
        <v>8298</v>
      </c>
      <c r="R2262" s="3" t="s">
        <v>8298</v>
      </c>
      <c r="S2262" s="15">
        <f t="shared" si="70"/>
        <v>41695.016782407409</v>
      </c>
      <c r="T2262" s="14">
        <f t="shared" si="71"/>
        <v>41724.975115740745</v>
      </c>
    </row>
    <row r="2263" spans="1:20" ht="45.75" x14ac:dyDescent="0.25">
      <c r="A2263" s="3">
        <v>2261</v>
      </c>
      <c r="B2263" s="4" t="s">
        <v>2262</v>
      </c>
      <c r="C2263" s="4" t="s">
        <v>6371</v>
      </c>
      <c r="D2263" s="3">
        <v>1000</v>
      </c>
      <c r="E2263" s="3">
        <v>7795</v>
      </c>
      <c r="F2263" s="8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8298</v>
      </c>
      <c r="O2263" s="9">
        <v>779.5</v>
      </c>
      <c r="P2263" s="3">
        <v>32.357142857142854</v>
      </c>
      <c r="Q2263" s="3" t="s">
        <v>8298</v>
      </c>
      <c r="R2263" s="3" t="s">
        <v>8298</v>
      </c>
      <c r="S2263" s="15">
        <f t="shared" si="70"/>
        <v>42759.724768518514</v>
      </c>
      <c r="T2263" s="14">
        <f t="shared" si="71"/>
        <v>42780.724768518514</v>
      </c>
    </row>
    <row r="2264" spans="1:20" ht="30.75" x14ac:dyDescent="0.25">
      <c r="A2264" s="3">
        <v>2262</v>
      </c>
      <c r="B2264" s="4" t="s">
        <v>2263</v>
      </c>
      <c r="C2264" s="4" t="s">
        <v>6372</v>
      </c>
      <c r="D2264" s="3">
        <v>3300</v>
      </c>
      <c r="E2264" s="3">
        <v>5087</v>
      </c>
      <c r="F2264" s="8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8298</v>
      </c>
      <c r="O2264" s="8">
        <v>154.15151515151516</v>
      </c>
      <c r="P2264" s="3">
        <v>9.8729281767955808</v>
      </c>
      <c r="Q2264" s="3" t="s">
        <v>8298</v>
      </c>
      <c r="R2264" s="3" t="s">
        <v>8298</v>
      </c>
      <c r="S2264" s="15">
        <f t="shared" si="70"/>
        <v>41926.585162037038</v>
      </c>
      <c r="T2264" s="14">
        <f t="shared" si="71"/>
        <v>41961</v>
      </c>
    </row>
    <row r="2265" spans="1:20" ht="30.75" x14ac:dyDescent="0.25">
      <c r="A2265" s="3">
        <v>2263</v>
      </c>
      <c r="B2265" s="4" t="s">
        <v>2264</v>
      </c>
      <c r="C2265" s="4" t="s">
        <v>6373</v>
      </c>
      <c r="D2265" s="3">
        <v>7500</v>
      </c>
      <c r="E2265" s="3">
        <v>8666</v>
      </c>
      <c r="F2265" s="8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8298</v>
      </c>
      <c r="O2265" s="8">
        <v>115.54666666666667</v>
      </c>
      <c r="P2265" s="3">
        <v>19.433333333333334</v>
      </c>
      <c r="Q2265" s="3" t="s">
        <v>8298</v>
      </c>
      <c r="R2265" s="3" t="s">
        <v>8298</v>
      </c>
      <c r="S2265" s="15">
        <f t="shared" si="70"/>
        <v>42014.832326388889</v>
      </c>
      <c r="T2265" s="14">
        <f t="shared" si="71"/>
        <v>42035.832326388889</v>
      </c>
    </row>
    <row r="2266" spans="1:20" ht="45.75" x14ac:dyDescent="0.25">
      <c r="A2266" s="3">
        <v>2264</v>
      </c>
      <c r="B2266" s="4" t="s">
        <v>2265</v>
      </c>
      <c r="C2266" s="4" t="s">
        <v>6374</v>
      </c>
      <c r="D2266" s="3">
        <v>6000</v>
      </c>
      <c r="E2266" s="3">
        <v>10802</v>
      </c>
      <c r="F2266" s="8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8298</v>
      </c>
      <c r="O2266" s="8">
        <v>180.03333333333333</v>
      </c>
      <c r="P2266" s="3">
        <v>10.791011235955056</v>
      </c>
      <c r="Q2266" s="3" t="s">
        <v>8298</v>
      </c>
      <c r="R2266" s="3" t="s">
        <v>8298</v>
      </c>
      <c r="S2266" s="15">
        <f t="shared" si="70"/>
        <v>42496.582337962958</v>
      </c>
      <c r="T2266" s="14">
        <f t="shared" si="71"/>
        <v>42513.125</v>
      </c>
    </row>
    <row r="2267" spans="1:20" ht="45.75" x14ac:dyDescent="0.25">
      <c r="A2267" s="3">
        <v>2265</v>
      </c>
      <c r="B2267" s="4" t="s">
        <v>2266</v>
      </c>
      <c r="C2267" s="4" t="s">
        <v>6375</v>
      </c>
      <c r="D2267" s="3">
        <v>200</v>
      </c>
      <c r="E2267" s="3">
        <v>597</v>
      </c>
      <c r="F2267" s="8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8298</v>
      </c>
      <c r="O2267" s="9">
        <v>298.5</v>
      </c>
      <c r="P2267" s="3">
        <v>23.352941176470587</v>
      </c>
      <c r="Q2267" s="3" t="s">
        <v>8298</v>
      </c>
      <c r="R2267" s="3" t="s">
        <v>8298</v>
      </c>
      <c r="S2267" s="15">
        <f t="shared" si="70"/>
        <v>42689.853090277778</v>
      </c>
      <c r="T2267" s="14">
        <f t="shared" si="71"/>
        <v>42696.853090277778</v>
      </c>
    </row>
    <row r="2268" spans="1:20" ht="30.75" x14ac:dyDescent="0.25">
      <c r="A2268" s="3">
        <v>2266</v>
      </c>
      <c r="B2268" s="4" t="s">
        <v>2267</v>
      </c>
      <c r="C2268" s="4" t="s">
        <v>6376</v>
      </c>
      <c r="D2268" s="3">
        <v>1500</v>
      </c>
      <c r="E2268" s="3">
        <v>4804</v>
      </c>
      <c r="F2268" s="8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8298</v>
      </c>
      <c r="O2268" s="9">
        <v>320.26666666666665</v>
      </c>
      <c r="P2268" s="3">
        <v>17.030927835051546</v>
      </c>
      <c r="Q2268" s="3" t="s">
        <v>8298</v>
      </c>
      <c r="R2268" s="3" t="s">
        <v>8298</v>
      </c>
      <c r="S2268" s="15">
        <f t="shared" si="70"/>
        <v>42469.874907407408</v>
      </c>
      <c r="T2268" s="14">
        <f t="shared" si="71"/>
        <v>42487.083333333328</v>
      </c>
    </row>
    <row r="2269" spans="1:20" ht="45.75" x14ac:dyDescent="0.25">
      <c r="A2269" s="3">
        <v>2267</v>
      </c>
      <c r="B2269" s="4" t="s">
        <v>2268</v>
      </c>
      <c r="C2269" s="4" t="s">
        <v>6377</v>
      </c>
      <c r="D2269" s="3">
        <v>20000</v>
      </c>
      <c r="E2269" s="3">
        <v>76105</v>
      </c>
      <c r="F2269" s="8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8298</v>
      </c>
      <c r="O2269" s="9">
        <v>380.52499999999998</v>
      </c>
      <c r="P2269" s="3">
        <v>138.87376237623764</v>
      </c>
      <c r="Q2269" s="3" t="s">
        <v>8298</v>
      </c>
      <c r="R2269" s="3" t="s">
        <v>8298</v>
      </c>
      <c r="S2269" s="15">
        <f t="shared" si="70"/>
        <v>41968.829826388886</v>
      </c>
      <c r="T2269" s="14">
        <f t="shared" si="71"/>
        <v>41994.041666666672</v>
      </c>
    </row>
    <row r="2270" spans="1:20" ht="45.75" x14ac:dyDescent="0.25">
      <c r="A2270" s="3">
        <v>2268</v>
      </c>
      <c r="B2270" s="4" t="s">
        <v>2269</v>
      </c>
      <c r="C2270" s="4" t="s">
        <v>6378</v>
      </c>
      <c r="D2270" s="3">
        <v>28000</v>
      </c>
      <c r="E2270" s="3">
        <v>28728</v>
      </c>
      <c r="F2270" s="8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8298</v>
      </c>
      <c r="O2270" s="8">
        <v>102.60000000000001</v>
      </c>
      <c r="P2270" s="3">
        <v>3.7525773195876289</v>
      </c>
      <c r="Q2270" s="3" t="s">
        <v>8298</v>
      </c>
      <c r="R2270" s="3" t="s">
        <v>8298</v>
      </c>
      <c r="S2270" s="15">
        <f t="shared" si="70"/>
        <v>42776.082349537035</v>
      </c>
      <c r="T2270" s="14">
        <f t="shared" si="71"/>
        <v>42806.082349537035</v>
      </c>
    </row>
    <row r="2271" spans="1:20" ht="30.75" x14ac:dyDescent="0.25">
      <c r="A2271" s="3">
        <v>2269</v>
      </c>
      <c r="B2271" s="4" t="s">
        <v>2270</v>
      </c>
      <c r="C2271" s="4" t="s">
        <v>6379</v>
      </c>
      <c r="D2271" s="3">
        <v>2500</v>
      </c>
      <c r="E2271" s="3">
        <v>45041</v>
      </c>
      <c r="F2271" s="8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8298</v>
      </c>
      <c r="O2271" s="9">
        <v>1801.64</v>
      </c>
      <c r="P2271" s="3">
        <v>47.162971175166298</v>
      </c>
      <c r="Q2271" s="3" t="s">
        <v>8298</v>
      </c>
      <c r="R2271" s="3" t="s">
        <v>8298</v>
      </c>
      <c r="S2271" s="15">
        <f t="shared" si="70"/>
        <v>42776.704432870371</v>
      </c>
      <c r="T2271" s="14">
        <f t="shared" si="71"/>
        <v>42801.208333333328</v>
      </c>
    </row>
    <row r="2272" spans="1:20" ht="30.75" x14ac:dyDescent="0.25">
      <c r="A2272" s="3">
        <v>2270</v>
      </c>
      <c r="B2272" s="4" t="s">
        <v>2271</v>
      </c>
      <c r="C2272" s="4" t="s">
        <v>6380</v>
      </c>
      <c r="D2272" s="3">
        <v>25000</v>
      </c>
      <c r="E2272" s="3">
        <v>180062</v>
      </c>
      <c r="F2272" s="8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8298</v>
      </c>
      <c r="O2272" s="9">
        <v>720.24800000000005</v>
      </c>
      <c r="P2272" s="3">
        <v>92.851497005988023</v>
      </c>
      <c r="Q2272" s="3" t="s">
        <v>8298</v>
      </c>
      <c r="R2272" s="3" t="s">
        <v>8298</v>
      </c>
      <c r="S2272" s="15">
        <f t="shared" si="70"/>
        <v>42725.869363425925</v>
      </c>
      <c r="T2272" s="14">
        <f t="shared" si="71"/>
        <v>42745.915972222225</v>
      </c>
    </row>
    <row r="2273" spans="1:20" ht="30.75" x14ac:dyDescent="0.25">
      <c r="A2273" s="3">
        <v>2271</v>
      </c>
      <c r="B2273" s="4" t="s">
        <v>2272</v>
      </c>
      <c r="C2273" s="4" t="s">
        <v>6381</v>
      </c>
      <c r="D2273" s="3">
        <v>20000</v>
      </c>
      <c r="E2273" s="3">
        <v>56618</v>
      </c>
      <c r="F2273" s="8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8298</v>
      </c>
      <c r="O2273" s="9">
        <v>283.09000000000003</v>
      </c>
      <c r="P2273" s="3">
        <v>27.573795180722893</v>
      </c>
      <c r="Q2273" s="3" t="s">
        <v>8298</v>
      </c>
      <c r="R2273" s="3" t="s">
        <v>8298</v>
      </c>
      <c r="S2273" s="15">
        <f t="shared" si="70"/>
        <v>42684.000046296293</v>
      </c>
      <c r="T2273" s="14">
        <f t="shared" si="71"/>
        <v>42714.000046296293</v>
      </c>
    </row>
    <row r="2274" spans="1:20" ht="30.75" x14ac:dyDescent="0.25">
      <c r="A2274" s="3">
        <v>2272</v>
      </c>
      <c r="B2274" s="4" t="s">
        <v>2273</v>
      </c>
      <c r="C2274" s="4" t="s">
        <v>6382</v>
      </c>
      <c r="D2274" s="3">
        <v>1000</v>
      </c>
      <c r="E2274" s="3">
        <v>13566</v>
      </c>
      <c r="F2274" s="8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8298</v>
      </c>
      <c r="O2274" s="9">
        <v>1356.6000000000001</v>
      </c>
      <c r="P2274" s="3">
        <v>13.311440677966102</v>
      </c>
      <c r="Q2274" s="3" t="s">
        <v>8298</v>
      </c>
      <c r="R2274" s="3" t="s">
        <v>8298</v>
      </c>
      <c r="S2274" s="15">
        <f t="shared" si="70"/>
        <v>42315.699490740735</v>
      </c>
      <c r="T2274" s="14">
        <f t="shared" si="71"/>
        <v>42345.699490740735</v>
      </c>
    </row>
    <row r="2275" spans="1:20" ht="45.75" x14ac:dyDescent="0.25">
      <c r="A2275" s="3">
        <v>2273</v>
      </c>
      <c r="B2275" s="4" t="s">
        <v>2274</v>
      </c>
      <c r="C2275" s="4" t="s">
        <v>6383</v>
      </c>
      <c r="D2275" s="3">
        <v>2500</v>
      </c>
      <c r="E2275" s="3">
        <v>5509</v>
      </c>
      <c r="F2275" s="8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8298</v>
      </c>
      <c r="O2275" s="9">
        <v>220.35999999999999</v>
      </c>
      <c r="P2275" s="3">
        <v>20.469387755102041</v>
      </c>
      <c r="Q2275" s="3" t="s">
        <v>8298</v>
      </c>
      <c r="R2275" s="3" t="s">
        <v>8298</v>
      </c>
      <c r="S2275" s="15">
        <f t="shared" si="70"/>
        <v>42781.549097222218</v>
      </c>
      <c r="T2275" s="14">
        <f t="shared" si="71"/>
        <v>42806.507430555561</v>
      </c>
    </row>
    <row r="2276" spans="1:20" ht="45.75" x14ac:dyDescent="0.25">
      <c r="A2276" s="3">
        <v>2274</v>
      </c>
      <c r="B2276" s="4" t="s">
        <v>2275</v>
      </c>
      <c r="C2276" s="4" t="s">
        <v>6384</v>
      </c>
      <c r="D2276" s="3">
        <v>2500</v>
      </c>
      <c r="E2276" s="3">
        <v>2990</v>
      </c>
      <c r="F2276" s="8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8298</v>
      </c>
      <c r="O2276" s="8">
        <v>119.6</v>
      </c>
      <c r="P2276" s="3">
        <v>4.9494949494949498</v>
      </c>
      <c r="Q2276" s="3" t="s">
        <v>8298</v>
      </c>
      <c r="R2276" s="3" t="s">
        <v>8298</v>
      </c>
      <c r="S2276" s="15">
        <f t="shared" si="70"/>
        <v>41663.500659722224</v>
      </c>
      <c r="T2276" s="14">
        <f t="shared" si="71"/>
        <v>41693.500659722224</v>
      </c>
    </row>
    <row r="2277" spans="1:20" ht="30.75" x14ac:dyDescent="0.25">
      <c r="A2277" s="3">
        <v>2275</v>
      </c>
      <c r="B2277" s="4" t="s">
        <v>2276</v>
      </c>
      <c r="C2277" s="4" t="s">
        <v>6385</v>
      </c>
      <c r="D2277" s="3">
        <v>650</v>
      </c>
      <c r="E2277" s="3">
        <v>2650.5</v>
      </c>
      <c r="F2277" s="8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8298</v>
      </c>
      <c r="O2277" s="9">
        <v>407.76923076923077</v>
      </c>
      <c r="P2277" s="3">
        <v>25.322784810126581</v>
      </c>
      <c r="Q2277" s="3" t="s">
        <v>8298</v>
      </c>
      <c r="R2277" s="3" t="s">
        <v>8298</v>
      </c>
      <c r="S2277" s="15">
        <f t="shared" si="70"/>
        <v>41965.616655092599</v>
      </c>
      <c r="T2277" s="14">
        <f t="shared" si="71"/>
        <v>41995.616655092599</v>
      </c>
    </row>
    <row r="2278" spans="1:20" ht="30.75" x14ac:dyDescent="0.25">
      <c r="A2278" s="3">
        <v>2276</v>
      </c>
      <c r="B2278" s="4" t="s">
        <v>2277</v>
      </c>
      <c r="C2278" s="4" t="s">
        <v>6386</v>
      </c>
      <c r="D2278" s="3">
        <v>4589</v>
      </c>
      <c r="E2278" s="3">
        <v>4856</v>
      </c>
      <c r="F2278" s="8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8298</v>
      </c>
      <c r="O2278" s="8">
        <v>105.81826105905425</v>
      </c>
      <c r="P2278" s="3">
        <v>3.56</v>
      </c>
      <c r="Q2278" s="3" t="s">
        <v>8298</v>
      </c>
      <c r="R2278" s="3" t="s">
        <v>8298</v>
      </c>
      <c r="S2278" s="15">
        <f t="shared" si="70"/>
        <v>41614.651493055557</v>
      </c>
      <c r="T2278" s="14">
        <f t="shared" si="71"/>
        <v>41644.651493055557</v>
      </c>
    </row>
    <row r="2279" spans="1:20" ht="30.75" x14ac:dyDescent="0.25">
      <c r="A2279" s="3">
        <v>2277</v>
      </c>
      <c r="B2279" s="4" t="s">
        <v>2278</v>
      </c>
      <c r="C2279" s="4" t="s">
        <v>6387</v>
      </c>
      <c r="D2279" s="3">
        <v>8500</v>
      </c>
      <c r="E2279" s="3">
        <v>11992</v>
      </c>
      <c r="F2279" s="8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8298</v>
      </c>
      <c r="O2279" s="8">
        <v>141.08235294117648</v>
      </c>
      <c r="P2279" s="3">
        <v>16.869565217391305</v>
      </c>
      <c r="Q2279" s="3" t="s">
        <v>8298</v>
      </c>
      <c r="R2279" s="3" t="s">
        <v>8298</v>
      </c>
      <c r="S2279" s="15">
        <f t="shared" si="70"/>
        <v>40936.678506944445</v>
      </c>
      <c r="T2279" s="14">
        <f t="shared" si="71"/>
        <v>40966.678506944445</v>
      </c>
    </row>
    <row r="2280" spans="1:20" ht="30.75" x14ac:dyDescent="0.25">
      <c r="A2280" s="3">
        <v>2278</v>
      </c>
      <c r="B2280" s="4" t="s">
        <v>2279</v>
      </c>
      <c r="C2280" s="4" t="s">
        <v>6388</v>
      </c>
      <c r="D2280" s="3">
        <v>2000</v>
      </c>
      <c r="E2280" s="3">
        <v>5414</v>
      </c>
      <c r="F2280" s="8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8298</v>
      </c>
      <c r="O2280" s="9">
        <v>270.7</v>
      </c>
      <c r="P2280" s="3">
        <v>33.470588235294116</v>
      </c>
      <c r="Q2280" s="3" t="s">
        <v>8298</v>
      </c>
      <c r="R2280" s="3" t="s">
        <v>8298</v>
      </c>
      <c r="S2280" s="15">
        <f t="shared" si="70"/>
        <v>42338.709108796291</v>
      </c>
      <c r="T2280" s="14">
        <f t="shared" si="71"/>
        <v>42372.957638888889</v>
      </c>
    </row>
    <row r="2281" spans="1:20" ht="30.75" x14ac:dyDescent="0.25">
      <c r="A2281" s="3">
        <v>2279</v>
      </c>
      <c r="B2281" s="4" t="s">
        <v>2280</v>
      </c>
      <c r="C2281" s="4" t="s">
        <v>6389</v>
      </c>
      <c r="D2281" s="3">
        <v>1000</v>
      </c>
      <c r="E2281" s="3">
        <v>1538</v>
      </c>
      <c r="F2281" s="8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8298</v>
      </c>
      <c r="O2281" s="8">
        <v>153.80000000000001</v>
      </c>
      <c r="P2281" s="3">
        <v>16.8125</v>
      </c>
      <c r="Q2281" s="3" t="s">
        <v>8298</v>
      </c>
      <c r="R2281" s="3" t="s">
        <v>8298</v>
      </c>
      <c r="S2281" s="15">
        <f t="shared" si="70"/>
        <v>42020.806701388887</v>
      </c>
      <c r="T2281" s="14">
        <f t="shared" si="71"/>
        <v>42039.166666666672</v>
      </c>
    </row>
    <row r="2282" spans="1:20" ht="45.75" x14ac:dyDescent="0.25">
      <c r="A2282" s="3">
        <v>2280</v>
      </c>
      <c r="B2282" s="4" t="s">
        <v>2281</v>
      </c>
      <c r="C2282" s="4" t="s">
        <v>6390</v>
      </c>
      <c r="D2282" s="3">
        <v>9800</v>
      </c>
      <c r="E2282" s="3">
        <v>39550.5</v>
      </c>
      <c r="F2282" s="8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8298</v>
      </c>
      <c r="O2282" s="9">
        <v>403.57653061224488</v>
      </c>
      <c r="P2282" s="3">
        <v>61.98020833333333</v>
      </c>
      <c r="Q2282" s="3" t="s">
        <v>8298</v>
      </c>
      <c r="R2282" s="3" t="s">
        <v>8298</v>
      </c>
      <c r="S2282" s="15">
        <f t="shared" si="70"/>
        <v>42234.624895833331</v>
      </c>
      <c r="T2282" s="14">
        <f t="shared" si="71"/>
        <v>42264.624895833331</v>
      </c>
    </row>
    <row r="2283" spans="1:20" ht="30.75" x14ac:dyDescent="0.25">
      <c r="A2283" s="3">
        <v>2281</v>
      </c>
      <c r="B2283" s="4" t="s">
        <v>2282</v>
      </c>
      <c r="C2283" s="4" t="s">
        <v>6391</v>
      </c>
      <c r="D2283" s="3">
        <v>300</v>
      </c>
      <c r="E2283" s="3">
        <v>555</v>
      </c>
      <c r="F2283" s="8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8277</v>
      </c>
      <c r="O2283" s="8">
        <v>185</v>
      </c>
      <c r="P2283" s="3">
        <v>23.181818181818183</v>
      </c>
      <c r="Q2283" s="3" t="s">
        <v>8277</v>
      </c>
      <c r="R2283" s="3" t="s">
        <v>8277</v>
      </c>
      <c r="S2283" s="15">
        <f t="shared" si="70"/>
        <v>40687.285844907405</v>
      </c>
      <c r="T2283" s="14">
        <f t="shared" si="71"/>
        <v>40749.284722222219</v>
      </c>
    </row>
    <row r="2284" spans="1:20" ht="30.75" x14ac:dyDescent="0.25">
      <c r="A2284" s="3">
        <v>2282</v>
      </c>
      <c r="B2284" s="4" t="s">
        <v>2283</v>
      </c>
      <c r="C2284" s="4" t="s">
        <v>6392</v>
      </c>
      <c r="D2284" s="3">
        <v>750</v>
      </c>
      <c r="E2284" s="3">
        <v>1390</v>
      </c>
      <c r="F2284" s="8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8277</v>
      </c>
      <c r="O2284" s="8">
        <v>185.33333333333331</v>
      </c>
      <c r="P2284" s="3">
        <v>53.333333333333336</v>
      </c>
      <c r="Q2284" s="3" t="s">
        <v>8277</v>
      </c>
      <c r="R2284" s="3" t="s">
        <v>8277</v>
      </c>
      <c r="S2284" s="15">
        <f t="shared" si="70"/>
        <v>42323.17460648148</v>
      </c>
      <c r="T2284" s="14">
        <f t="shared" si="71"/>
        <v>42383.17460648148</v>
      </c>
    </row>
    <row r="2285" spans="1:20" ht="30.75" x14ac:dyDescent="0.25">
      <c r="A2285" s="3">
        <v>2283</v>
      </c>
      <c r="B2285" s="4" t="s">
        <v>2284</v>
      </c>
      <c r="C2285" s="4" t="s">
        <v>6393</v>
      </c>
      <c r="D2285" s="3">
        <v>3000</v>
      </c>
      <c r="E2285" s="3">
        <v>3025.66</v>
      </c>
      <c r="F2285" s="8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8277</v>
      </c>
      <c r="O2285" s="8">
        <v>100.85533333333332</v>
      </c>
      <c r="P2285" s="3">
        <v>0.5345833333333303</v>
      </c>
      <c r="Q2285" s="3" t="s">
        <v>8277</v>
      </c>
      <c r="R2285" s="3" t="s">
        <v>8277</v>
      </c>
      <c r="S2285" s="15">
        <f t="shared" si="70"/>
        <v>40978.125046296293</v>
      </c>
      <c r="T2285" s="14">
        <f t="shared" si="71"/>
        <v>41038.083379629628</v>
      </c>
    </row>
    <row r="2286" spans="1:20" ht="15.75" x14ac:dyDescent="0.25">
      <c r="A2286" s="3">
        <v>2284</v>
      </c>
      <c r="B2286" s="4" t="s">
        <v>2285</v>
      </c>
      <c r="C2286" s="4" t="s">
        <v>6394</v>
      </c>
      <c r="D2286" s="3">
        <v>6000</v>
      </c>
      <c r="E2286" s="3">
        <v>6373.27</v>
      </c>
      <c r="F2286" s="8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8277</v>
      </c>
      <c r="O2286" s="8">
        <v>106.22116666666668</v>
      </c>
      <c r="P2286" s="3">
        <v>6.3266101694915324</v>
      </c>
      <c r="Q2286" s="3" t="s">
        <v>8277</v>
      </c>
      <c r="R2286" s="3" t="s">
        <v>8277</v>
      </c>
      <c r="S2286" s="15">
        <f t="shared" si="70"/>
        <v>40585.796817129631</v>
      </c>
      <c r="T2286" s="14">
        <f t="shared" si="71"/>
        <v>40614.166666666664</v>
      </c>
    </row>
    <row r="2287" spans="1:20" ht="30.75" x14ac:dyDescent="0.25">
      <c r="A2287" s="3">
        <v>2285</v>
      </c>
      <c r="B2287" s="4" t="s">
        <v>2286</v>
      </c>
      <c r="C2287" s="4" t="s">
        <v>6395</v>
      </c>
      <c r="D2287" s="3">
        <v>3000</v>
      </c>
      <c r="E2287" s="3">
        <v>3641</v>
      </c>
      <c r="F2287" s="8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8277</v>
      </c>
      <c r="O2287" s="8">
        <v>121.36666666666667</v>
      </c>
      <c r="P2287" s="3">
        <v>8.113924050632912</v>
      </c>
      <c r="Q2287" s="3" t="s">
        <v>8277</v>
      </c>
      <c r="R2287" s="3" t="s">
        <v>8277</v>
      </c>
      <c r="S2287" s="15">
        <f t="shared" si="70"/>
        <v>41059.185682870368</v>
      </c>
      <c r="T2287" s="14">
        <f t="shared" si="71"/>
        <v>41089.185682870368</v>
      </c>
    </row>
    <row r="2288" spans="1:20" ht="30.75" x14ac:dyDescent="0.25">
      <c r="A2288" s="3">
        <v>2286</v>
      </c>
      <c r="B2288" s="4" t="s">
        <v>2287</v>
      </c>
      <c r="C2288" s="4" t="s">
        <v>6396</v>
      </c>
      <c r="D2288" s="3">
        <v>1500</v>
      </c>
      <c r="E2288" s="3">
        <v>1501</v>
      </c>
      <c r="F2288" s="8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8277</v>
      </c>
      <c r="O2288" s="8">
        <v>100.06666666666666</v>
      </c>
      <c r="P2288" s="3">
        <v>7.1428571428571425E-2</v>
      </c>
      <c r="Q2288" s="3" t="s">
        <v>8277</v>
      </c>
      <c r="R2288" s="3" t="s">
        <v>8277</v>
      </c>
      <c r="S2288" s="15">
        <f t="shared" si="70"/>
        <v>41494.963587962964</v>
      </c>
      <c r="T2288" s="14">
        <f t="shared" si="71"/>
        <v>41523.165972222225</v>
      </c>
    </row>
    <row r="2289" spans="1:20" ht="30.75" x14ac:dyDescent="0.25">
      <c r="A2289" s="3">
        <v>2287</v>
      </c>
      <c r="B2289" s="4" t="s">
        <v>2288</v>
      </c>
      <c r="C2289" s="4" t="s">
        <v>6397</v>
      </c>
      <c r="D2289" s="3">
        <v>4500</v>
      </c>
      <c r="E2289" s="3">
        <v>5398.99</v>
      </c>
      <c r="F2289" s="8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8277</v>
      </c>
      <c r="O2289" s="8">
        <v>119.97755555555555</v>
      </c>
      <c r="P2289" s="3">
        <v>8.4810377358490552</v>
      </c>
      <c r="Q2289" s="3" t="s">
        <v>8277</v>
      </c>
      <c r="R2289" s="3" t="s">
        <v>8277</v>
      </c>
      <c r="S2289" s="15">
        <f t="shared" si="70"/>
        <v>41792.667361111111</v>
      </c>
      <c r="T2289" s="14">
        <f t="shared" si="71"/>
        <v>41813.667361111111</v>
      </c>
    </row>
    <row r="2290" spans="1:20" ht="30.75" x14ac:dyDescent="0.25">
      <c r="A2290" s="3">
        <v>2288</v>
      </c>
      <c r="B2290" s="4" t="s">
        <v>2289</v>
      </c>
      <c r="C2290" s="4" t="s">
        <v>6398</v>
      </c>
      <c r="D2290" s="3">
        <v>1000</v>
      </c>
      <c r="E2290" s="3">
        <v>1001</v>
      </c>
      <c r="F2290" s="8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8277</v>
      </c>
      <c r="O2290" s="8">
        <v>100.1</v>
      </c>
      <c r="P2290" s="3">
        <v>0.04</v>
      </c>
      <c r="Q2290" s="3" t="s">
        <v>8277</v>
      </c>
      <c r="R2290" s="3" t="s">
        <v>8277</v>
      </c>
      <c r="S2290" s="15">
        <f t="shared" si="70"/>
        <v>41067.827418981484</v>
      </c>
      <c r="T2290" s="14">
        <f t="shared" si="71"/>
        <v>41086.75</v>
      </c>
    </row>
    <row r="2291" spans="1:20" ht="45.75" x14ac:dyDescent="0.25">
      <c r="A2291" s="3">
        <v>2289</v>
      </c>
      <c r="B2291" s="4" t="s">
        <v>2290</v>
      </c>
      <c r="C2291" s="4" t="s">
        <v>6399</v>
      </c>
      <c r="D2291" s="3">
        <v>1500</v>
      </c>
      <c r="E2291" s="3">
        <v>1611</v>
      </c>
      <c r="F2291" s="8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8277</v>
      </c>
      <c r="O2291" s="8">
        <v>107.4</v>
      </c>
      <c r="P2291" s="3">
        <v>4.4400000000000004</v>
      </c>
      <c r="Q2291" s="3" t="s">
        <v>8277</v>
      </c>
      <c r="R2291" s="3" t="s">
        <v>8277</v>
      </c>
      <c r="S2291" s="15">
        <f t="shared" si="70"/>
        <v>41571.998379629629</v>
      </c>
      <c r="T2291" s="14">
        <f t="shared" si="71"/>
        <v>41614.973611111112</v>
      </c>
    </row>
    <row r="2292" spans="1:20" ht="30.75" x14ac:dyDescent="0.25">
      <c r="A2292" s="3">
        <v>2290</v>
      </c>
      <c r="B2292" s="4" t="s">
        <v>2291</v>
      </c>
      <c r="C2292" s="4" t="s">
        <v>6400</v>
      </c>
      <c r="D2292" s="3">
        <v>1500</v>
      </c>
      <c r="E2292" s="3">
        <v>1561</v>
      </c>
      <c r="F2292" s="8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8277</v>
      </c>
      <c r="O2292" s="8">
        <v>104.06666666666666</v>
      </c>
      <c r="P2292" s="3">
        <v>2.103448275862069</v>
      </c>
      <c r="Q2292" s="3" t="s">
        <v>8277</v>
      </c>
      <c r="R2292" s="3" t="s">
        <v>8277</v>
      </c>
      <c r="S2292" s="15">
        <f t="shared" si="70"/>
        <v>40070.253819444442</v>
      </c>
      <c r="T2292" s="14">
        <f t="shared" si="71"/>
        <v>40148.708333333336</v>
      </c>
    </row>
    <row r="2293" spans="1:20" ht="45.75" x14ac:dyDescent="0.25">
      <c r="A2293" s="3">
        <v>2291</v>
      </c>
      <c r="B2293" s="4" t="s">
        <v>2292</v>
      </c>
      <c r="C2293" s="4" t="s">
        <v>6401</v>
      </c>
      <c r="D2293" s="3">
        <v>2500</v>
      </c>
      <c r="E2293" s="3">
        <v>4320</v>
      </c>
      <c r="F2293" s="8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8277</v>
      </c>
      <c r="O2293" s="8">
        <v>172.8</v>
      </c>
      <c r="P2293" s="3">
        <v>42.325581395348834</v>
      </c>
      <c r="Q2293" s="3" t="s">
        <v>8277</v>
      </c>
      <c r="R2293" s="3" t="s">
        <v>8277</v>
      </c>
      <c r="S2293" s="15">
        <f t="shared" si="70"/>
        <v>40987.977060185185</v>
      </c>
      <c r="T2293" s="14">
        <f t="shared" si="71"/>
        <v>41022.166666666664</v>
      </c>
    </row>
    <row r="2294" spans="1:20" ht="30.75" x14ac:dyDescent="0.25">
      <c r="A2294" s="3">
        <v>2292</v>
      </c>
      <c r="B2294" s="4" t="s">
        <v>2293</v>
      </c>
      <c r="C2294" s="4" t="s">
        <v>6402</v>
      </c>
      <c r="D2294" s="3">
        <v>2000</v>
      </c>
      <c r="E2294" s="3">
        <v>2145.0100000000002</v>
      </c>
      <c r="F2294" s="8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8277</v>
      </c>
      <c r="O2294" s="8">
        <v>107.2505</v>
      </c>
      <c r="P2294" s="3">
        <v>3.1523913043478307</v>
      </c>
      <c r="Q2294" s="3" t="s">
        <v>8277</v>
      </c>
      <c r="R2294" s="3" t="s">
        <v>8277</v>
      </c>
      <c r="S2294" s="15">
        <f t="shared" si="70"/>
        <v>40987.697638888887</v>
      </c>
      <c r="T2294" s="14">
        <f t="shared" si="71"/>
        <v>41017.697638888887</v>
      </c>
    </row>
    <row r="2295" spans="1:20" ht="30.75" x14ac:dyDescent="0.25">
      <c r="A2295" s="3">
        <v>2293</v>
      </c>
      <c r="B2295" s="4" t="s">
        <v>2294</v>
      </c>
      <c r="C2295" s="4" t="s">
        <v>6403</v>
      </c>
      <c r="D2295" s="3">
        <v>850</v>
      </c>
      <c r="E2295" s="3">
        <v>920</v>
      </c>
      <c r="F2295" s="8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8277</v>
      </c>
      <c r="O2295" s="8">
        <v>108.23529411764706</v>
      </c>
      <c r="P2295" s="3">
        <v>2.5925925925925926</v>
      </c>
      <c r="Q2295" s="3" t="s">
        <v>8277</v>
      </c>
      <c r="R2295" s="3" t="s">
        <v>8277</v>
      </c>
      <c r="S2295" s="15">
        <f t="shared" si="70"/>
        <v>41151.708321759259</v>
      </c>
      <c r="T2295" s="14">
        <f t="shared" si="71"/>
        <v>41177.165972222225</v>
      </c>
    </row>
    <row r="2296" spans="1:20" ht="30.75" x14ac:dyDescent="0.25">
      <c r="A2296" s="3">
        <v>2294</v>
      </c>
      <c r="B2296" s="4" t="s">
        <v>2295</v>
      </c>
      <c r="C2296" s="4" t="s">
        <v>6404</v>
      </c>
      <c r="D2296" s="3">
        <v>5000</v>
      </c>
      <c r="E2296" s="3">
        <v>7304.04</v>
      </c>
      <c r="F2296" s="8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8277</v>
      </c>
      <c r="O2296" s="8">
        <v>146.08079999999998</v>
      </c>
      <c r="P2296" s="3">
        <v>20.571785714285713</v>
      </c>
      <c r="Q2296" s="3" t="s">
        <v>8277</v>
      </c>
      <c r="R2296" s="3" t="s">
        <v>8277</v>
      </c>
      <c r="S2296" s="15">
        <f t="shared" si="70"/>
        <v>41264.72314814815</v>
      </c>
      <c r="T2296" s="14">
        <f t="shared" si="71"/>
        <v>41294.72314814815</v>
      </c>
    </row>
    <row r="2297" spans="1:20" ht="45.75" x14ac:dyDescent="0.25">
      <c r="A2297" s="3">
        <v>2295</v>
      </c>
      <c r="B2297" s="4" t="s">
        <v>2296</v>
      </c>
      <c r="C2297" s="4" t="s">
        <v>6405</v>
      </c>
      <c r="D2297" s="3">
        <v>1200</v>
      </c>
      <c r="E2297" s="3">
        <v>1503</v>
      </c>
      <c r="F2297" s="8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8277</v>
      </c>
      <c r="O2297" s="8">
        <v>125.25</v>
      </c>
      <c r="P2297" s="3">
        <v>8.9117647058823533</v>
      </c>
      <c r="Q2297" s="3" t="s">
        <v>8277</v>
      </c>
      <c r="R2297" s="3" t="s">
        <v>8277</v>
      </c>
      <c r="S2297" s="15">
        <f t="shared" si="70"/>
        <v>41270.954351851848</v>
      </c>
      <c r="T2297" s="14">
        <f t="shared" si="71"/>
        <v>41300.954351851848</v>
      </c>
    </row>
    <row r="2298" spans="1:20" ht="30.75" x14ac:dyDescent="0.25">
      <c r="A2298" s="3">
        <v>2296</v>
      </c>
      <c r="B2298" s="4" t="s">
        <v>2297</v>
      </c>
      <c r="C2298" s="4" t="s">
        <v>6406</v>
      </c>
      <c r="D2298" s="3">
        <v>7000</v>
      </c>
      <c r="E2298" s="3">
        <v>10435</v>
      </c>
      <c r="F2298" s="8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8277</v>
      </c>
      <c r="O2298" s="8">
        <v>149.07142857142856</v>
      </c>
      <c r="P2298" s="3">
        <v>23.689655172413794</v>
      </c>
      <c r="Q2298" s="3" t="s">
        <v>8277</v>
      </c>
      <c r="R2298" s="3" t="s">
        <v>8277</v>
      </c>
      <c r="S2298" s="15">
        <f t="shared" si="70"/>
        <v>40927.731782407405</v>
      </c>
      <c r="T2298" s="14">
        <f t="shared" si="71"/>
        <v>40962.731782407405</v>
      </c>
    </row>
    <row r="2299" spans="1:20" ht="30.75" x14ac:dyDescent="0.25">
      <c r="A2299" s="3">
        <v>2297</v>
      </c>
      <c r="B2299" s="4" t="s">
        <v>2298</v>
      </c>
      <c r="C2299" s="4" t="s">
        <v>6407</v>
      </c>
      <c r="D2299" s="3">
        <v>1000</v>
      </c>
      <c r="E2299" s="3">
        <v>1006</v>
      </c>
      <c r="F2299" s="8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8277</v>
      </c>
      <c r="O2299" s="8">
        <v>100.6</v>
      </c>
      <c r="P2299" s="3">
        <v>0.31578947368421051</v>
      </c>
      <c r="Q2299" s="3" t="s">
        <v>8277</v>
      </c>
      <c r="R2299" s="3" t="s">
        <v>8277</v>
      </c>
      <c r="S2299" s="15">
        <f t="shared" si="70"/>
        <v>40948.042233796295</v>
      </c>
      <c r="T2299" s="14">
        <f t="shared" si="71"/>
        <v>40982.165972222225</v>
      </c>
    </row>
    <row r="2300" spans="1:20" ht="30.75" x14ac:dyDescent="0.25">
      <c r="A2300" s="3">
        <v>2298</v>
      </c>
      <c r="B2300" s="4" t="s">
        <v>2299</v>
      </c>
      <c r="C2300" s="4" t="s">
        <v>6408</v>
      </c>
      <c r="D2300" s="3">
        <v>30000</v>
      </c>
      <c r="E2300" s="3">
        <v>31522</v>
      </c>
      <c r="F2300" s="8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8277</v>
      </c>
      <c r="O2300" s="8">
        <v>105.07333333333332</v>
      </c>
      <c r="P2300" s="3">
        <v>5.2847222222222223</v>
      </c>
      <c r="Q2300" s="3" t="s">
        <v>8277</v>
      </c>
      <c r="R2300" s="3" t="s">
        <v>8277</v>
      </c>
      <c r="S2300" s="15">
        <f t="shared" si="70"/>
        <v>41694.84065972222</v>
      </c>
      <c r="T2300" s="14">
        <f t="shared" si="71"/>
        <v>41724.798993055556</v>
      </c>
    </row>
    <row r="2301" spans="1:20" ht="30.75" x14ac:dyDescent="0.25">
      <c r="A2301" s="3">
        <v>2299</v>
      </c>
      <c r="B2301" s="4" t="s">
        <v>2300</v>
      </c>
      <c r="C2301" s="4" t="s">
        <v>6409</v>
      </c>
      <c r="D2301" s="3">
        <v>300</v>
      </c>
      <c r="E2301" s="3">
        <v>1050.5</v>
      </c>
      <c r="F2301" s="8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8277</v>
      </c>
      <c r="O2301" s="9">
        <v>350.16666666666663</v>
      </c>
      <c r="P2301" s="3">
        <v>53.607142857142854</v>
      </c>
      <c r="Q2301" s="3" t="s">
        <v>8277</v>
      </c>
      <c r="R2301" s="3" t="s">
        <v>8277</v>
      </c>
      <c r="S2301" s="15">
        <f t="shared" si="70"/>
        <v>40565.032511574071</v>
      </c>
      <c r="T2301" s="14">
        <f t="shared" si="71"/>
        <v>40580.032511574071</v>
      </c>
    </row>
    <row r="2302" spans="1:20" ht="30.75" x14ac:dyDescent="0.25">
      <c r="A2302" s="3">
        <v>2300</v>
      </c>
      <c r="B2302" s="4" t="s">
        <v>2301</v>
      </c>
      <c r="C2302" s="4" t="s">
        <v>6410</v>
      </c>
      <c r="D2302" s="3">
        <v>800</v>
      </c>
      <c r="E2302" s="3">
        <v>810</v>
      </c>
      <c r="F2302" s="8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8277</v>
      </c>
      <c r="O2302" s="8">
        <v>101.25</v>
      </c>
      <c r="P2302" s="3">
        <v>1.4285714285714286</v>
      </c>
      <c r="Q2302" s="3" t="s">
        <v>8277</v>
      </c>
      <c r="R2302" s="3" t="s">
        <v>8277</v>
      </c>
      <c r="S2302" s="15">
        <f t="shared" si="70"/>
        <v>41074.727037037039</v>
      </c>
      <c r="T2302" s="14">
        <f t="shared" si="71"/>
        <v>41088.727037037039</v>
      </c>
    </row>
    <row r="2303" spans="1:20" ht="30.75" x14ac:dyDescent="0.25">
      <c r="A2303" s="3">
        <v>2301</v>
      </c>
      <c r="B2303" s="4" t="s">
        <v>2302</v>
      </c>
      <c r="C2303" s="4" t="s">
        <v>6411</v>
      </c>
      <c r="D2303" s="3">
        <v>5000</v>
      </c>
      <c r="E2303" s="3">
        <v>6680.22</v>
      </c>
      <c r="F2303" s="8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8280</v>
      </c>
      <c r="O2303" s="8">
        <v>133.6044</v>
      </c>
      <c r="P2303" s="3">
        <v>7.9631279620853093</v>
      </c>
      <c r="Q2303" s="3" t="s">
        <v>8280</v>
      </c>
      <c r="R2303" s="3" t="s">
        <v>8280</v>
      </c>
      <c r="S2303" s="15">
        <f t="shared" si="70"/>
        <v>41416.146944444445</v>
      </c>
      <c r="T2303" s="14">
        <f t="shared" si="71"/>
        <v>41446.146944444445</v>
      </c>
    </row>
    <row r="2304" spans="1:20" ht="30.75" x14ac:dyDescent="0.25">
      <c r="A2304" s="3">
        <v>2302</v>
      </c>
      <c r="B2304" s="4" t="s">
        <v>2303</v>
      </c>
      <c r="C2304" s="4" t="s">
        <v>6412</v>
      </c>
      <c r="D2304" s="3">
        <v>2300</v>
      </c>
      <c r="E2304" s="3">
        <v>3925</v>
      </c>
      <c r="F2304" s="8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8280</v>
      </c>
      <c r="O2304" s="8">
        <v>170.65217391304347</v>
      </c>
      <c r="P2304" s="3">
        <v>19.117647058823529</v>
      </c>
      <c r="Q2304" s="3" t="s">
        <v>8280</v>
      </c>
      <c r="R2304" s="3" t="s">
        <v>8280</v>
      </c>
      <c r="S2304" s="15">
        <f t="shared" si="70"/>
        <v>41605.868449074071</v>
      </c>
      <c r="T2304" s="14">
        <f t="shared" si="71"/>
        <v>41639.291666666664</v>
      </c>
    </row>
    <row r="2305" spans="1:20" ht="30.75" x14ac:dyDescent="0.25">
      <c r="A2305" s="3">
        <v>2303</v>
      </c>
      <c r="B2305" s="4" t="s">
        <v>2304</v>
      </c>
      <c r="C2305" s="4" t="s">
        <v>6413</v>
      </c>
      <c r="D2305" s="3">
        <v>6450</v>
      </c>
      <c r="E2305" s="3">
        <v>7053.61</v>
      </c>
      <c r="F2305" s="8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8280</v>
      </c>
      <c r="O2305" s="8">
        <v>109.35829457364341</v>
      </c>
      <c r="P2305" s="3">
        <v>5.8602912621359193</v>
      </c>
      <c r="Q2305" s="3" t="s">
        <v>8280</v>
      </c>
      <c r="R2305" s="3" t="s">
        <v>8280</v>
      </c>
      <c r="S2305" s="15">
        <f t="shared" si="70"/>
        <v>40850.111064814817</v>
      </c>
      <c r="T2305" s="14">
        <f t="shared" si="71"/>
        <v>40890.152731481481</v>
      </c>
    </row>
    <row r="2306" spans="1:20" ht="30.75" x14ac:dyDescent="0.25">
      <c r="A2306" s="3">
        <v>2304</v>
      </c>
      <c r="B2306" s="4" t="s">
        <v>2305</v>
      </c>
      <c r="C2306" s="4" t="s">
        <v>6414</v>
      </c>
      <c r="D2306" s="3">
        <v>6000</v>
      </c>
      <c r="E2306" s="3">
        <v>6042.02</v>
      </c>
      <c r="F2306" s="8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8280</v>
      </c>
      <c r="O2306" s="8">
        <v>100.70033333333335</v>
      </c>
      <c r="P2306" s="3">
        <v>0.3718584070796499</v>
      </c>
      <c r="Q2306" s="3" t="s">
        <v>8280</v>
      </c>
      <c r="R2306" s="3" t="s">
        <v>8280</v>
      </c>
      <c r="S2306" s="15">
        <f t="shared" si="70"/>
        <v>40502.815868055557</v>
      </c>
      <c r="T2306" s="14">
        <f t="shared" si="71"/>
        <v>40544.207638888889</v>
      </c>
    </row>
    <row r="2307" spans="1:20" ht="30.75" x14ac:dyDescent="0.25">
      <c r="A2307" s="3">
        <v>2305</v>
      </c>
      <c r="B2307" s="4" t="s">
        <v>2306</v>
      </c>
      <c r="C2307" s="4" t="s">
        <v>6415</v>
      </c>
      <c r="D2307" s="3">
        <v>18000</v>
      </c>
      <c r="E2307" s="3">
        <v>18221</v>
      </c>
      <c r="F2307" s="8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8280</v>
      </c>
      <c r="O2307" s="8">
        <v>101.22777777777779</v>
      </c>
      <c r="P2307" s="3">
        <v>1.3233532934131738</v>
      </c>
      <c r="Q2307" s="3" t="s">
        <v>8280</v>
      </c>
      <c r="R2307" s="3" t="s">
        <v>8280</v>
      </c>
      <c r="S2307" s="15">
        <f t="shared" ref="S2307:S2370" si="72">(((J2307/60)/60)/24)+DATE(1970,1,1)</f>
        <v>41834.695277777777</v>
      </c>
      <c r="T2307" s="14">
        <f t="shared" ref="T2307:T2370" si="73">(((I2307/60)/60)/24)+DATE(1970,1,1)</f>
        <v>41859.75</v>
      </c>
    </row>
    <row r="2308" spans="1:20" ht="30.75" x14ac:dyDescent="0.25">
      <c r="A2308" s="3">
        <v>2306</v>
      </c>
      <c r="B2308" s="4" t="s">
        <v>2307</v>
      </c>
      <c r="C2308" s="4" t="s">
        <v>6416</v>
      </c>
      <c r="D2308" s="3">
        <v>3500</v>
      </c>
      <c r="E2308" s="3">
        <v>3736.55</v>
      </c>
      <c r="F2308" s="8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8280</v>
      </c>
      <c r="O2308" s="8">
        <v>106.75857142857143</v>
      </c>
      <c r="P2308" s="3">
        <v>3.2404109589041119</v>
      </c>
      <c r="Q2308" s="3" t="s">
        <v>8280</v>
      </c>
      <c r="R2308" s="3" t="s">
        <v>8280</v>
      </c>
      <c r="S2308" s="15">
        <f t="shared" si="72"/>
        <v>40948.16815972222</v>
      </c>
      <c r="T2308" s="14">
        <f t="shared" si="73"/>
        <v>40978.16815972222</v>
      </c>
    </row>
    <row r="2309" spans="1:20" ht="30.75" x14ac:dyDescent="0.25">
      <c r="A2309" s="3">
        <v>2307</v>
      </c>
      <c r="B2309" s="4" t="s">
        <v>2308</v>
      </c>
      <c r="C2309" s="4" t="s">
        <v>6417</v>
      </c>
      <c r="D2309" s="3">
        <v>1964.47</v>
      </c>
      <c r="E2309" s="3">
        <v>2095.2600000000002</v>
      </c>
      <c r="F2309" s="8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8280</v>
      </c>
      <c r="O2309" s="8">
        <v>106.65777537961894</v>
      </c>
      <c r="P2309" s="3">
        <v>1.7438666666666691</v>
      </c>
      <c r="Q2309" s="3" t="s">
        <v>8280</v>
      </c>
      <c r="R2309" s="3" t="s">
        <v>8280</v>
      </c>
      <c r="S2309" s="15">
        <f t="shared" si="72"/>
        <v>41004.802465277775</v>
      </c>
      <c r="T2309" s="14">
        <f t="shared" si="73"/>
        <v>41034.802407407406</v>
      </c>
    </row>
    <row r="2310" spans="1:20" ht="30.75" x14ac:dyDescent="0.25">
      <c r="A2310" s="3">
        <v>2308</v>
      </c>
      <c r="B2310" s="4" t="s">
        <v>2309</v>
      </c>
      <c r="C2310" s="4" t="s">
        <v>6418</v>
      </c>
      <c r="D2310" s="3">
        <v>50000</v>
      </c>
      <c r="E2310" s="3">
        <v>50653.11</v>
      </c>
      <c r="F2310" s="8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8280</v>
      </c>
      <c r="O2310" s="8">
        <v>101.30622</v>
      </c>
      <c r="P2310" s="3">
        <v>1.0636970684039098</v>
      </c>
      <c r="Q2310" s="3" t="s">
        <v>8280</v>
      </c>
      <c r="R2310" s="3" t="s">
        <v>8280</v>
      </c>
      <c r="S2310" s="15">
        <f t="shared" si="72"/>
        <v>41851.962916666671</v>
      </c>
      <c r="T2310" s="14">
        <f t="shared" si="73"/>
        <v>41880.041666666664</v>
      </c>
    </row>
    <row r="2311" spans="1:20" ht="30.75" x14ac:dyDescent="0.25">
      <c r="A2311" s="3">
        <v>2309</v>
      </c>
      <c r="B2311" s="4" t="s">
        <v>2310</v>
      </c>
      <c r="C2311" s="4" t="s">
        <v>6419</v>
      </c>
      <c r="D2311" s="3">
        <v>6000</v>
      </c>
      <c r="E2311" s="3">
        <v>6400.47</v>
      </c>
      <c r="F2311" s="8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8280</v>
      </c>
      <c r="O2311" s="8">
        <v>106.67450000000001</v>
      </c>
      <c r="P2311" s="3">
        <v>3.7427102803738341</v>
      </c>
      <c r="Q2311" s="3" t="s">
        <v>8280</v>
      </c>
      <c r="R2311" s="3" t="s">
        <v>8280</v>
      </c>
      <c r="S2311" s="15">
        <f t="shared" si="72"/>
        <v>41307.987696759257</v>
      </c>
      <c r="T2311" s="14">
        <f t="shared" si="73"/>
        <v>41342.987696759257</v>
      </c>
    </row>
    <row r="2312" spans="1:20" ht="45.75" x14ac:dyDescent="0.25">
      <c r="A2312" s="3">
        <v>2310</v>
      </c>
      <c r="B2312" s="4" t="s">
        <v>2311</v>
      </c>
      <c r="C2312" s="4" t="s">
        <v>6420</v>
      </c>
      <c r="D2312" s="3">
        <v>18500</v>
      </c>
      <c r="E2312" s="3">
        <v>79335.360000000001</v>
      </c>
      <c r="F2312" s="8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8280</v>
      </c>
      <c r="O2312" s="9">
        <v>428.83978378378379</v>
      </c>
      <c r="P2312" s="3">
        <v>49.702091503267972</v>
      </c>
      <c r="Q2312" s="3" t="s">
        <v>8280</v>
      </c>
      <c r="R2312" s="3" t="s">
        <v>8280</v>
      </c>
      <c r="S2312" s="15">
        <f t="shared" si="72"/>
        <v>41324.79415509259</v>
      </c>
      <c r="T2312" s="14">
        <f t="shared" si="73"/>
        <v>41354.752488425926</v>
      </c>
    </row>
    <row r="2313" spans="1:20" ht="30.75" x14ac:dyDescent="0.25">
      <c r="A2313" s="3">
        <v>2311</v>
      </c>
      <c r="B2313" s="4" t="s">
        <v>2312</v>
      </c>
      <c r="C2313" s="4" t="s">
        <v>6421</v>
      </c>
      <c r="D2313" s="3">
        <v>9000</v>
      </c>
      <c r="E2313" s="3">
        <v>9370</v>
      </c>
      <c r="F2313" s="8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8280</v>
      </c>
      <c r="O2313" s="8">
        <v>104.11111111111111</v>
      </c>
      <c r="P2313" s="3">
        <v>3.5576923076923075</v>
      </c>
      <c r="Q2313" s="3" t="s">
        <v>8280</v>
      </c>
      <c r="R2313" s="3" t="s">
        <v>8280</v>
      </c>
      <c r="S2313" s="15">
        <f t="shared" si="72"/>
        <v>41736.004502314812</v>
      </c>
      <c r="T2313" s="14">
        <f t="shared" si="73"/>
        <v>41766.004502314812</v>
      </c>
    </row>
    <row r="2314" spans="1:20" ht="30.75" x14ac:dyDescent="0.25">
      <c r="A2314" s="3">
        <v>2312</v>
      </c>
      <c r="B2314" s="4" t="s">
        <v>2313</v>
      </c>
      <c r="C2314" s="4" t="s">
        <v>6422</v>
      </c>
      <c r="D2314" s="3">
        <v>3000</v>
      </c>
      <c r="E2314" s="3">
        <v>3236</v>
      </c>
      <c r="F2314" s="8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8280</v>
      </c>
      <c r="O2314" s="8">
        <v>107.86666666666666</v>
      </c>
      <c r="P2314" s="3">
        <v>2.9873417721518987</v>
      </c>
      <c r="Q2314" s="3" t="s">
        <v>8280</v>
      </c>
      <c r="R2314" s="3" t="s">
        <v>8280</v>
      </c>
      <c r="S2314" s="15">
        <f t="shared" si="72"/>
        <v>41716.632847222223</v>
      </c>
      <c r="T2314" s="14">
        <f t="shared" si="73"/>
        <v>41747.958333333336</v>
      </c>
    </row>
    <row r="2315" spans="1:20" ht="30.75" x14ac:dyDescent="0.25">
      <c r="A2315" s="3">
        <v>2313</v>
      </c>
      <c r="B2315" s="4" t="s">
        <v>2314</v>
      </c>
      <c r="C2315" s="4" t="s">
        <v>6423</v>
      </c>
      <c r="D2315" s="3">
        <v>5000</v>
      </c>
      <c r="E2315" s="3">
        <v>8792.02</v>
      </c>
      <c r="F2315" s="8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8280</v>
      </c>
      <c r="O2315" s="8">
        <v>175.84040000000002</v>
      </c>
      <c r="P2315" s="3">
        <v>24.152993630573253</v>
      </c>
      <c r="Q2315" s="3" t="s">
        <v>8280</v>
      </c>
      <c r="R2315" s="3" t="s">
        <v>8280</v>
      </c>
      <c r="S2315" s="15">
        <f t="shared" si="72"/>
        <v>41002.958634259259</v>
      </c>
      <c r="T2315" s="14">
        <f t="shared" si="73"/>
        <v>41032.958634259259</v>
      </c>
    </row>
    <row r="2316" spans="1:20" ht="45.75" x14ac:dyDescent="0.25">
      <c r="A2316" s="3">
        <v>2314</v>
      </c>
      <c r="B2316" s="4" t="s">
        <v>2315</v>
      </c>
      <c r="C2316" s="4" t="s">
        <v>6424</v>
      </c>
      <c r="D2316" s="3">
        <v>1200</v>
      </c>
      <c r="E2316" s="3">
        <v>1883.64</v>
      </c>
      <c r="F2316" s="8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8280</v>
      </c>
      <c r="O2316" s="8">
        <v>156.97</v>
      </c>
      <c r="P2316" s="3">
        <v>13.672800000000002</v>
      </c>
      <c r="Q2316" s="3" t="s">
        <v>8280</v>
      </c>
      <c r="R2316" s="3" t="s">
        <v>8280</v>
      </c>
      <c r="S2316" s="15">
        <f t="shared" si="72"/>
        <v>41037.551585648151</v>
      </c>
      <c r="T2316" s="14">
        <f t="shared" si="73"/>
        <v>41067.551585648151</v>
      </c>
    </row>
    <row r="2317" spans="1:20" ht="30.75" x14ac:dyDescent="0.25">
      <c r="A2317" s="3">
        <v>2315</v>
      </c>
      <c r="B2317" s="4" t="s">
        <v>2316</v>
      </c>
      <c r="C2317" s="4" t="s">
        <v>6425</v>
      </c>
      <c r="D2317" s="3">
        <v>2500</v>
      </c>
      <c r="E2317" s="3">
        <v>2565</v>
      </c>
      <c r="F2317" s="8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8280</v>
      </c>
      <c r="O2317" s="8">
        <v>102.60000000000001</v>
      </c>
      <c r="P2317" s="3">
        <v>1.015625</v>
      </c>
      <c r="Q2317" s="3" t="s">
        <v>8280</v>
      </c>
      <c r="R2317" s="3" t="s">
        <v>8280</v>
      </c>
      <c r="S2317" s="15">
        <f t="shared" si="72"/>
        <v>41004.72619212963</v>
      </c>
      <c r="T2317" s="14">
        <f t="shared" si="73"/>
        <v>41034.72619212963</v>
      </c>
    </row>
    <row r="2318" spans="1:20" ht="45.75" x14ac:dyDescent="0.25">
      <c r="A2318" s="3">
        <v>2316</v>
      </c>
      <c r="B2318" s="4" t="s">
        <v>2317</v>
      </c>
      <c r="C2318" s="4" t="s">
        <v>6426</v>
      </c>
      <c r="D2318" s="3">
        <v>15000</v>
      </c>
      <c r="E2318" s="3">
        <v>15606.4</v>
      </c>
      <c r="F2318" s="8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8280</v>
      </c>
      <c r="O2318" s="8">
        <v>104.04266666666666</v>
      </c>
      <c r="P2318" s="3">
        <v>3.0319999999999983</v>
      </c>
      <c r="Q2318" s="3" t="s">
        <v>8280</v>
      </c>
      <c r="R2318" s="3" t="s">
        <v>8280</v>
      </c>
      <c r="S2318" s="15">
        <f t="shared" si="72"/>
        <v>40079.725115740745</v>
      </c>
      <c r="T2318" s="14">
        <f t="shared" si="73"/>
        <v>40156.76666666667</v>
      </c>
    </row>
    <row r="2319" spans="1:20" ht="30.75" x14ac:dyDescent="0.25">
      <c r="A2319" s="3">
        <v>2317</v>
      </c>
      <c r="B2319" s="4" t="s">
        <v>2318</v>
      </c>
      <c r="C2319" s="4" t="s">
        <v>6427</v>
      </c>
      <c r="D2319" s="3">
        <v>400</v>
      </c>
      <c r="E2319" s="3">
        <v>416</v>
      </c>
      <c r="F2319" s="8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8280</v>
      </c>
      <c r="O2319" s="8">
        <v>104</v>
      </c>
      <c r="P2319" s="3">
        <v>0.72727272727272729</v>
      </c>
      <c r="Q2319" s="3" t="s">
        <v>8280</v>
      </c>
      <c r="R2319" s="3" t="s">
        <v>8280</v>
      </c>
      <c r="S2319" s="15">
        <f t="shared" si="72"/>
        <v>40192.542233796295</v>
      </c>
      <c r="T2319" s="14">
        <f t="shared" si="73"/>
        <v>40224.208333333336</v>
      </c>
    </row>
    <row r="2320" spans="1:20" ht="45.75" x14ac:dyDescent="0.25">
      <c r="A2320" s="3">
        <v>2318</v>
      </c>
      <c r="B2320" s="4" t="s">
        <v>2319</v>
      </c>
      <c r="C2320" s="4" t="s">
        <v>6428</v>
      </c>
      <c r="D2320" s="3">
        <v>5000</v>
      </c>
      <c r="E2320" s="3">
        <v>6053</v>
      </c>
      <c r="F2320" s="8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8280</v>
      </c>
      <c r="O2320" s="8">
        <v>121.05999999999999</v>
      </c>
      <c r="P2320" s="3">
        <v>6.4601226993865026</v>
      </c>
      <c r="Q2320" s="3" t="s">
        <v>8280</v>
      </c>
      <c r="R2320" s="3" t="s">
        <v>8280</v>
      </c>
      <c r="S2320" s="15">
        <f t="shared" si="72"/>
        <v>40050.643680555557</v>
      </c>
      <c r="T2320" s="14">
        <f t="shared" si="73"/>
        <v>40082.165972222225</v>
      </c>
    </row>
    <row r="2321" spans="1:20" ht="30.75" x14ac:dyDescent="0.25">
      <c r="A2321" s="3">
        <v>2319</v>
      </c>
      <c r="B2321" s="4" t="s">
        <v>2320</v>
      </c>
      <c r="C2321" s="4" t="s">
        <v>6429</v>
      </c>
      <c r="D2321" s="3">
        <v>3000</v>
      </c>
      <c r="E2321" s="3">
        <v>3231</v>
      </c>
      <c r="F2321" s="8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8280</v>
      </c>
      <c r="O2321" s="8">
        <v>107.69999999999999</v>
      </c>
      <c r="P2321" s="3">
        <v>3</v>
      </c>
      <c r="Q2321" s="3" t="s">
        <v>8280</v>
      </c>
      <c r="R2321" s="3" t="s">
        <v>8280</v>
      </c>
      <c r="S2321" s="15">
        <f t="shared" si="72"/>
        <v>41593.082002314812</v>
      </c>
      <c r="T2321" s="14">
        <f t="shared" si="73"/>
        <v>41623.082002314812</v>
      </c>
    </row>
    <row r="2322" spans="1:20" ht="30.75" x14ac:dyDescent="0.25">
      <c r="A2322" s="3">
        <v>2320</v>
      </c>
      <c r="B2322" s="4" t="s">
        <v>2321</v>
      </c>
      <c r="C2322" s="4" t="s">
        <v>6430</v>
      </c>
      <c r="D2322" s="3">
        <v>5000</v>
      </c>
      <c r="E2322" s="3">
        <v>5433</v>
      </c>
      <c r="F2322" s="8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8280</v>
      </c>
      <c r="O2322" s="8">
        <v>108.66</v>
      </c>
      <c r="P2322" s="3">
        <v>4.8651685393258424</v>
      </c>
      <c r="Q2322" s="3" t="s">
        <v>8280</v>
      </c>
      <c r="R2322" s="3" t="s">
        <v>8280</v>
      </c>
      <c r="S2322" s="15">
        <f t="shared" si="72"/>
        <v>41696.817129629628</v>
      </c>
      <c r="T2322" s="14">
        <f t="shared" si="73"/>
        <v>41731.775462962964</v>
      </c>
    </row>
    <row r="2323" spans="1:20" ht="30.75" x14ac:dyDescent="0.25">
      <c r="A2323" s="3">
        <v>2321</v>
      </c>
      <c r="B2323" s="4" t="s">
        <v>2322</v>
      </c>
      <c r="C2323" s="4" t="s">
        <v>6431</v>
      </c>
      <c r="D2323" s="3">
        <v>10557</v>
      </c>
      <c r="E2323" s="3">
        <v>4130</v>
      </c>
      <c r="F2323" s="10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8299</v>
      </c>
      <c r="O2323" s="7">
        <v>39.120962394619681</v>
      </c>
      <c r="P2323" s="3">
        <v>-100.421875</v>
      </c>
      <c r="Q2323" s="3" t="s">
        <v>8299</v>
      </c>
      <c r="R2323" s="3" t="s">
        <v>8299</v>
      </c>
      <c r="S2323" s="15">
        <f t="shared" si="72"/>
        <v>42799.260428240741</v>
      </c>
      <c r="T2323" s="14">
        <f t="shared" si="73"/>
        <v>42829.21876157407</v>
      </c>
    </row>
    <row r="2324" spans="1:20" ht="30.75" x14ac:dyDescent="0.25">
      <c r="A2324" s="3">
        <v>2322</v>
      </c>
      <c r="B2324" s="4" t="s">
        <v>2323</v>
      </c>
      <c r="C2324" s="4" t="s">
        <v>6432</v>
      </c>
      <c r="D2324" s="3">
        <v>2700</v>
      </c>
      <c r="E2324" s="3">
        <v>85</v>
      </c>
      <c r="F2324" s="10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8299</v>
      </c>
      <c r="O2324" s="7">
        <v>3.1481481481481479</v>
      </c>
      <c r="P2324" s="3">
        <v>-653.75</v>
      </c>
      <c r="Q2324" s="3" t="s">
        <v>8299</v>
      </c>
      <c r="R2324" s="3" t="s">
        <v>8299</v>
      </c>
      <c r="S2324" s="15">
        <f t="shared" si="72"/>
        <v>42804.895474537043</v>
      </c>
      <c r="T2324" s="14">
        <f t="shared" si="73"/>
        <v>42834.853807870371</v>
      </c>
    </row>
    <row r="2325" spans="1:20" ht="30.75" x14ac:dyDescent="0.25">
      <c r="A2325" s="3">
        <v>2323</v>
      </c>
      <c r="B2325" s="4" t="s">
        <v>2324</v>
      </c>
      <c r="C2325" s="4" t="s">
        <v>6433</v>
      </c>
      <c r="D2325" s="3">
        <v>250</v>
      </c>
      <c r="E2325" s="3">
        <v>120</v>
      </c>
      <c r="F2325" s="10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8299</v>
      </c>
      <c r="O2325" s="7">
        <v>48</v>
      </c>
      <c r="P2325" s="3">
        <v>-32.5</v>
      </c>
      <c r="Q2325" s="3" t="s">
        <v>8299</v>
      </c>
      <c r="R2325" s="3" t="s">
        <v>8299</v>
      </c>
      <c r="S2325" s="15">
        <f t="shared" si="72"/>
        <v>42807.755173611105</v>
      </c>
      <c r="T2325" s="14">
        <f t="shared" si="73"/>
        <v>42814.755173611105</v>
      </c>
    </row>
    <row r="2326" spans="1:20" ht="30.75" x14ac:dyDescent="0.25">
      <c r="A2326" s="3">
        <v>2324</v>
      </c>
      <c r="B2326" s="4" t="s">
        <v>2325</v>
      </c>
      <c r="C2326" s="4" t="s">
        <v>6434</v>
      </c>
      <c r="D2326" s="3">
        <v>7500</v>
      </c>
      <c r="E2326" s="3">
        <v>1555</v>
      </c>
      <c r="F2326" s="10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8299</v>
      </c>
      <c r="O2326" s="7">
        <v>20.733333333333334</v>
      </c>
      <c r="P2326" s="3">
        <v>-97.459016393442624</v>
      </c>
      <c r="Q2326" s="3" t="s">
        <v>8299</v>
      </c>
      <c r="R2326" s="3" t="s">
        <v>8299</v>
      </c>
      <c r="S2326" s="15">
        <f t="shared" si="72"/>
        <v>42790.885243055556</v>
      </c>
      <c r="T2326" s="14">
        <f t="shared" si="73"/>
        <v>42820.843576388885</v>
      </c>
    </row>
    <row r="2327" spans="1:20" ht="45.75" x14ac:dyDescent="0.25">
      <c r="A2327" s="3">
        <v>2325</v>
      </c>
      <c r="B2327" s="4" t="s">
        <v>2326</v>
      </c>
      <c r="C2327" s="4" t="s">
        <v>6435</v>
      </c>
      <c r="D2327" s="3">
        <v>1000</v>
      </c>
      <c r="E2327" s="3">
        <v>80</v>
      </c>
      <c r="F2327" s="10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8299</v>
      </c>
      <c r="O2327" s="7">
        <v>8</v>
      </c>
      <c r="P2327" s="3">
        <v>-131.42857142857142</v>
      </c>
      <c r="Q2327" s="3" t="s">
        <v>8299</v>
      </c>
      <c r="R2327" s="3" t="s">
        <v>8299</v>
      </c>
      <c r="S2327" s="15">
        <f t="shared" si="72"/>
        <v>42794.022349537037</v>
      </c>
      <c r="T2327" s="14">
        <f t="shared" si="73"/>
        <v>42823.980682870373</v>
      </c>
    </row>
    <row r="2328" spans="1:20" ht="45.75" x14ac:dyDescent="0.25">
      <c r="A2328" s="3">
        <v>2326</v>
      </c>
      <c r="B2328" s="4" t="s">
        <v>2327</v>
      </c>
      <c r="C2328" s="4" t="s">
        <v>6436</v>
      </c>
      <c r="D2328" s="3">
        <v>15000</v>
      </c>
      <c r="E2328" s="3">
        <v>108</v>
      </c>
      <c r="F2328" s="10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8299</v>
      </c>
      <c r="O2328" s="7">
        <v>0.72</v>
      </c>
      <c r="P2328" s="3">
        <v>-14892</v>
      </c>
      <c r="Q2328" s="3" t="s">
        <v>8299</v>
      </c>
      <c r="R2328" s="3" t="s">
        <v>8299</v>
      </c>
      <c r="S2328" s="15">
        <f t="shared" si="72"/>
        <v>42804.034120370372</v>
      </c>
      <c r="T2328" s="14">
        <f t="shared" si="73"/>
        <v>42855.708333333328</v>
      </c>
    </row>
    <row r="2329" spans="1:20" ht="30.75" x14ac:dyDescent="0.25">
      <c r="A2329" s="3">
        <v>2327</v>
      </c>
      <c r="B2329" s="4" t="s">
        <v>2328</v>
      </c>
      <c r="C2329" s="4" t="s">
        <v>6437</v>
      </c>
      <c r="D2329" s="3">
        <v>35000</v>
      </c>
      <c r="E2329" s="3">
        <v>184133.01</v>
      </c>
      <c r="F2329" s="8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8299</v>
      </c>
      <c r="O2329" s="9">
        <v>526.09431428571429</v>
      </c>
      <c r="P2329" s="3">
        <v>44.450971684053656</v>
      </c>
      <c r="Q2329" s="3" t="s">
        <v>8299</v>
      </c>
      <c r="R2329" s="3" t="s">
        <v>8299</v>
      </c>
      <c r="S2329" s="15">
        <f t="shared" si="72"/>
        <v>41842.917129629634</v>
      </c>
      <c r="T2329" s="14">
        <f t="shared" si="73"/>
        <v>41877.917129629634</v>
      </c>
    </row>
    <row r="2330" spans="1:20" ht="60.75" x14ac:dyDescent="0.25">
      <c r="A2330" s="3">
        <v>2328</v>
      </c>
      <c r="B2330" s="4" t="s">
        <v>2329</v>
      </c>
      <c r="C2330" s="4" t="s">
        <v>6438</v>
      </c>
      <c r="D2330" s="3">
        <v>10000</v>
      </c>
      <c r="E2330" s="3">
        <v>25445</v>
      </c>
      <c r="F2330" s="8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8299</v>
      </c>
      <c r="O2330" s="9">
        <v>254.45000000000002</v>
      </c>
      <c r="P2330" s="3">
        <v>28.761638733705773</v>
      </c>
      <c r="Q2330" s="3" t="s">
        <v>8299</v>
      </c>
      <c r="R2330" s="3" t="s">
        <v>8299</v>
      </c>
      <c r="S2330" s="15">
        <f t="shared" si="72"/>
        <v>42139.781678240746</v>
      </c>
      <c r="T2330" s="14">
        <f t="shared" si="73"/>
        <v>42169.781678240746</v>
      </c>
    </row>
    <row r="2331" spans="1:20" ht="30.75" x14ac:dyDescent="0.25">
      <c r="A2331" s="3">
        <v>2329</v>
      </c>
      <c r="B2331" s="4" t="s">
        <v>2330</v>
      </c>
      <c r="C2331" s="4" t="s">
        <v>6439</v>
      </c>
      <c r="D2331" s="3">
        <v>25000</v>
      </c>
      <c r="E2331" s="3">
        <v>26480</v>
      </c>
      <c r="F2331" s="8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8299</v>
      </c>
      <c r="O2331" s="8">
        <v>105.91999999999999</v>
      </c>
      <c r="P2331" s="3">
        <v>11.84</v>
      </c>
      <c r="Q2331" s="3" t="s">
        <v>8299</v>
      </c>
      <c r="R2331" s="3" t="s">
        <v>8299</v>
      </c>
      <c r="S2331" s="15">
        <f t="shared" si="72"/>
        <v>41807.624374999999</v>
      </c>
      <c r="T2331" s="14">
        <f t="shared" si="73"/>
        <v>41837.624374999999</v>
      </c>
    </row>
    <row r="2332" spans="1:20" ht="30.75" x14ac:dyDescent="0.25">
      <c r="A2332" s="3">
        <v>2330</v>
      </c>
      <c r="B2332" s="4" t="s">
        <v>2331</v>
      </c>
      <c r="C2332" s="4" t="s">
        <v>6440</v>
      </c>
      <c r="D2332" s="3">
        <v>35000</v>
      </c>
      <c r="E2332" s="3">
        <v>35848</v>
      </c>
      <c r="F2332" s="8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8299</v>
      </c>
      <c r="O2332" s="8">
        <v>102.42285714285715</v>
      </c>
      <c r="P2332" s="3">
        <v>5.2024539877300615</v>
      </c>
      <c r="Q2332" s="3" t="s">
        <v>8299</v>
      </c>
      <c r="R2332" s="3" t="s">
        <v>8299</v>
      </c>
      <c r="S2332" s="15">
        <f t="shared" si="72"/>
        <v>42332.89980324074</v>
      </c>
      <c r="T2332" s="14">
        <f t="shared" si="73"/>
        <v>42363</v>
      </c>
    </row>
    <row r="2333" spans="1:20" ht="30.75" x14ac:dyDescent="0.25">
      <c r="A2333" s="3">
        <v>2331</v>
      </c>
      <c r="B2333" s="4" t="s">
        <v>2332</v>
      </c>
      <c r="C2333" s="4" t="s">
        <v>6441</v>
      </c>
      <c r="D2333" s="3">
        <v>8000</v>
      </c>
      <c r="E2333" s="3">
        <v>11545.1</v>
      </c>
      <c r="F2333" s="8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8299</v>
      </c>
      <c r="O2333" s="8">
        <v>144.31375</v>
      </c>
      <c r="P2333" s="3">
        <v>12.526855123674913</v>
      </c>
      <c r="Q2333" s="3" t="s">
        <v>8299</v>
      </c>
      <c r="R2333" s="3" t="s">
        <v>8299</v>
      </c>
      <c r="S2333" s="15">
        <f t="shared" si="72"/>
        <v>41839.005671296298</v>
      </c>
      <c r="T2333" s="14">
        <f t="shared" si="73"/>
        <v>41869.005671296298</v>
      </c>
    </row>
    <row r="2334" spans="1:20" ht="45.75" x14ac:dyDescent="0.25">
      <c r="A2334" s="3">
        <v>2332</v>
      </c>
      <c r="B2334" s="4" t="s">
        <v>2333</v>
      </c>
      <c r="C2334" s="4" t="s">
        <v>6442</v>
      </c>
      <c r="D2334" s="3">
        <v>25000</v>
      </c>
      <c r="E2334" s="3">
        <v>26577</v>
      </c>
      <c r="F2334" s="8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8299</v>
      </c>
      <c r="O2334" s="8">
        <v>106.30800000000001</v>
      </c>
      <c r="P2334" s="3">
        <v>4.4801136363636367</v>
      </c>
      <c r="Q2334" s="3" t="s">
        <v>8299</v>
      </c>
      <c r="R2334" s="3" t="s">
        <v>8299</v>
      </c>
      <c r="S2334" s="15">
        <f t="shared" si="72"/>
        <v>42011.628136574072</v>
      </c>
      <c r="T2334" s="14">
        <f t="shared" si="73"/>
        <v>42041.628136574072</v>
      </c>
    </row>
    <row r="2335" spans="1:20" ht="30.75" x14ac:dyDescent="0.25">
      <c r="A2335" s="3">
        <v>2333</v>
      </c>
      <c r="B2335" s="4" t="s">
        <v>2334</v>
      </c>
      <c r="C2335" s="4" t="s">
        <v>6443</v>
      </c>
      <c r="D2335" s="3">
        <v>600</v>
      </c>
      <c r="E2335" s="3">
        <v>1273</v>
      </c>
      <c r="F2335" s="8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8299</v>
      </c>
      <c r="O2335" s="9">
        <v>212.16666666666666</v>
      </c>
      <c r="P2335" s="3">
        <v>7.1595744680851068</v>
      </c>
      <c r="Q2335" s="3" t="s">
        <v>8299</v>
      </c>
      <c r="R2335" s="3" t="s">
        <v>8299</v>
      </c>
      <c r="S2335" s="15">
        <f t="shared" si="72"/>
        <v>41767.650347222225</v>
      </c>
      <c r="T2335" s="14">
        <f t="shared" si="73"/>
        <v>41788.743055555555</v>
      </c>
    </row>
    <row r="2336" spans="1:20" ht="30.75" x14ac:dyDescent="0.25">
      <c r="A2336" s="3">
        <v>2334</v>
      </c>
      <c r="B2336" s="4" t="s">
        <v>2335</v>
      </c>
      <c r="C2336" s="4" t="s">
        <v>6444</v>
      </c>
      <c r="D2336" s="3">
        <v>4000</v>
      </c>
      <c r="E2336" s="3">
        <v>4078</v>
      </c>
      <c r="F2336" s="8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8299</v>
      </c>
      <c r="O2336" s="8">
        <v>101.95</v>
      </c>
      <c r="P2336" s="3">
        <v>1.164179104477612</v>
      </c>
      <c r="Q2336" s="3" t="s">
        <v>8299</v>
      </c>
      <c r="R2336" s="3" t="s">
        <v>8299</v>
      </c>
      <c r="S2336" s="15">
        <f t="shared" si="72"/>
        <v>41918.670115740737</v>
      </c>
      <c r="T2336" s="14">
        <f t="shared" si="73"/>
        <v>41948.731944444444</v>
      </c>
    </row>
    <row r="2337" spans="1:20" ht="30.75" x14ac:dyDescent="0.25">
      <c r="A2337" s="3">
        <v>2335</v>
      </c>
      <c r="B2337" s="4" t="s">
        <v>2336</v>
      </c>
      <c r="C2337" s="4" t="s">
        <v>6445</v>
      </c>
      <c r="D2337" s="3">
        <v>25000</v>
      </c>
      <c r="E2337" s="3">
        <v>25568</v>
      </c>
      <c r="F2337" s="8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8299</v>
      </c>
      <c r="O2337" s="8">
        <v>102.27200000000001</v>
      </c>
      <c r="P2337" s="3">
        <v>2.570135746606335</v>
      </c>
      <c r="Q2337" s="3" t="s">
        <v>8299</v>
      </c>
      <c r="R2337" s="3" t="s">
        <v>8299</v>
      </c>
      <c r="S2337" s="15">
        <f t="shared" si="72"/>
        <v>41771.572256944448</v>
      </c>
      <c r="T2337" s="14">
        <f t="shared" si="73"/>
        <v>41801.572256944448</v>
      </c>
    </row>
    <row r="2338" spans="1:20" ht="30.75" x14ac:dyDescent="0.25">
      <c r="A2338" s="3">
        <v>2336</v>
      </c>
      <c r="B2338" s="4" t="s">
        <v>2337</v>
      </c>
      <c r="C2338" s="4" t="s">
        <v>6446</v>
      </c>
      <c r="D2338" s="3">
        <v>20000</v>
      </c>
      <c r="E2338" s="3">
        <v>104146.51</v>
      </c>
      <c r="F2338" s="8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8299</v>
      </c>
      <c r="O2338" s="9">
        <v>520.73254999999995</v>
      </c>
      <c r="P2338" s="3">
        <v>38.86674826789838</v>
      </c>
      <c r="Q2338" s="3" t="s">
        <v>8299</v>
      </c>
      <c r="R2338" s="3" t="s">
        <v>8299</v>
      </c>
      <c r="S2338" s="15">
        <f t="shared" si="72"/>
        <v>41666.924710648149</v>
      </c>
      <c r="T2338" s="14">
        <f t="shared" si="73"/>
        <v>41706.924710648149</v>
      </c>
    </row>
    <row r="2339" spans="1:20" ht="30.75" x14ac:dyDescent="0.25">
      <c r="A2339" s="3">
        <v>2337</v>
      </c>
      <c r="B2339" s="4" t="s">
        <v>2338</v>
      </c>
      <c r="C2339" s="4" t="s">
        <v>6447</v>
      </c>
      <c r="D2339" s="3">
        <v>12000</v>
      </c>
      <c r="E2339" s="3">
        <v>13279</v>
      </c>
      <c r="F2339" s="8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8299</v>
      </c>
      <c r="O2339" s="8">
        <v>110.65833333333333</v>
      </c>
      <c r="P2339" s="3">
        <v>7.1452513966480451</v>
      </c>
      <c r="Q2339" s="3" t="s">
        <v>8299</v>
      </c>
      <c r="R2339" s="3" t="s">
        <v>8299</v>
      </c>
      <c r="S2339" s="15">
        <f t="shared" si="72"/>
        <v>41786.640543981484</v>
      </c>
      <c r="T2339" s="14">
        <f t="shared" si="73"/>
        <v>41816.640543981484</v>
      </c>
    </row>
    <row r="2340" spans="1:20" ht="30.75" x14ac:dyDescent="0.25">
      <c r="A2340" s="3">
        <v>2338</v>
      </c>
      <c r="B2340" s="4" t="s">
        <v>2339</v>
      </c>
      <c r="C2340" s="4" t="s">
        <v>6448</v>
      </c>
      <c r="D2340" s="3">
        <v>15000</v>
      </c>
      <c r="E2340" s="3">
        <v>15171.5</v>
      </c>
      <c r="F2340" s="8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8299</v>
      </c>
      <c r="O2340" s="8">
        <v>101.14333333333335</v>
      </c>
      <c r="P2340" s="3">
        <v>1.3943089430894309</v>
      </c>
      <c r="Q2340" s="3" t="s">
        <v>8299</v>
      </c>
      <c r="R2340" s="3" t="s">
        <v>8299</v>
      </c>
      <c r="S2340" s="15">
        <f t="shared" si="72"/>
        <v>41789.896805555552</v>
      </c>
      <c r="T2340" s="14">
        <f t="shared" si="73"/>
        <v>41819.896805555552</v>
      </c>
    </row>
    <row r="2341" spans="1:20" ht="30.75" x14ac:dyDescent="0.25">
      <c r="A2341" s="3">
        <v>2339</v>
      </c>
      <c r="B2341" s="4" t="s">
        <v>2340</v>
      </c>
      <c r="C2341" s="4" t="s">
        <v>6449</v>
      </c>
      <c r="D2341" s="3">
        <v>25000</v>
      </c>
      <c r="E2341" s="3">
        <v>73552</v>
      </c>
      <c r="F2341" s="8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8299</v>
      </c>
      <c r="O2341" s="9">
        <v>294.20799999999997</v>
      </c>
      <c r="P2341" s="3">
        <v>43.978260869565219</v>
      </c>
      <c r="Q2341" s="3" t="s">
        <v>8299</v>
      </c>
      <c r="R2341" s="3" t="s">
        <v>8299</v>
      </c>
      <c r="S2341" s="15">
        <f t="shared" si="72"/>
        <v>42692.79987268518</v>
      </c>
      <c r="T2341" s="14">
        <f t="shared" si="73"/>
        <v>42723.332638888889</v>
      </c>
    </row>
    <row r="2342" spans="1:20" ht="30.75" x14ac:dyDescent="0.25">
      <c r="A2342" s="3">
        <v>2340</v>
      </c>
      <c r="B2342" s="4" t="s">
        <v>2341</v>
      </c>
      <c r="C2342" s="4" t="s">
        <v>6450</v>
      </c>
      <c r="D2342" s="3">
        <v>40000</v>
      </c>
      <c r="E2342" s="3">
        <v>42311</v>
      </c>
      <c r="F2342" s="8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8299</v>
      </c>
      <c r="O2342" s="8">
        <v>105.77749999999999</v>
      </c>
      <c r="P2342" s="3">
        <v>5.7344913151364763</v>
      </c>
      <c r="Q2342" s="3" t="s">
        <v>8299</v>
      </c>
      <c r="R2342" s="3" t="s">
        <v>8299</v>
      </c>
      <c r="S2342" s="15">
        <f t="shared" si="72"/>
        <v>42643.642800925925</v>
      </c>
      <c r="T2342" s="14">
        <f t="shared" si="73"/>
        <v>42673.642800925925</v>
      </c>
    </row>
    <row r="2343" spans="1:20" ht="30.75" x14ac:dyDescent="0.25">
      <c r="A2343" s="3">
        <v>2341</v>
      </c>
      <c r="B2343" s="4" t="s">
        <v>2342</v>
      </c>
      <c r="C2343" s="4" t="s">
        <v>6451</v>
      </c>
      <c r="D2343" s="3">
        <v>5000</v>
      </c>
      <c r="E2343" s="3">
        <v>0</v>
      </c>
      <c r="F2343" s="7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8273</v>
      </c>
      <c r="O2343" s="7">
        <v>0</v>
      </c>
      <c r="P2343" s="3">
        <v>0</v>
      </c>
      <c r="Q2343" s="3" t="s">
        <v>8273</v>
      </c>
      <c r="R2343" s="3" t="s">
        <v>8273</v>
      </c>
      <c r="S2343" s="15">
        <f t="shared" si="72"/>
        <v>42167.813703703709</v>
      </c>
      <c r="T2343" s="14">
        <f t="shared" si="73"/>
        <v>42197.813703703709</v>
      </c>
    </row>
    <row r="2344" spans="1:20" ht="30.75" x14ac:dyDescent="0.25">
      <c r="A2344" s="3">
        <v>2342</v>
      </c>
      <c r="B2344" s="4" t="s">
        <v>2343</v>
      </c>
      <c r="C2344" s="4" t="s">
        <v>6452</v>
      </c>
      <c r="D2344" s="3">
        <v>5500</v>
      </c>
      <c r="E2344" s="3">
        <v>0</v>
      </c>
      <c r="F2344" s="7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8273</v>
      </c>
      <c r="O2344" s="7">
        <v>0</v>
      </c>
      <c r="P2344" s="3">
        <v>0</v>
      </c>
      <c r="Q2344" s="3" t="s">
        <v>8273</v>
      </c>
      <c r="R2344" s="3" t="s">
        <v>8273</v>
      </c>
      <c r="S2344" s="15">
        <f t="shared" si="72"/>
        <v>41897.702199074076</v>
      </c>
      <c r="T2344" s="14">
        <f t="shared" si="73"/>
        <v>41918.208333333336</v>
      </c>
    </row>
    <row r="2345" spans="1:20" ht="30.75" x14ac:dyDescent="0.25">
      <c r="A2345" s="3">
        <v>2343</v>
      </c>
      <c r="B2345" s="4" t="s">
        <v>2344</v>
      </c>
      <c r="C2345" s="4" t="s">
        <v>6453</v>
      </c>
      <c r="D2345" s="3">
        <v>10000</v>
      </c>
      <c r="E2345" s="3">
        <v>300</v>
      </c>
      <c r="F2345" s="7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8273</v>
      </c>
      <c r="O2345" s="7">
        <v>3</v>
      </c>
      <c r="P2345" s="3">
        <v>-9700</v>
      </c>
      <c r="Q2345" s="3" t="s">
        <v>8273</v>
      </c>
      <c r="R2345" s="3" t="s">
        <v>8273</v>
      </c>
      <c r="S2345" s="15">
        <f t="shared" si="72"/>
        <v>42327.825289351851</v>
      </c>
      <c r="T2345" s="14">
        <f t="shared" si="73"/>
        <v>42377.82430555555</v>
      </c>
    </row>
    <row r="2346" spans="1:20" ht="45.75" x14ac:dyDescent="0.25">
      <c r="A2346" s="3">
        <v>2344</v>
      </c>
      <c r="B2346" s="4" t="s">
        <v>2345</v>
      </c>
      <c r="C2346" s="4" t="s">
        <v>6454</v>
      </c>
      <c r="D2346" s="3">
        <v>1000</v>
      </c>
      <c r="E2346" s="3">
        <v>1</v>
      </c>
      <c r="F2346" s="7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8273</v>
      </c>
      <c r="O2346" s="7">
        <v>0.1</v>
      </c>
      <c r="P2346" s="3">
        <v>-999</v>
      </c>
      <c r="Q2346" s="3" t="s">
        <v>8273</v>
      </c>
      <c r="R2346" s="3" t="s">
        <v>8273</v>
      </c>
      <c r="S2346" s="15">
        <f t="shared" si="72"/>
        <v>42515.727650462963</v>
      </c>
      <c r="T2346" s="14">
        <f t="shared" si="73"/>
        <v>42545.727650462963</v>
      </c>
    </row>
    <row r="2347" spans="1:20" ht="30.75" x14ac:dyDescent="0.25">
      <c r="A2347" s="3">
        <v>2345</v>
      </c>
      <c r="B2347" s="4" t="s">
        <v>2346</v>
      </c>
      <c r="C2347" s="4" t="s">
        <v>6455</v>
      </c>
      <c r="D2347" s="3">
        <v>3000</v>
      </c>
      <c r="E2347" s="3">
        <v>0</v>
      </c>
      <c r="F2347" s="7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8273</v>
      </c>
      <c r="O2347" s="7">
        <v>0</v>
      </c>
      <c r="P2347" s="3">
        <v>0</v>
      </c>
      <c r="Q2347" s="3" t="s">
        <v>8273</v>
      </c>
      <c r="R2347" s="3" t="s">
        <v>8273</v>
      </c>
      <c r="S2347" s="15">
        <f t="shared" si="72"/>
        <v>42060.001805555556</v>
      </c>
      <c r="T2347" s="14">
        <f t="shared" si="73"/>
        <v>42094.985416666663</v>
      </c>
    </row>
    <row r="2348" spans="1:20" ht="30.75" x14ac:dyDescent="0.25">
      <c r="A2348" s="3">
        <v>2346</v>
      </c>
      <c r="B2348" s="4" t="s">
        <v>2347</v>
      </c>
      <c r="C2348" s="4" t="s">
        <v>6456</v>
      </c>
      <c r="D2348" s="3">
        <v>60000</v>
      </c>
      <c r="E2348" s="3">
        <v>39</v>
      </c>
      <c r="F2348" s="7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8273</v>
      </c>
      <c r="O2348" s="7">
        <v>6.5000000000000002E-2</v>
      </c>
      <c r="P2348" s="3">
        <v>-19987</v>
      </c>
      <c r="Q2348" s="3" t="s">
        <v>8273</v>
      </c>
      <c r="R2348" s="3" t="s">
        <v>8273</v>
      </c>
      <c r="S2348" s="15">
        <f t="shared" si="72"/>
        <v>42615.79896990741</v>
      </c>
      <c r="T2348" s="14">
        <f t="shared" si="73"/>
        <v>42660.79896990741</v>
      </c>
    </row>
    <row r="2349" spans="1:20" ht="30.75" x14ac:dyDescent="0.25">
      <c r="A2349" s="3">
        <v>2347</v>
      </c>
      <c r="B2349" s="4" t="s">
        <v>2348</v>
      </c>
      <c r="C2349" s="4" t="s">
        <v>6457</v>
      </c>
      <c r="D2349" s="3">
        <v>1000</v>
      </c>
      <c r="E2349" s="3">
        <v>15</v>
      </c>
      <c r="F2349" s="7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8273</v>
      </c>
      <c r="O2349" s="7">
        <v>1.5</v>
      </c>
      <c r="P2349" s="3">
        <v>-985</v>
      </c>
      <c r="Q2349" s="3" t="s">
        <v>8273</v>
      </c>
      <c r="R2349" s="3" t="s">
        <v>8273</v>
      </c>
      <c r="S2349" s="15">
        <f t="shared" si="72"/>
        <v>42577.607361111113</v>
      </c>
      <c r="T2349" s="14">
        <f t="shared" si="73"/>
        <v>42607.607361111113</v>
      </c>
    </row>
    <row r="2350" spans="1:20" ht="30.75" x14ac:dyDescent="0.25">
      <c r="A2350" s="3">
        <v>2348</v>
      </c>
      <c r="B2350" s="4" t="s">
        <v>2349</v>
      </c>
      <c r="C2350" s="4" t="s">
        <v>6458</v>
      </c>
      <c r="D2350" s="3">
        <v>70000</v>
      </c>
      <c r="E2350" s="3">
        <v>270</v>
      </c>
      <c r="F2350" s="7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8273</v>
      </c>
      <c r="O2350" s="7">
        <v>0.38571428571428573</v>
      </c>
      <c r="P2350" s="3">
        <v>-13946</v>
      </c>
      <c r="Q2350" s="3" t="s">
        <v>8273</v>
      </c>
      <c r="R2350" s="3" t="s">
        <v>8273</v>
      </c>
      <c r="S2350" s="15">
        <f t="shared" si="72"/>
        <v>42360.932152777779</v>
      </c>
      <c r="T2350" s="14">
        <f t="shared" si="73"/>
        <v>42420.932152777779</v>
      </c>
    </row>
    <row r="2351" spans="1:20" ht="30.75" x14ac:dyDescent="0.25">
      <c r="A2351" s="3">
        <v>2349</v>
      </c>
      <c r="B2351" s="4" t="s">
        <v>2350</v>
      </c>
      <c r="C2351" s="4" t="s">
        <v>6459</v>
      </c>
      <c r="D2351" s="3">
        <v>474900</v>
      </c>
      <c r="E2351" s="3">
        <v>0</v>
      </c>
      <c r="F2351" s="7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8273</v>
      </c>
      <c r="O2351" s="7">
        <v>0</v>
      </c>
      <c r="P2351" s="3">
        <v>0</v>
      </c>
      <c r="Q2351" s="3" t="s">
        <v>8273</v>
      </c>
      <c r="R2351" s="3" t="s">
        <v>8273</v>
      </c>
      <c r="S2351" s="15">
        <f t="shared" si="72"/>
        <v>42198.775787037041</v>
      </c>
      <c r="T2351" s="14">
        <f t="shared" si="73"/>
        <v>42227.775787037041</v>
      </c>
    </row>
    <row r="2352" spans="1:20" ht="30.75" x14ac:dyDescent="0.25">
      <c r="A2352" s="3">
        <v>2350</v>
      </c>
      <c r="B2352" s="4" t="s">
        <v>2351</v>
      </c>
      <c r="C2352" s="4" t="s">
        <v>6460</v>
      </c>
      <c r="D2352" s="3">
        <v>50000</v>
      </c>
      <c r="E2352" s="3">
        <v>0</v>
      </c>
      <c r="F2352" s="7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8273</v>
      </c>
      <c r="O2352" s="7">
        <v>0</v>
      </c>
      <c r="P2352" s="3">
        <v>0</v>
      </c>
      <c r="Q2352" s="3" t="s">
        <v>8273</v>
      </c>
      <c r="R2352" s="3" t="s">
        <v>8273</v>
      </c>
      <c r="S2352" s="15">
        <f t="shared" si="72"/>
        <v>42708.842245370368</v>
      </c>
      <c r="T2352" s="14">
        <f t="shared" si="73"/>
        <v>42738.842245370368</v>
      </c>
    </row>
    <row r="2353" spans="1:20" ht="15.75" x14ac:dyDescent="0.25">
      <c r="A2353" s="3">
        <v>2351</v>
      </c>
      <c r="B2353" s="4" t="s">
        <v>2352</v>
      </c>
      <c r="C2353" s="4" t="s">
        <v>6461</v>
      </c>
      <c r="D2353" s="3">
        <v>18900</v>
      </c>
      <c r="E2353" s="3">
        <v>108</v>
      </c>
      <c r="F2353" s="7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8273</v>
      </c>
      <c r="O2353" s="7">
        <v>0.5714285714285714</v>
      </c>
      <c r="P2353" s="3">
        <v>-2684.5714285714284</v>
      </c>
      <c r="Q2353" s="3" t="s">
        <v>8273</v>
      </c>
      <c r="R2353" s="3" t="s">
        <v>8273</v>
      </c>
      <c r="S2353" s="15">
        <f t="shared" si="72"/>
        <v>42094.101145833338</v>
      </c>
      <c r="T2353" s="14">
        <f t="shared" si="73"/>
        <v>42124.101145833338</v>
      </c>
    </row>
    <row r="2354" spans="1:20" ht="30.75" x14ac:dyDescent="0.25">
      <c r="A2354" s="3">
        <v>2352</v>
      </c>
      <c r="B2354" s="4" t="s">
        <v>2353</v>
      </c>
      <c r="C2354" s="4" t="s">
        <v>6462</v>
      </c>
      <c r="D2354" s="3">
        <v>2000</v>
      </c>
      <c r="E2354" s="3">
        <v>0</v>
      </c>
      <c r="F2354" s="7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8273</v>
      </c>
      <c r="O2354" s="7">
        <v>0</v>
      </c>
      <c r="P2354" s="3">
        <v>0</v>
      </c>
      <c r="Q2354" s="3" t="s">
        <v>8273</v>
      </c>
      <c r="R2354" s="3" t="s">
        <v>8273</v>
      </c>
      <c r="S2354" s="15">
        <f t="shared" si="72"/>
        <v>42101.633703703701</v>
      </c>
      <c r="T2354" s="14">
        <f t="shared" si="73"/>
        <v>42161.633703703701</v>
      </c>
    </row>
    <row r="2355" spans="1:20" ht="30.75" x14ac:dyDescent="0.25">
      <c r="A2355" s="3">
        <v>2353</v>
      </c>
      <c r="B2355" s="4" t="s">
        <v>2354</v>
      </c>
      <c r="C2355" s="4" t="s">
        <v>6463</v>
      </c>
      <c r="D2355" s="3">
        <v>1000</v>
      </c>
      <c r="E2355" s="3">
        <v>0</v>
      </c>
      <c r="F2355" s="7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8273</v>
      </c>
      <c r="O2355" s="7">
        <v>0</v>
      </c>
      <c r="P2355" s="3">
        <v>0</v>
      </c>
      <c r="Q2355" s="3" t="s">
        <v>8273</v>
      </c>
      <c r="R2355" s="3" t="s">
        <v>8273</v>
      </c>
      <c r="S2355" s="15">
        <f t="shared" si="72"/>
        <v>42103.676180555558</v>
      </c>
      <c r="T2355" s="14">
        <f t="shared" si="73"/>
        <v>42115.676180555558</v>
      </c>
    </row>
    <row r="2356" spans="1:20" ht="30.75" x14ac:dyDescent="0.25">
      <c r="A2356" s="3">
        <v>2354</v>
      </c>
      <c r="B2356" s="4" t="s">
        <v>2355</v>
      </c>
      <c r="C2356" s="4" t="s">
        <v>6464</v>
      </c>
      <c r="D2356" s="3">
        <v>35000</v>
      </c>
      <c r="E2356" s="3">
        <v>25</v>
      </c>
      <c r="F2356" s="7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8273</v>
      </c>
      <c r="O2356" s="7">
        <v>7.1428571428571425E-2</v>
      </c>
      <c r="P2356" s="3">
        <v>-34975</v>
      </c>
      <c r="Q2356" s="3" t="s">
        <v>8273</v>
      </c>
      <c r="R2356" s="3" t="s">
        <v>8273</v>
      </c>
      <c r="S2356" s="15">
        <f t="shared" si="72"/>
        <v>41954.722916666666</v>
      </c>
      <c r="T2356" s="14">
        <f t="shared" si="73"/>
        <v>42014.722916666666</v>
      </c>
    </row>
    <row r="2357" spans="1:20" ht="30.75" x14ac:dyDescent="0.25">
      <c r="A2357" s="3">
        <v>2355</v>
      </c>
      <c r="B2357" s="4" t="s">
        <v>2356</v>
      </c>
      <c r="C2357" s="4" t="s">
        <v>6465</v>
      </c>
      <c r="D2357" s="3">
        <v>8000</v>
      </c>
      <c r="E2357" s="3">
        <v>55</v>
      </c>
      <c r="F2357" s="7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8273</v>
      </c>
      <c r="O2357" s="7">
        <v>0.6875</v>
      </c>
      <c r="P2357" s="3">
        <v>-3972.5</v>
      </c>
      <c r="Q2357" s="3" t="s">
        <v>8273</v>
      </c>
      <c r="R2357" s="3" t="s">
        <v>8273</v>
      </c>
      <c r="S2357" s="15">
        <f t="shared" si="72"/>
        <v>42096.918240740735</v>
      </c>
      <c r="T2357" s="14">
        <f t="shared" si="73"/>
        <v>42126.918240740735</v>
      </c>
    </row>
    <row r="2358" spans="1:20" ht="30.75" x14ac:dyDescent="0.25">
      <c r="A2358" s="3">
        <v>2356</v>
      </c>
      <c r="B2358" s="4" t="s">
        <v>2357</v>
      </c>
      <c r="C2358" s="4" t="s">
        <v>6466</v>
      </c>
      <c r="D2358" s="3">
        <v>10000</v>
      </c>
      <c r="E2358" s="3">
        <v>0</v>
      </c>
      <c r="F2358" s="7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8273</v>
      </c>
      <c r="O2358" s="7">
        <v>0</v>
      </c>
      <c r="P2358" s="3">
        <v>0</v>
      </c>
      <c r="Q2358" s="3" t="s">
        <v>8273</v>
      </c>
      <c r="R2358" s="3" t="s">
        <v>8273</v>
      </c>
      <c r="S2358" s="15">
        <f t="shared" si="72"/>
        <v>42130.78361111111</v>
      </c>
      <c r="T2358" s="14">
        <f t="shared" si="73"/>
        <v>42160.78361111111</v>
      </c>
    </row>
    <row r="2359" spans="1:20" ht="30.75" x14ac:dyDescent="0.25">
      <c r="A2359" s="3">
        <v>2357</v>
      </c>
      <c r="B2359" s="4" t="s">
        <v>2358</v>
      </c>
      <c r="C2359" s="4" t="s">
        <v>6467</v>
      </c>
      <c r="D2359" s="3">
        <v>27000</v>
      </c>
      <c r="E2359" s="3">
        <v>0</v>
      </c>
      <c r="F2359" s="7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8273</v>
      </c>
      <c r="O2359" s="7">
        <v>0</v>
      </c>
      <c r="P2359" s="3">
        <v>0</v>
      </c>
      <c r="Q2359" s="3" t="s">
        <v>8273</v>
      </c>
      <c r="R2359" s="3" t="s">
        <v>8273</v>
      </c>
      <c r="S2359" s="15">
        <f t="shared" si="72"/>
        <v>42264.620115740734</v>
      </c>
      <c r="T2359" s="14">
        <f t="shared" si="73"/>
        <v>42294.620115740734</v>
      </c>
    </row>
    <row r="2360" spans="1:20" ht="30.75" x14ac:dyDescent="0.25">
      <c r="A2360" s="3">
        <v>2358</v>
      </c>
      <c r="B2360" s="4" t="s">
        <v>2359</v>
      </c>
      <c r="C2360" s="4" t="s">
        <v>6468</v>
      </c>
      <c r="D2360" s="3">
        <v>1500</v>
      </c>
      <c r="E2360" s="3">
        <v>0</v>
      </c>
      <c r="F2360" s="7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8273</v>
      </c>
      <c r="O2360" s="7">
        <v>0</v>
      </c>
      <c r="P2360" s="3">
        <v>0</v>
      </c>
      <c r="Q2360" s="3" t="s">
        <v>8273</v>
      </c>
      <c r="R2360" s="3" t="s">
        <v>8273</v>
      </c>
      <c r="S2360" s="15">
        <f t="shared" si="72"/>
        <v>41978.930972222224</v>
      </c>
      <c r="T2360" s="14">
        <f t="shared" si="73"/>
        <v>42035.027083333334</v>
      </c>
    </row>
    <row r="2361" spans="1:20" ht="30.75" x14ac:dyDescent="0.25">
      <c r="A2361" s="3">
        <v>2359</v>
      </c>
      <c r="B2361" s="4" t="s">
        <v>2360</v>
      </c>
      <c r="C2361" s="4" t="s">
        <v>6469</v>
      </c>
      <c r="D2361" s="3">
        <v>7500</v>
      </c>
      <c r="E2361" s="3">
        <v>1101</v>
      </c>
      <c r="F2361" s="7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8273</v>
      </c>
      <c r="O2361" s="7">
        <v>14.680000000000001</v>
      </c>
      <c r="P2361" s="3">
        <v>-2133</v>
      </c>
      <c r="Q2361" s="3" t="s">
        <v>8273</v>
      </c>
      <c r="R2361" s="3" t="s">
        <v>8273</v>
      </c>
      <c r="S2361" s="15">
        <f t="shared" si="72"/>
        <v>42159.649583333332</v>
      </c>
      <c r="T2361" s="14">
        <f t="shared" si="73"/>
        <v>42219.649583333332</v>
      </c>
    </row>
    <row r="2362" spans="1:20" ht="30.75" x14ac:dyDescent="0.25">
      <c r="A2362" s="3">
        <v>2360</v>
      </c>
      <c r="B2362" s="4" t="s">
        <v>2361</v>
      </c>
      <c r="C2362" s="4" t="s">
        <v>6470</v>
      </c>
      <c r="D2362" s="3">
        <v>5000</v>
      </c>
      <c r="E2362" s="3">
        <v>2</v>
      </c>
      <c r="F2362" s="7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8273</v>
      </c>
      <c r="O2362" s="7">
        <v>0.04</v>
      </c>
      <c r="P2362" s="3">
        <v>-4998</v>
      </c>
      <c r="Q2362" s="3" t="s">
        <v>8273</v>
      </c>
      <c r="R2362" s="3" t="s">
        <v>8273</v>
      </c>
      <c r="S2362" s="15">
        <f t="shared" si="72"/>
        <v>42377.70694444445</v>
      </c>
      <c r="T2362" s="14">
        <f t="shared" si="73"/>
        <v>42407.70694444445</v>
      </c>
    </row>
    <row r="2363" spans="1:20" ht="45.75" x14ac:dyDescent="0.25">
      <c r="A2363" s="3">
        <v>2361</v>
      </c>
      <c r="B2363" s="4" t="s">
        <v>2362</v>
      </c>
      <c r="C2363" s="4" t="s">
        <v>6471</v>
      </c>
      <c r="D2363" s="3">
        <v>200</v>
      </c>
      <c r="E2363" s="3">
        <v>0</v>
      </c>
      <c r="F2363" s="7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8273</v>
      </c>
      <c r="O2363" s="7">
        <v>0</v>
      </c>
      <c r="P2363" s="3">
        <v>0</v>
      </c>
      <c r="Q2363" s="3" t="s">
        <v>8273</v>
      </c>
      <c r="R2363" s="3" t="s">
        <v>8273</v>
      </c>
      <c r="S2363" s="15">
        <f t="shared" si="72"/>
        <v>42466.858888888892</v>
      </c>
      <c r="T2363" s="14">
        <f t="shared" si="73"/>
        <v>42490.916666666672</v>
      </c>
    </row>
    <row r="2364" spans="1:20" ht="30.75" x14ac:dyDescent="0.25">
      <c r="A2364" s="3">
        <v>2362</v>
      </c>
      <c r="B2364" s="4" t="s">
        <v>2363</v>
      </c>
      <c r="C2364" s="4" t="s">
        <v>6472</v>
      </c>
      <c r="D2364" s="3">
        <v>420</v>
      </c>
      <c r="E2364" s="3">
        <v>120</v>
      </c>
      <c r="F2364" s="7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8273</v>
      </c>
      <c r="O2364" s="7">
        <v>28.571428571428569</v>
      </c>
      <c r="P2364" s="3">
        <v>-150</v>
      </c>
      <c r="Q2364" s="3" t="s">
        <v>8273</v>
      </c>
      <c r="R2364" s="3" t="s">
        <v>8273</v>
      </c>
      <c r="S2364" s="15">
        <f t="shared" si="72"/>
        <v>41954.688310185185</v>
      </c>
      <c r="T2364" s="14">
        <f t="shared" si="73"/>
        <v>41984.688310185185</v>
      </c>
    </row>
    <row r="2365" spans="1:20" ht="30.75" x14ac:dyDescent="0.25">
      <c r="A2365" s="3">
        <v>2363</v>
      </c>
      <c r="B2365" s="4" t="s">
        <v>2364</v>
      </c>
      <c r="C2365" s="4" t="s">
        <v>6473</v>
      </c>
      <c r="D2365" s="3">
        <v>175000</v>
      </c>
      <c r="E2365" s="3">
        <v>0</v>
      </c>
      <c r="F2365" s="7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8273</v>
      </c>
      <c r="O2365" s="7">
        <v>0</v>
      </c>
      <c r="P2365" s="3">
        <v>0</v>
      </c>
      <c r="Q2365" s="3" t="s">
        <v>8273</v>
      </c>
      <c r="R2365" s="3" t="s">
        <v>8273</v>
      </c>
      <c r="S2365" s="15">
        <f t="shared" si="72"/>
        <v>42322.011574074073</v>
      </c>
      <c r="T2365" s="14">
        <f t="shared" si="73"/>
        <v>42367.011574074073</v>
      </c>
    </row>
    <row r="2366" spans="1:20" ht="30.75" x14ac:dyDescent="0.25">
      <c r="A2366" s="3">
        <v>2364</v>
      </c>
      <c r="B2366" s="4" t="s">
        <v>2365</v>
      </c>
      <c r="C2366" s="4" t="s">
        <v>6474</v>
      </c>
      <c r="D2366" s="3">
        <v>128</v>
      </c>
      <c r="E2366" s="3">
        <v>0</v>
      </c>
      <c r="F2366" s="7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8273</v>
      </c>
      <c r="O2366" s="7">
        <v>0</v>
      </c>
      <c r="P2366" s="3">
        <v>0</v>
      </c>
      <c r="Q2366" s="3" t="s">
        <v>8273</v>
      </c>
      <c r="R2366" s="3" t="s">
        <v>8273</v>
      </c>
      <c r="S2366" s="15">
        <f t="shared" si="72"/>
        <v>42248.934675925921</v>
      </c>
      <c r="T2366" s="14">
        <f t="shared" si="73"/>
        <v>42303.934675925921</v>
      </c>
    </row>
    <row r="2367" spans="1:20" ht="30.75" x14ac:dyDescent="0.25">
      <c r="A2367" s="3">
        <v>2365</v>
      </c>
      <c r="B2367" s="4" t="s">
        <v>2366</v>
      </c>
      <c r="C2367" s="4" t="s">
        <v>6475</v>
      </c>
      <c r="D2367" s="3">
        <v>1000</v>
      </c>
      <c r="E2367" s="3">
        <v>0</v>
      </c>
      <c r="F2367" s="7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8273</v>
      </c>
      <c r="O2367" s="7">
        <v>0</v>
      </c>
      <c r="P2367" s="3">
        <v>0</v>
      </c>
      <c r="Q2367" s="3" t="s">
        <v>8273</v>
      </c>
      <c r="R2367" s="3" t="s">
        <v>8273</v>
      </c>
      <c r="S2367" s="15">
        <f t="shared" si="72"/>
        <v>42346.736400462964</v>
      </c>
      <c r="T2367" s="14">
        <f t="shared" si="73"/>
        <v>42386.958333333328</v>
      </c>
    </row>
    <row r="2368" spans="1:20" ht="30.75" x14ac:dyDescent="0.25">
      <c r="A2368" s="3">
        <v>2366</v>
      </c>
      <c r="B2368" s="4" t="s">
        <v>2367</v>
      </c>
      <c r="C2368" s="4" t="s">
        <v>6476</v>
      </c>
      <c r="D2368" s="3">
        <v>25000</v>
      </c>
      <c r="E2368" s="3">
        <v>2630</v>
      </c>
      <c r="F2368" s="7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8273</v>
      </c>
      <c r="O2368" s="7">
        <v>10.52</v>
      </c>
      <c r="P2368" s="3">
        <v>-828.51851851851848</v>
      </c>
      <c r="Q2368" s="3" t="s">
        <v>8273</v>
      </c>
      <c r="R2368" s="3" t="s">
        <v>8273</v>
      </c>
      <c r="S2368" s="15">
        <f t="shared" si="72"/>
        <v>42268.531631944439</v>
      </c>
      <c r="T2368" s="14">
        <f t="shared" si="73"/>
        <v>42298.531631944439</v>
      </c>
    </row>
    <row r="2369" spans="1:20" ht="30.75" x14ac:dyDescent="0.25">
      <c r="A2369" s="3">
        <v>2367</v>
      </c>
      <c r="B2369" s="4" t="s">
        <v>2368</v>
      </c>
      <c r="C2369" s="4" t="s">
        <v>6477</v>
      </c>
      <c r="D2369" s="3">
        <v>50000</v>
      </c>
      <c r="E2369" s="3">
        <v>670</v>
      </c>
      <c r="F2369" s="7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8273</v>
      </c>
      <c r="O2369" s="7">
        <v>1.34</v>
      </c>
      <c r="P2369" s="3">
        <v>-3523.5714285714284</v>
      </c>
      <c r="Q2369" s="3" t="s">
        <v>8273</v>
      </c>
      <c r="R2369" s="3" t="s">
        <v>8273</v>
      </c>
      <c r="S2369" s="15">
        <f t="shared" si="72"/>
        <v>42425.970092592594</v>
      </c>
      <c r="T2369" s="14">
        <f t="shared" si="73"/>
        <v>42485.928425925929</v>
      </c>
    </row>
    <row r="2370" spans="1:20" ht="30.75" x14ac:dyDescent="0.25">
      <c r="A2370" s="3">
        <v>2368</v>
      </c>
      <c r="B2370" s="4" t="s">
        <v>2369</v>
      </c>
      <c r="C2370" s="4" t="s">
        <v>6478</v>
      </c>
      <c r="D2370" s="3">
        <v>40000</v>
      </c>
      <c r="E2370" s="3">
        <v>100</v>
      </c>
      <c r="F2370" s="7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8273</v>
      </c>
      <c r="O2370" s="7">
        <v>0.25</v>
      </c>
      <c r="P2370" s="3">
        <v>-19950</v>
      </c>
      <c r="Q2370" s="3" t="s">
        <v>8273</v>
      </c>
      <c r="R2370" s="3" t="s">
        <v>8273</v>
      </c>
      <c r="S2370" s="15">
        <f t="shared" si="72"/>
        <v>42063.721817129626</v>
      </c>
      <c r="T2370" s="14">
        <f t="shared" si="73"/>
        <v>42108.680150462969</v>
      </c>
    </row>
    <row r="2371" spans="1:20" ht="30.75" x14ac:dyDescent="0.25">
      <c r="A2371" s="3">
        <v>2369</v>
      </c>
      <c r="B2371" s="4" t="s">
        <v>2370</v>
      </c>
      <c r="C2371" s="4" t="s">
        <v>6479</v>
      </c>
      <c r="D2371" s="3">
        <v>25000</v>
      </c>
      <c r="E2371" s="3">
        <v>0</v>
      </c>
      <c r="F2371" s="7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8273</v>
      </c>
      <c r="O2371" s="7">
        <v>0</v>
      </c>
      <c r="P2371" s="3">
        <v>0</v>
      </c>
      <c r="Q2371" s="3" t="s">
        <v>8273</v>
      </c>
      <c r="R2371" s="3" t="s">
        <v>8273</v>
      </c>
      <c r="S2371" s="15">
        <f t="shared" ref="S2371:S2434" si="74">(((J2371/60)/60)/24)+DATE(1970,1,1)</f>
        <v>42380.812627314815</v>
      </c>
      <c r="T2371" s="14">
        <f t="shared" ref="T2371:T2434" si="75">(((I2371/60)/60)/24)+DATE(1970,1,1)</f>
        <v>42410.812627314815</v>
      </c>
    </row>
    <row r="2372" spans="1:20" ht="30.75" x14ac:dyDescent="0.25">
      <c r="A2372" s="3">
        <v>2370</v>
      </c>
      <c r="B2372" s="4" t="s">
        <v>2371</v>
      </c>
      <c r="C2372" s="4" t="s">
        <v>6480</v>
      </c>
      <c r="D2372" s="3">
        <v>25000</v>
      </c>
      <c r="E2372" s="3">
        <v>82</v>
      </c>
      <c r="F2372" s="7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8273</v>
      </c>
      <c r="O2372" s="7">
        <v>0.32800000000000001</v>
      </c>
      <c r="P2372" s="3">
        <v>-6229.5</v>
      </c>
      <c r="Q2372" s="3" t="s">
        <v>8273</v>
      </c>
      <c r="R2372" s="3" t="s">
        <v>8273</v>
      </c>
      <c r="S2372" s="15">
        <f t="shared" si="74"/>
        <v>41961.18913194444</v>
      </c>
      <c r="T2372" s="14">
        <f t="shared" si="75"/>
        <v>41991.18913194444</v>
      </c>
    </row>
    <row r="2373" spans="1:20" ht="30.75" x14ac:dyDescent="0.25">
      <c r="A2373" s="3">
        <v>2371</v>
      </c>
      <c r="B2373" s="4" t="s">
        <v>2372</v>
      </c>
      <c r="C2373" s="4" t="s">
        <v>6481</v>
      </c>
      <c r="D2373" s="3">
        <v>2000</v>
      </c>
      <c r="E2373" s="3">
        <v>0</v>
      </c>
      <c r="F2373" s="7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8273</v>
      </c>
      <c r="O2373" s="7">
        <v>0</v>
      </c>
      <c r="P2373" s="3">
        <v>0</v>
      </c>
      <c r="Q2373" s="3" t="s">
        <v>8273</v>
      </c>
      <c r="R2373" s="3" t="s">
        <v>8273</v>
      </c>
      <c r="S2373" s="15">
        <f t="shared" si="74"/>
        <v>42150.777731481481</v>
      </c>
      <c r="T2373" s="14">
        <f t="shared" si="75"/>
        <v>42180.777731481481</v>
      </c>
    </row>
    <row r="2374" spans="1:20" ht="30.75" x14ac:dyDescent="0.25">
      <c r="A2374" s="3">
        <v>2372</v>
      </c>
      <c r="B2374" s="4" t="s">
        <v>2373</v>
      </c>
      <c r="C2374" s="4" t="s">
        <v>6482</v>
      </c>
      <c r="D2374" s="3">
        <v>5500</v>
      </c>
      <c r="E2374" s="3">
        <v>180</v>
      </c>
      <c r="F2374" s="7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8273</v>
      </c>
      <c r="O2374" s="7">
        <v>3.2727272727272729</v>
      </c>
      <c r="P2374" s="3">
        <v>-886.66666666666663</v>
      </c>
      <c r="Q2374" s="3" t="s">
        <v>8273</v>
      </c>
      <c r="R2374" s="3" t="s">
        <v>8273</v>
      </c>
      <c r="S2374" s="15">
        <f t="shared" si="74"/>
        <v>42088.069108796291</v>
      </c>
      <c r="T2374" s="14">
        <f t="shared" si="75"/>
        <v>42118.069108796291</v>
      </c>
    </row>
    <row r="2375" spans="1:20" ht="30.75" x14ac:dyDescent="0.25">
      <c r="A2375" s="3">
        <v>2373</v>
      </c>
      <c r="B2375" s="4" t="s">
        <v>2374</v>
      </c>
      <c r="C2375" s="4" t="s">
        <v>6483</v>
      </c>
      <c r="D2375" s="3">
        <v>850000</v>
      </c>
      <c r="E2375" s="3">
        <v>50</v>
      </c>
      <c r="F2375" s="7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8273</v>
      </c>
      <c r="O2375" s="7">
        <v>5.8823529411764705E-3</v>
      </c>
      <c r="P2375" s="3">
        <v>-849950</v>
      </c>
      <c r="Q2375" s="3" t="s">
        <v>8273</v>
      </c>
      <c r="R2375" s="3" t="s">
        <v>8273</v>
      </c>
      <c r="S2375" s="15">
        <f t="shared" si="74"/>
        <v>42215.662314814821</v>
      </c>
      <c r="T2375" s="14">
        <f t="shared" si="75"/>
        <v>42245.662314814821</v>
      </c>
    </row>
    <row r="2376" spans="1:20" ht="45.75" x14ac:dyDescent="0.25">
      <c r="A2376" s="3">
        <v>2374</v>
      </c>
      <c r="B2376" s="4" t="s">
        <v>2375</v>
      </c>
      <c r="C2376" s="4" t="s">
        <v>6484</v>
      </c>
      <c r="D2376" s="3">
        <v>22000</v>
      </c>
      <c r="E2376" s="3">
        <v>10</v>
      </c>
      <c r="F2376" s="7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8273</v>
      </c>
      <c r="O2376" s="7">
        <v>4.5454545454545456E-2</v>
      </c>
      <c r="P2376" s="3">
        <v>-21990</v>
      </c>
      <c r="Q2376" s="3" t="s">
        <v>8273</v>
      </c>
      <c r="R2376" s="3" t="s">
        <v>8273</v>
      </c>
      <c r="S2376" s="15">
        <f t="shared" si="74"/>
        <v>42017.843287037031</v>
      </c>
      <c r="T2376" s="14">
        <f t="shared" si="75"/>
        <v>42047.843287037031</v>
      </c>
    </row>
    <row r="2377" spans="1:20" ht="45.75" x14ac:dyDescent="0.25">
      <c r="A2377" s="3">
        <v>2375</v>
      </c>
      <c r="B2377" s="4" t="s">
        <v>2376</v>
      </c>
      <c r="C2377" s="4" t="s">
        <v>6485</v>
      </c>
      <c r="D2377" s="3">
        <v>10000</v>
      </c>
      <c r="E2377" s="3">
        <v>0</v>
      </c>
      <c r="F2377" s="7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8273</v>
      </c>
      <c r="O2377" s="7">
        <v>0</v>
      </c>
      <c r="P2377" s="3">
        <v>0</v>
      </c>
      <c r="Q2377" s="3" t="s">
        <v>8273</v>
      </c>
      <c r="R2377" s="3" t="s">
        <v>8273</v>
      </c>
      <c r="S2377" s="15">
        <f t="shared" si="74"/>
        <v>42592.836076388892</v>
      </c>
      <c r="T2377" s="14">
        <f t="shared" si="75"/>
        <v>42622.836076388892</v>
      </c>
    </row>
    <row r="2378" spans="1:20" ht="30.75" x14ac:dyDescent="0.25">
      <c r="A2378" s="3">
        <v>2376</v>
      </c>
      <c r="B2378" s="4" t="s">
        <v>2377</v>
      </c>
      <c r="C2378" s="4" t="s">
        <v>6486</v>
      </c>
      <c r="D2378" s="3">
        <v>3000</v>
      </c>
      <c r="E2378" s="3">
        <v>326.33</v>
      </c>
      <c r="F2378" s="7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8273</v>
      </c>
      <c r="O2378" s="7">
        <v>10.877666666666666</v>
      </c>
      <c r="P2378" s="3">
        <v>-668.41750000000002</v>
      </c>
      <c r="Q2378" s="3" t="s">
        <v>8273</v>
      </c>
      <c r="R2378" s="3" t="s">
        <v>8273</v>
      </c>
      <c r="S2378" s="15">
        <f t="shared" si="74"/>
        <v>42318.925532407404</v>
      </c>
      <c r="T2378" s="14">
        <f t="shared" si="75"/>
        <v>42348.925532407404</v>
      </c>
    </row>
    <row r="2379" spans="1:20" ht="30.75" x14ac:dyDescent="0.25">
      <c r="A2379" s="3">
        <v>2377</v>
      </c>
      <c r="B2379" s="4" t="s">
        <v>2378</v>
      </c>
      <c r="C2379" s="4" t="s">
        <v>6487</v>
      </c>
      <c r="D2379" s="3">
        <v>2500</v>
      </c>
      <c r="E2379" s="3">
        <v>0</v>
      </c>
      <c r="F2379" s="7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8273</v>
      </c>
      <c r="O2379" s="7">
        <v>0</v>
      </c>
      <c r="P2379" s="3">
        <v>0</v>
      </c>
      <c r="Q2379" s="3" t="s">
        <v>8273</v>
      </c>
      <c r="R2379" s="3" t="s">
        <v>8273</v>
      </c>
      <c r="S2379" s="15">
        <f t="shared" si="74"/>
        <v>42669.870173611111</v>
      </c>
      <c r="T2379" s="14">
        <f t="shared" si="75"/>
        <v>42699.911840277782</v>
      </c>
    </row>
    <row r="2380" spans="1:20" ht="30.75" x14ac:dyDescent="0.25">
      <c r="A2380" s="3">
        <v>2378</v>
      </c>
      <c r="B2380" s="4" t="s">
        <v>2379</v>
      </c>
      <c r="C2380" s="4" t="s">
        <v>6488</v>
      </c>
      <c r="D2380" s="3">
        <v>110000</v>
      </c>
      <c r="E2380" s="3">
        <v>0</v>
      </c>
      <c r="F2380" s="7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8273</v>
      </c>
      <c r="O2380" s="7">
        <v>0</v>
      </c>
      <c r="P2380" s="3">
        <v>0</v>
      </c>
      <c r="Q2380" s="3" t="s">
        <v>8273</v>
      </c>
      <c r="R2380" s="3" t="s">
        <v>8273</v>
      </c>
      <c r="S2380" s="15">
        <f t="shared" si="74"/>
        <v>42213.013078703705</v>
      </c>
      <c r="T2380" s="14">
        <f t="shared" si="75"/>
        <v>42242.013078703705</v>
      </c>
    </row>
    <row r="2381" spans="1:20" ht="30.75" x14ac:dyDescent="0.25">
      <c r="A2381" s="3">
        <v>2379</v>
      </c>
      <c r="B2381" s="4" t="s">
        <v>2380</v>
      </c>
      <c r="C2381" s="4" t="s">
        <v>6489</v>
      </c>
      <c r="D2381" s="3">
        <v>30000</v>
      </c>
      <c r="E2381" s="3">
        <v>0</v>
      </c>
      <c r="F2381" s="7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8273</v>
      </c>
      <c r="O2381" s="7">
        <v>0</v>
      </c>
      <c r="P2381" s="3">
        <v>0</v>
      </c>
      <c r="Q2381" s="3" t="s">
        <v>8273</v>
      </c>
      <c r="R2381" s="3" t="s">
        <v>8273</v>
      </c>
      <c r="S2381" s="15">
        <f t="shared" si="74"/>
        <v>42237.016388888893</v>
      </c>
      <c r="T2381" s="14">
        <f t="shared" si="75"/>
        <v>42282.016388888893</v>
      </c>
    </row>
    <row r="2382" spans="1:20" ht="30.75" x14ac:dyDescent="0.25">
      <c r="A2382" s="3">
        <v>2380</v>
      </c>
      <c r="B2382" s="4" t="s">
        <v>2381</v>
      </c>
      <c r="C2382" s="4" t="s">
        <v>6490</v>
      </c>
      <c r="D2382" s="3">
        <v>15000</v>
      </c>
      <c r="E2382" s="3">
        <v>55</v>
      </c>
      <c r="F2382" s="7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8273</v>
      </c>
      <c r="O2382" s="7">
        <v>0.36666666666666664</v>
      </c>
      <c r="P2382" s="3">
        <v>-4981.666666666667</v>
      </c>
      <c r="Q2382" s="3" t="s">
        <v>8273</v>
      </c>
      <c r="R2382" s="3" t="s">
        <v>8273</v>
      </c>
      <c r="S2382" s="15">
        <f t="shared" si="74"/>
        <v>42248.793310185181</v>
      </c>
      <c r="T2382" s="14">
        <f t="shared" si="75"/>
        <v>42278.793310185181</v>
      </c>
    </row>
    <row r="2383" spans="1:20" ht="30.75" x14ac:dyDescent="0.25">
      <c r="A2383" s="3">
        <v>2381</v>
      </c>
      <c r="B2383" s="4" t="s">
        <v>2382</v>
      </c>
      <c r="C2383" s="4" t="s">
        <v>6491</v>
      </c>
      <c r="D2383" s="3">
        <v>86350</v>
      </c>
      <c r="E2383" s="3">
        <v>1571</v>
      </c>
      <c r="F2383" s="7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8273</v>
      </c>
      <c r="O2383" s="7">
        <v>1.8193398957730169</v>
      </c>
      <c r="P2383" s="3">
        <v>-12111.285714285714</v>
      </c>
      <c r="Q2383" s="3" t="s">
        <v>8273</v>
      </c>
      <c r="R2383" s="3" t="s">
        <v>8273</v>
      </c>
      <c r="S2383" s="15">
        <f t="shared" si="74"/>
        <v>42074.935740740737</v>
      </c>
      <c r="T2383" s="14">
        <f t="shared" si="75"/>
        <v>42104.935740740737</v>
      </c>
    </row>
    <row r="2384" spans="1:20" ht="45.75" x14ac:dyDescent="0.25">
      <c r="A2384" s="3">
        <v>2382</v>
      </c>
      <c r="B2384" s="4" t="s">
        <v>2383</v>
      </c>
      <c r="C2384" s="4" t="s">
        <v>6492</v>
      </c>
      <c r="D2384" s="3">
        <v>3000</v>
      </c>
      <c r="E2384" s="3">
        <v>75</v>
      </c>
      <c r="F2384" s="7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8273</v>
      </c>
      <c r="O2384" s="7">
        <v>2.5</v>
      </c>
      <c r="P2384" s="3">
        <v>-1462.5</v>
      </c>
      <c r="Q2384" s="3" t="s">
        <v>8273</v>
      </c>
      <c r="R2384" s="3" t="s">
        <v>8273</v>
      </c>
      <c r="S2384" s="15">
        <f t="shared" si="74"/>
        <v>42195.187534722223</v>
      </c>
      <c r="T2384" s="14">
        <f t="shared" si="75"/>
        <v>42220.187534722223</v>
      </c>
    </row>
    <row r="2385" spans="1:20" ht="30.75" x14ac:dyDescent="0.25">
      <c r="A2385" s="3">
        <v>2383</v>
      </c>
      <c r="B2385" s="4" t="s">
        <v>2384</v>
      </c>
      <c r="C2385" s="4" t="s">
        <v>6493</v>
      </c>
      <c r="D2385" s="3">
        <v>10000</v>
      </c>
      <c r="E2385" s="3">
        <v>435</v>
      </c>
      <c r="F2385" s="7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8273</v>
      </c>
      <c r="O2385" s="7">
        <v>4.3499999999999996</v>
      </c>
      <c r="P2385" s="3">
        <v>-3188.3333333333335</v>
      </c>
      <c r="Q2385" s="3" t="s">
        <v>8273</v>
      </c>
      <c r="R2385" s="3" t="s">
        <v>8273</v>
      </c>
      <c r="S2385" s="15">
        <f t="shared" si="74"/>
        <v>42027.056793981479</v>
      </c>
      <c r="T2385" s="14">
        <f t="shared" si="75"/>
        <v>42057.056793981479</v>
      </c>
    </row>
    <row r="2386" spans="1:20" ht="45.75" x14ac:dyDescent="0.25">
      <c r="A2386" s="3">
        <v>2384</v>
      </c>
      <c r="B2386" s="4" t="s">
        <v>2385</v>
      </c>
      <c r="C2386" s="4" t="s">
        <v>6494</v>
      </c>
      <c r="D2386" s="3">
        <v>1000</v>
      </c>
      <c r="E2386" s="3">
        <v>8</v>
      </c>
      <c r="F2386" s="7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8273</v>
      </c>
      <c r="O2386" s="7">
        <v>0.8</v>
      </c>
      <c r="P2386" s="3">
        <v>-124</v>
      </c>
      <c r="Q2386" s="3" t="s">
        <v>8273</v>
      </c>
      <c r="R2386" s="3" t="s">
        <v>8273</v>
      </c>
      <c r="S2386" s="15">
        <f t="shared" si="74"/>
        <v>41927.067627314813</v>
      </c>
      <c r="T2386" s="14">
        <f t="shared" si="75"/>
        <v>41957.109293981484</v>
      </c>
    </row>
    <row r="2387" spans="1:20" ht="30.75" x14ac:dyDescent="0.25">
      <c r="A2387" s="3">
        <v>2385</v>
      </c>
      <c r="B2387" s="4" t="s">
        <v>2386</v>
      </c>
      <c r="C2387" s="4" t="s">
        <v>6495</v>
      </c>
      <c r="D2387" s="3">
        <v>65000</v>
      </c>
      <c r="E2387" s="3">
        <v>788</v>
      </c>
      <c r="F2387" s="7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8273</v>
      </c>
      <c r="O2387" s="7">
        <v>1.2123076923076923</v>
      </c>
      <c r="P2387" s="3">
        <v>-9173.1428571428569</v>
      </c>
      <c r="Q2387" s="3" t="s">
        <v>8273</v>
      </c>
      <c r="R2387" s="3" t="s">
        <v>8273</v>
      </c>
      <c r="S2387" s="15">
        <f t="shared" si="74"/>
        <v>42191.70175925926</v>
      </c>
      <c r="T2387" s="14">
        <f t="shared" si="75"/>
        <v>42221.70175925926</v>
      </c>
    </row>
    <row r="2388" spans="1:20" ht="30.75" x14ac:dyDescent="0.25">
      <c r="A2388" s="3">
        <v>2386</v>
      </c>
      <c r="B2388" s="4" t="s">
        <v>2387</v>
      </c>
      <c r="C2388" s="4" t="s">
        <v>6496</v>
      </c>
      <c r="D2388" s="3">
        <v>30000</v>
      </c>
      <c r="E2388" s="3">
        <v>0</v>
      </c>
      <c r="F2388" s="7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8273</v>
      </c>
      <c r="O2388" s="7">
        <v>0</v>
      </c>
      <c r="P2388" s="3">
        <v>0</v>
      </c>
      <c r="Q2388" s="3" t="s">
        <v>8273</v>
      </c>
      <c r="R2388" s="3" t="s">
        <v>8273</v>
      </c>
      <c r="S2388" s="15">
        <f t="shared" si="74"/>
        <v>41954.838240740741</v>
      </c>
      <c r="T2388" s="14">
        <f t="shared" si="75"/>
        <v>42014.838240740741</v>
      </c>
    </row>
    <row r="2389" spans="1:20" ht="30.75" x14ac:dyDescent="0.25">
      <c r="A2389" s="3">
        <v>2387</v>
      </c>
      <c r="B2389" s="4" t="s">
        <v>2388</v>
      </c>
      <c r="C2389" s="4" t="s">
        <v>6497</v>
      </c>
      <c r="D2389" s="3">
        <v>150000</v>
      </c>
      <c r="E2389" s="3">
        <v>1026</v>
      </c>
      <c r="F2389" s="7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8273</v>
      </c>
      <c r="O2389" s="7">
        <v>0.68399999999999994</v>
      </c>
      <c r="P2389" s="3">
        <v>-49658</v>
      </c>
      <c r="Q2389" s="3" t="s">
        <v>8273</v>
      </c>
      <c r="R2389" s="3" t="s">
        <v>8273</v>
      </c>
      <c r="S2389" s="15">
        <f t="shared" si="74"/>
        <v>42528.626620370371</v>
      </c>
      <c r="T2389" s="14">
        <f t="shared" si="75"/>
        <v>42573.626620370371</v>
      </c>
    </row>
    <row r="2390" spans="1:20" ht="30.75" x14ac:dyDescent="0.25">
      <c r="A2390" s="3">
        <v>2388</v>
      </c>
      <c r="B2390" s="4" t="s">
        <v>2389</v>
      </c>
      <c r="C2390" s="4" t="s">
        <v>6498</v>
      </c>
      <c r="D2390" s="3">
        <v>37000</v>
      </c>
      <c r="E2390" s="3">
        <v>463</v>
      </c>
      <c r="F2390" s="7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8273</v>
      </c>
      <c r="O2390" s="7">
        <v>1.2513513513513512</v>
      </c>
      <c r="P2390" s="3">
        <v>-4567.125</v>
      </c>
      <c r="Q2390" s="3" t="s">
        <v>8273</v>
      </c>
      <c r="R2390" s="3" t="s">
        <v>8273</v>
      </c>
      <c r="S2390" s="15">
        <f t="shared" si="74"/>
        <v>41989.853692129633</v>
      </c>
      <c r="T2390" s="14">
        <f t="shared" si="75"/>
        <v>42019.811805555553</v>
      </c>
    </row>
    <row r="2391" spans="1:20" ht="45.75" x14ac:dyDescent="0.25">
      <c r="A2391" s="3">
        <v>2389</v>
      </c>
      <c r="B2391" s="4" t="s">
        <v>2390</v>
      </c>
      <c r="C2391" s="4" t="s">
        <v>6499</v>
      </c>
      <c r="D2391" s="3">
        <v>16000</v>
      </c>
      <c r="E2391" s="3">
        <v>30</v>
      </c>
      <c r="F2391" s="7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8273</v>
      </c>
      <c r="O2391" s="7">
        <v>0.1875</v>
      </c>
      <c r="P2391" s="3">
        <v>-15970</v>
      </c>
      <c r="Q2391" s="3" t="s">
        <v>8273</v>
      </c>
      <c r="R2391" s="3" t="s">
        <v>8273</v>
      </c>
      <c r="S2391" s="15">
        <f t="shared" si="74"/>
        <v>42179.653379629628</v>
      </c>
      <c r="T2391" s="14">
        <f t="shared" si="75"/>
        <v>42210.915972222225</v>
      </c>
    </row>
    <row r="2392" spans="1:20" ht="30.75" x14ac:dyDescent="0.25">
      <c r="A2392" s="3">
        <v>2390</v>
      </c>
      <c r="B2392" s="4" t="s">
        <v>2391</v>
      </c>
      <c r="C2392" s="4" t="s">
        <v>6500</v>
      </c>
      <c r="D2392" s="3">
        <v>510000</v>
      </c>
      <c r="E2392" s="3">
        <v>0</v>
      </c>
      <c r="F2392" s="7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8273</v>
      </c>
      <c r="O2392" s="7">
        <v>0</v>
      </c>
      <c r="P2392" s="3">
        <v>0</v>
      </c>
      <c r="Q2392" s="3" t="s">
        <v>8273</v>
      </c>
      <c r="R2392" s="3" t="s">
        <v>8273</v>
      </c>
      <c r="S2392" s="15">
        <f t="shared" si="74"/>
        <v>41968.262314814812</v>
      </c>
      <c r="T2392" s="14">
        <f t="shared" si="75"/>
        <v>42008.262314814812</v>
      </c>
    </row>
    <row r="2393" spans="1:20" ht="30.75" x14ac:dyDescent="0.25">
      <c r="A2393" s="3">
        <v>2391</v>
      </c>
      <c r="B2393" s="4" t="s">
        <v>2392</v>
      </c>
      <c r="C2393" s="4" t="s">
        <v>6501</v>
      </c>
      <c r="D2393" s="3">
        <v>20000</v>
      </c>
      <c r="E2393" s="3">
        <v>25</v>
      </c>
      <c r="F2393" s="7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8273</v>
      </c>
      <c r="O2393" s="7">
        <v>0.125</v>
      </c>
      <c r="P2393" s="3">
        <v>-19975</v>
      </c>
      <c r="Q2393" s="3" t="s">
        <v>8273</v>
      </c>
      <c r="R2393" s="3" t="s">
        <v>8273</v>
      </c>
      <c r="S2393" s="15">
        <f t="shared" si="74"/>
        <v>42064.794490740736</v>
      </c>
      <c r="T2393" s="14">
        <f t="shared" si="75"/>
        <v>42094.752824074079</v>
      </c>
    </row>
    <row r="2394" spans="1:20" ht="45.75" x14ac:dyDescent="0.25">
      <c r="A2394" s="3">
        <v>2392</v>
      </c>
      <c r="B2394" s="4" t="s">
        <v>2393</v>
      </c>
      <c r="C2394" s="4" t="s">
        <v>6502</v>
      </c>
      <c r="D2394" s="3">
        <v>4200</v>
      </c>
      <c r="E2394" s="3">
        <v>0</v>
      </c>
      <c r="F2394" s="7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8273</v>
      </c>
      <c r="O2394" s="7">
        <v>0</v>
      </c>
      <c r="P2394" s="3">
        <v>0</v>
      </c>
      <c r="Q2394" s="3" t="s">
        <v>8273</v>
      </c>
      <c r="R2394" s="3" t="s">
        <v>8273</v>
      </c>
      <c r="S2394" s="15">
        <f t="shared" si="74"/>
        <v>42276.120636574073</v>
      </c>
      <c r="T2394" s="14">
        <f t="shared" si="75"/>
        <v>42306.120636574073</v>
      </c>
    </row>
    <row r="2395" spans="1:20" ht="30.75" x14ac:dyDescent="0.25">
      <c r="A2395" s="3">
        <v>2393</v>
      </c>
      <c r="B2395" s="4" t="s">
        <v>2394</v>
      </c>
      <c r="C2395" s="4" t="s">
        <v>6503</v>
      </c>
      <c r="D2395" s="3">
        <v>100000</v>
      </c>
      <c r="E2395" s="3">
        <v>50</v>
      </c>
      <c r="F2395" s="7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8273</v>
      </c>
      <c r="O2395" s="7">
        <v>0.05</v>
      </c>
      <c r="P2395" s="3">
        <v>-99950</v>
      </c>
      <c r="Q2395" s="3" t="s">
        <v>8273</v>
      </c>
      <c r="R2395" s="3" t="s">
        <v>8273</v>
      </c>
      <c r="S2395" s="15">
        <f t="shared" si="74"/>
        <v>42194.648344907408</v>
      </c>
      <c r="T2395" s="14">
        <f t="shared" si="75"/>
        <v>42224.648344907408</v>
      </c>
    </row>
    <row r="2396" spans="1:20" ht="30.75" x14ac:dyDescent="0.25">
      <c r="A2396" s="3">
        <v>2394</v>
      </c>
      <c r="B2396" s="4" t="s">
        <v>2395</v>
      </c>
      <c r="C2396" s="4" t="s">
        <v>6504</v>
      </c>
      <c r="D2396" s="3">
        <v>5000</v>
      </c>
      <c r="E2396" s="3">
        <v>3</v>
      </c>
      <c r="F2396" s="7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8273</v>
      </c>
      <c r="O2396" s="7">
        <v>0.06</v>
      </c>
      <c r="P2396" s="3">
        <v>-2498.5</v>
      </c>
      <c r="Q2396" s="3" t="s">
        <v>8273</v>
      </c>
      <c r="R2396" s="3" t="s">
        <v>8273</v>
      </c>
      <c r="S2396" s="15">
        <f t="shared" si="74"/>
        <v>42031.362187499995</v>
      </c>
      <c r="T2396" s="14">
        <f t="shared" si="75"/>
        <v>42061.362187499995</v>
      </c>
    </row>
    <row r="2397" spans="1:20" ht="30.75" x14ac:dyDescent="0.25">
      <c r="A2397" s="3">
        <v>2395</v>
      </c>
      <c r="B2397" s="4" t="s">
        <v>2396</v>
      </c>
      <c r="C2397" s="4" t="s">
        <v>6505</v>
      </c>
      <c r="D2397" s="3">
        <v>33000</v>
      </c>
      <c r="E2397" s="3">
        <v>0</v>
      </c>
      <c r="F2397" s="7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8273</v>
      </c>
      <c r="O2397" s="7">
        <v>0</v>
      </c>
      <c r="P2397" s="3">
        <v>0</v>
      </c>
      <c r="Q2397" s="3" t="s">
        <v>8273</v>
      </c>
      <c r="R2397" s="3" t="s">
        <v>8273</v>
      </c>
      <c r="S2397" s="15">
        <f t="shared" si="74"/>
        <v>42717.121377314819</v>
      </c>
      <c r="T2397" s="14">
        <f t="shared" si="75"/>
        <v>42745.372916666667</v>
      </c>
    </row>
    <row r="2398" spans="1:20" ht="30.75" x14ac:dyDescent="0.25">
      <c r="A2398" s="3">
        <v>2396</v>
      </c>
      <c r="B2398" s="4" t="s">
        <v>2397</v>
      </c>
      <c r="C2398" s="4" t="s">
        <v>6506</v>
      </c>
      <c r="D2398" s="3">
        <v>5000</v>
      </c>
      <c r="E2398" s="3">
        <v>10</v>
      </c>
      <c r="F2398" s="7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8273</v>
      </c>
      <c r="O2398" s="7">
        <v>0.2</v>
      </c>
      <c r="P2398" s="3">
        <v>-4990</v>
      </c>
      <c r="Q2398" s="3" t="s">
        <v>8273</v>
      </c>
      <c r="R2398" s="3" t="s">
        <v>8273</v>
      </c>
      <c r="S2398" s="15">
        <f t="shared" si="74"/>
        <v>42262.849050925928</v>
      </c>
      <c r="T2398" s="14">
        <f t="shared" si="75"/>
        <v>42292.849050925928</v>
      </c>
    </row>
    <row r="2399" spans="1:20" ht="45.75" x14ac:dyDescent="0.25">
      <c r="A2399" s="3">
        <v>2397</v>
      </c>
      <c r="B2399" s="4" t="s">
        <v>2398</v>
      </c>
      <c r="C2399" s="4" t="s">
        <v>6507</v>
      </c>
      <c r="D2399" s="3">
        <v>124000</v>
      </c>
      <c r="E2399" s="3">
        <v>0</v>
      </c>
      <c r="F2399" s="7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8273</v>
      </c>
      <c r="O2399" s="7">
        <v>0</v>
      </c>
      <c r="P2399" s="3">
        <v>0</v>
      </c>
      <c r="Q2399" s="3" t="s">
        <v>8273</v>
      </c>
      <c r="R2399" s="3" t="s">
        <v>8273</v>
      </c>
      <c r="S2399" s="15">
        <f t="shared" si="74"/>
        <v>41976.88490740741</v>
      </c>
      <c r="T2399" s="14">
        <f t="shared" si="75"/>
        <v>42006.88490740741</v>
      </c>
    </row>
    <row r="2400" spans="1:20" ht="30.75" x14ac:dyDescent="0.25">
      <c r="A2400" s="3">
        <v>2398</v>
      </c>
      <c r="B2400" s="4" t="s">
        <v>2399</v>
      </c>
      <c r="C2400" s="4" t="s">
        <v>6508</v>
      </c>
      <c r="D2400" s="3">
        <v>4000</v>
      </c>
      <c r="E2400" s="3">
        <v>0</v>
      </c>
      <c r="F2400" s="7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8273</v>
      </c>
      <c r="O2400" s="7">
        <v>0</v>
      </c>
      <c r="P2400" s="3">
        <v>0</v>
      </c>
      <c r="Q2400" s="3" t="s">
        <v>8273</v>
      </c>
      <c r="R2400" s="3" t="s">
        <v>8273</v>
      </c>
      <c r="S2400" s="15">
        <f t="shared" si="74"/>
        <v>42157.916481481487</v>
      </c>
      <c r="T2400" s="14">
        <f t="shared" si="75"/>
        <v>42187.916481481487</v>
      </c>
    </row>
    <row r="2401" spans="1:20" ht="30.75" x14ac:dyDescent="0.25">
      <c r="A2401" s="3">
        <v>2399</v>
      </c>
      <c r="B2401" s="4" t="s">
        <v>2400</v>
      </c>
      <c r="C2401" s="4" t="s">
        <v>6509</v>
      </c>
      <c r="D2401" s="3">
        <v>13000</v>
      </c>
      <c r="E2401" s="3">
        <v>0</v>
      </c>
      <c r="F2401" s="7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8273</v>
      </c>
      <c r="O2401" s="7">
        <v>0</v>
      </c>
      <c r="P2401" s="3">
        <v>0</v>
      </c>
      <c r="Q2401" s="3" t="s">
        <v>8273</v>
      </c>
      <c r="R2401" s="3" t="s">
        <v>8273</v>
      </c>
      <c r="S2401" s="15">
        <f t="shared" si="74"/>
        <v>41956.853078703702</v>
      </c>
      <c r="T2401" s="14">
        <f t="shared" si="75"/>
        <v>41991.853078703702</v>
      </c>
    </row>
    <row r="2402" spans="1:20" ht="45.75" x14ac:dyDescent="0.25">
      <c r="A2402" s="3">
        <v>2400</v>
      </c>
      <c r="B2402" s="4" t="s">
        <v>2401</v>
      </c>
      <c r="C2402" s="4" t="s">
        <v>6510</v>
      </c>
      <c r="D2402" s="3">
        <v>50000</v>
      </c>
      <c r="E2402" s="3">
        <v>0</v>
      </c>
      <c r="F2402" s="7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8273</v>
      </c>
      <c r="O2402" s="7">
        <v>0</v>
      </c>
      <c r="P2402" s="3">
        <v>0</v>
      </c>
      <c r="Q2402" s="3" t="s">
        <v>8273</v>
      </c>
      <c r="R2402" s="3" t="s">
        <v>8273</v>
      </c>
      <c r="S2402" s="15">
        <f t="shared" si="74"/>
        <v>42444.268101851849</v>
      </c>
      <c r="T2402" s="14">
        <f t="shared" si="75"/>
        <v>42474.268101851849</v>
      </c>
    </row>
    <row r="2403" spans="1:20" ht="30.75" x14ac:dyDescent="0.25">
      <c r="A2403" s="3">
        <v>2401</v>
      </c>
      <c r="B2403" s="4" t="s">
        <v>2402</v>
      </c>
      <c r="C2403" s="4" t="s">
        <v>6511</v>
      </c>
      <c r="D2403" s="3">
        <v>28000</v>
      </c>
      <c r="E2403" s="3">
        <v>201</v>
      </c>
      <c r="F2403" s="9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8285</v>
      </c>
      <c r="O2403" s="7">
        <v>0.71785714285714286</v>
      </c>
      <c r="P2403" s="3">
        <v>-3088.7777777777778</v>
      </c>
      <c r="Q2403" s="3" t="s">
        <v>8285</v>
      </c>
      <c r="R2403" s="3" t="s">
        <v>8285</v>
      </c>
      <c r="S2403" s="15">
        <f t="shared" si="74"/>
        <v>42374.822870370372</v>
      </c>
      <c r="T2403" s="14">
        <f t="shared" si="75"/>
        <v>42434.822870370372</v>
      </c>
    </row>
    <row r="2404" spans="1:20" ht="15.75" x14ac:dyDescent="0.25">
      <c r="A2404" s="3">
        <v>2402</v>
      </c>
      <c r="B2404" s="4" t="s">
        <v>2403</v>
      </c>
      <c r="C2404" s="4" t="s">
        <v>6512</v>
      </c>
      <c r="D2404" s="3">
        <v>12000</v>
      </c>
      <c r="E2404" s="3">
        <v>52</v>
      </c>
      <c r="F2404" s="9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8285</v>
      </c>
      <c r="O2404" s="7">
        <v>0.43333333333333329</v>
      </c>
      <c r="P2404" s="3">
        <v>-11948</v>
      </c>
      <c r="Q2404" s="3" t="s">
        <v>8285</v>
      </c>
      <c r="R2404" s="3" t="s">
        <v>8285</v>
      </c>
      <c r="S2404" s="15">
        <f t="shared" si="74"/>
        <v>42107.679756944446</v>
      </c>
      <c r="T2404" s="14">
        <f t="shared" si="75"/>
        <v>42137.679756944446</v>
      </c>
    </row>
    <row r="2405" spans="1:20" ht="30.75" x14ac:dyDescent="0.25">
      <c r="A2405" s="3">
        <v>2403</v>
      </c>
      <c r="B2405" s="4" t="s">
        <v>2404</v>
      </c>
      <c r="C2405" s="4" t="s">
        <v>6513</v>
      </c>
      <c r="D2405" s="3">
        <v>1200</v>
      </c>
      <c r="E2405" s="3">
        <v>202</v>
      </c>
      <c r="F2405" s="9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8285</v>
      </c>
      <c r="O2405" s="7">
        <v>16.833333333333332</v>
      </c>
      <c r="P2405" s="3">
        <v>-83.166666666666671</v>
      </c>
      <c r="Q2405" s="3" t="s">
        <v>8285</v>
      </c>
      <c r="R2405" s="3" t="s">
        <v>8285</v>
      </c>
      <c r="S2405" s="15">
        <f t="shared" si="74"/>
        <v>42399.882615740738</v>
      </c>
      <c r="T2405" s="14">
        <f t="shared" si="75"/>
        <v>42459.840949074074</v>
      </c>
    </row>
    <row r="2406" spans="1:20" ht="45.75" x14ac:dyDescent="0.25">
      <c r="A2406" s="3">
        <v>2404</v>
      </c>
      <c r="B2406" s="4" t="s">
        <v>2405</v>
      </c>
      <c r="C2406" s="4" t="s">
        <v>6514</v>
      </c>
      <c r="D2406" s="3">
        <v>15000</v>
      </c>
      <c r="E2406" s="3">
        <v>0</v>
      </c>
      <c r="F2406" s="9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8285</v>
      </c>
      <c r="O2406" s="7">
        <v>0</v>
      </c>
      <c r="P2406" s="3">
        <v>0</v>
      </c>
      <c r="Q2406" s="3" t="s">
        <v>8285</v>
      </c>
      <c r="R2406" s="3" t="s">
        <v>8285</v>
      </c>
      <c r="S2406" s="15">
        <f t="shared" si="74"/>
        <v>42342.03943287037</v>
      </c>
      <c r="T2406" s="14">
        <f t="shared" si="75"/>
        <v>42372.03943287037</v>
      </c>
    </row>
    <row r="2407" spans="1:20" ht="30.75" x14ac:dyDescent="0.25">
      <c r="A2407" s="3">
        <v>2405</v>
      </c>
      <c r="B2407" s="4" t="s">
        <v>2406</v>
      </c>
      <c r="C2407" s="4" t="s">
        <v>6515</v>
      </c>
      <c r="D2407" s="3">
        <v>5000</v>
      </c>
      <c r="E2407" s="3">
        <v>1126</v>
      </c>
      <c r="F2407" s="9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8285</v>
      </c>
      <c r="O2407" s="7">
        <v>22.52</v>
      </c>
      <c r="P2407" s="3">
        <v>-193.7</v>
      </c>
      <c r="Q2407" s="3" t="s">
        <v>8285</v>
      </c>
      <c r="R2407" s="3" t="s">
        <v>8285</v>
      </c>
      <c r="S2407" s="15">
        <f t="shared" si="74"/>
        <v>42595.585358796292</v>
      </c>
      <c r="T2407" s="14">
        <f t="shared" si="75"/>
        <v>42616.585358796292</v>
      </c>
    </row>
    <row r="2408" spans="1:20" ht="30.75" x14ac:dyDescent="0.25">
      <c r="A2408" s="3">
        <v>2406</v>
      </c>
      <c r="B2408" s="4" t="s">
        <v>2407</v>
      </c>
      <c r="C2408" s="4" t="s">
        <v>6516</v>
      </c>
      <c r="D2408" s="3">
        <v>3250</v>
      </c>
      <c r="E2408" s="3">
        <v>1345</v>
      </c>
      <c r="F2408" s="9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8285</v>
      </c>
      <c r="O2408" s="7">
        <v>41.384615384615387</v>
      </c>
      <c r="P2408" s="3">
        <v>-119.0625</v>
      </c>
      <c r="Q2408" s="3" t="s">
        <v>8285</v>
      </c>
      <c r="R2408" s="3" t="s">
        <v>8285</v>
      </c>
      <c r="S2408" s="15">
        <f t="shared" si="74"/>
        <v>41983.110995370371</v>
      </c>
      <c r="T2408" s="14">
        <f t="shared" si="75"/>
        <v>42023.110995370371</v>
      </c>
    </row>
    <row r="2409" spans="1:20" ht="30.75" x14ac:dyDescent="0.25">
      <c r="A2409" s="3">
        <v>2407</v>
      </c>
      <c r="B2409" s="4" t="s">
        <v>2408</v>
      </c>
      <c r="C2409" s="4" t="s">
        <v>6517</v>
      </c>
      <c r="D2409" s="3">
        <v>22000</v>
      </c>
      <c r="E2409" s="3">
        <v>5557</v>
      </c>
      <c r="F2409" s="9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8285</v>
      </c>
      <c r="O2409" s="7">
        <v>25.259090909090908</v>
      </c>
      <c r="P2409" s="3">
        <v>-498.27272727272725</v>
      </c>
      <c r="Q2409" s="3" t="s">
        <v>8285</v>
      </c>
      <c r="R2409" s="3" t="s">
        <v>8285</v>
      </c>
      <c r="S2409" s="15">
        <f t="shared" si="74"/>
        <v>42082.575555555552</v>
      </c>
      <c r="T2409" s="14">
        <f t="shared" si="75"/>
        <v>42105.25</v>
      </c>
    </row>
    <row r="2410" spans="1:20" ht="30.75" x14ac:dyDescent="0.25">
      <c r="A2410" s="3">
        <v>2408</v>
      </c>
      <c r="B2410" s="4" t="s">
        <v>2409</v>
      </c>
      <c r="C2410" s="4" t="s">
        <v>6518</v>
      </c>
      <c r="D2410" s="3">
        <v>15000</v>
      </c>
      <c r="E2410" s="3">
        <v>30</v>
      </c>
      <c r="F2410" s="9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8285</v>
      </c>
      <c r="O2410" s="7">
        <v>0.2</v>
      </c>
      <c r="P2410" s="3">
        <v>-7485</v>
      </c>
      <c r="Q2410" s="3" t="s">
        <v>8285</v>
      </c>
      <c r="R2410" s="3" t="s">
        <v>8285</v>
      </c>
      <c r="S2410" s="15">
        <f t="shared" si="74"/>
        <v>41919.140706018516</v>
      </c>
      <c r="T2410" s="14">
        <f t="shared" si="75"/>
        <v>41949.182372685187</v>
      </c>
    </row>
    <row r="2411" spans="1:20" ht="30.75" x14ac:dyDescent="0.25">
      <c r="A2411" s="3">
        <v>2409</v>
      </c>
      <c r="B2411" s="4" t="s">
        <v>2410</v>
      </c>
      <c r="C2411" s="4" t="s">
        <v>6519</v>
      </c>
      <c r="D2411" s="3">
        <v>25000</v>
      </c>
      <c r="E2411" s="3">
        <v>460</v>
      </c>
      <c r="F2411" s="9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8285</v>
      </c>
      <c r="O2411" s="7">
        <v>1.8399999999999999</v>
      </c>
      <c r="P2411" s="3">
        <v>-4090</v>
      </c>
      <c r="Q2411" s="3" t="s">
        <v>8285</v>
      </c>
      <c r="R2411" s="3" t="s">
        <v>8285</v>
      </c>
      <c r="S2411" s="15">
        <f t="shared" si="74"/>
        <v>42204.875868055555</v>
      </c>
      <c r="T2411" s="14">
        <f t="shared" si="75"/>
        <v>42234.875868055555</v>
      </c>
    </row>
    <row r="2412" spans="1:20" ht="30.75" x14ac:dyDescent="0.25">
      <c r="A2412" s="3">
        <v>2410</v>
      </c>
      <c r="B2412" s="4" t="s">
        <v>2411</v>
      </c>
      <c r="C2412" s="4" t="s">
        <v>6520</v>
      </c>
      <c r="D2412" s="3">
        <v>15000</v>
      </c>
      <c r="E2412" s="3">
        <v>0</v>
      </c>
      <c r="F2412" s="9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8285</v>
      </c>
      <c r="O2412" s="7">
        <v>0</v>
      </c>
      <c r="P2412" s="3">
        <v>0</v>
      </c>
      <c r="Q2412" s="3" t="s">
        <v>8285</v>
      </c>
      <c r="R2412" s="3" t="s">
        <v>8285</v>
      </c>
      <c r="S2412" s="15">
        <f t="shared" si="74"/>
        <v>42224.408275462964</v>
      </c>
      <c r="T2412" s="14">
        <f t="shared" si="75"/>
        <v>42254.408275462964</v>
      </c>
    </row>
    <row r="2413" spans="1:20" ht="45.75" x14ac:dyDescent="0.25">
      <c r="A2413" s="3">
        <v>2411</v>
      </c>
      <c r="B2413" s="4" t="s">
        <v>2412</v>
      </c>
      <c r="C2413" s="4" t="s">
        <v>6521</v>
      </c>
      <c r="D2413" s="3">
        <v>25000</v>
      </c>
      <c r="E2413" s="3">
        <v>151</v>
      </c>
      <c r="F2413" s="9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8285</v>
      </c>
      <c r="O2413" s="7">
        <v>0.60399999999999998</v>
      </c>
      <c r="P2413" s="3">
        <v>-8283</v>
      </c>
      <c r="Q2413" s="3" t="s">
        <v>8285</v>
      </c>
      <c r="R2413" s="3" t="s">
        <v>8285</v>
      </c>
      <c r="S2413" s="15">
        <f t="shared" si="74"/>
        <v>42211.732430555552</v>
      </c>
      <c r="T2413" s="14">
        <f t="shared" si="75"/>
        <v>42241.732430555552</v>
      </c>
    </row>
    <row r="2414" spans="1:20" ht="45.75" x14ac:dyDescent="0.25">
      <c r="A2414" s="3">
        <v>2412</v>
      </c>
      <c r="B2414" s="4" t="s">
        <v>2413</v>
      </c>
      <c r="C2414" s="4" t="s">
        <v>6522</v>
      </c>
      <c r="D2414" s="3">
        <v>8000</v>
      </c>
      <c r="E2414" s="3">
        <v>0</v>
      </c>
      <c r="F2414" s="9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8285</v>
      </c>
      <c r="O2414" s="7">
        <v>0</v>
      </c>
      <c r="P2414" s="3">
        <v>0</v>
      </c>
      <c r="Q2414" s="3" t="s">
        <v>8285</v>
      </c>
      <c r="R2414" s="3" t="s">
        <v>8285</v>
      </c>
      <c r="S2414" s="15">
        <f t="shared" si="74"/>
        <v>42655.736956018518</v>
      </c>
      <c r="T2414" s="14">
        <f t="shared" si="75"/>
        <v>42700.778622685189</v>
      </c>
    </row>
    <row r="2415" spans="1:20" ht="30.75" x14ac:dyDescent="0.25">
      <c r="A2415" s="3">
        <v>2413</v>
      </c>
      <c r="B2415" s="4" t="s">
        <v>2414</v>
      </c>
      <c r="C2415" s="4" t="s">
        <v>6523</v>
      </c>
      <c r="D2415" s="3">
        <v>3000</v>
      </c>
      <c r="E2415" s="3">
        <v>25</v>
      </c>
      <c r="F2415" s="9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8285</v>
      </c>
      <c r="O2415" s="7">
        <v>0.83333333333333337</v>
      </c>
      <c r="P2415" s="3">
        <v>-991.66666666666663</v>
      </c>
      <c r="Q2415" s="3" t="s">
        <v>8285</v>
      </c>
      <c r="R2415" s="3" t="s">
        <v>8285</v>
      </c>
      <c r="S2415" s="15">
        <f t="shared" si="74"/>
        <v>41760.10974537037</v>
      </c>
      <c r="T2415" s="14">
        <f t="shared" si="75"/>
        <v>41790.979166666664</v>
      </c>
    </row>
    <row r="2416" spans="1:20" ht="30.75" x14ac:dyDescent="0.25">
      <c r="A2416" s="3">
        <v>2414</v>
      </c>
      <c r="B2416" s="4" t="s">
        <v>2415</v>
      </c>
      <c r="C2416" s="4" t="s">
        <v>6524</v>
      </c>
      <c r="D2416" s="3">
        <v>15000</v>
      </c>
      <c r="E2416" s="3">
        <v>460</v>
      </c>
      <c r="F2416" s="9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8285</v>
      </c>
      <c r="O2416" s="7">
        <v>3.0666666666666664</v>
      </c>
      <c r="P2416" s="3">
        <v>-1118.4615384615386</v>
      </c>
      <c r="Q2416" s="3" t="s">
        <v>8285</v>
      </c>
      <c r="R2416" s="3" t="s">
        <v>8285</v>
      </c>
      <c r="S2416" s="15">
        <f t="shared" si="74"/>
        <v>42198.695138888885</v>
      </c>
      <c r="T2416" s="14">
        <f t="shared" si="75"/>
        <v>42238.165972222225</v>
      </c>
    </row>
    <row r="2417" spans="1:20" ht="30.75" x14ac:dyDescent="0.25">
      <c r="A2417" s="3">
        <v>2415</v>
      </c>
      <c r="B2417" s="4" t="s">
        <v>2416</v>
      </c>
      <c r="C2417" s="4" t="s">
        <v>6525</v>
      </c>
      <c r="D2417" s="3">
        <v>60000</v>
      </c>
      <c r="E2417" s="3">
        <v>335</v>
      </c>
      <c r="F2417" s="9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8285</v>
      </c>
      <c r="O2417" s="7">
        <v>0.55833333333333335</v>
      </c>
      <c r="P2417" s="3">
        <v>-9944.1666666666661</v>
      </c>
      <c r="Q2417" s="3" t="s">
        <v>8285</v>
      </c>
      <c r="R2417" s="3" t="s">
        <v>8285</v>
      </c>
      <c r="S2417" s="15">
        <f t="shared" si="74"/>
        <v>42536.862800925926</v>
      </c>
      <c r="T2417" s="14">
        <f t="shared" si="75"/>
        <v>42566.862800925926</v>
      </c>
    </row>
    <row r="2418" spans="1:20" ht="30.75" x14ac:dyDescent="0.25">
      <c r="A2418" s="3">
        <v>2416</v>
      </c>
      <c r="B2418" s="4" t="s">
        <v>2417</v>
      </c>
      <c r="C2418" s="4" t="s">
        <v>6526</v>
      </c>
      <c r="D2418" s="3">
        <v>20000</v>
      </c>
      <c r="E2418" s="3">
        <v>5</v>
      </c>
      <c r="F2418" s="9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8285</v>
      </c>
      <c r="O2418" s="7">
        <v>2.5000000000000001E-2</v>
      </c>
      <c r="P2418" s="3">
        <v>-19995</v>
      </c>
      <c r="Q2418" s="3" t="s">
        <v>8285</v>
      </c>
      <c r="R2418" s="3" t="s">
        <v>8285</v>
      </c>
      <c r="S2418" s="15">
        <f t="shared" si="74"/>
        <v>42019.737766203703</v>
      </c>
      <c r="T2418" s="14">
        <f t="shared" si="75"/>
        <v>42077.625</v>
      </c>
    </row>
    <row r="2419" spans="1:20" ht="45.75" x14ac:dyDescent="0.25">
      <c r="A2419" s="3">
        <v>2417</v>
      </c>
      <c r="B2419" s="4" t="s">
        <v>2418</v>
      </c>
      <c r="C2419" s="4" t="s">
        <v>6527</v>
      </c>
      <c r="D2419" s="3">
        <v>1000</v>
      </c>
      <c r="E2419" s="3">
        <v>0</v>
      </c>
      <c r="F2419" s="9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8285</v>
      </c>
      <c r="O2419" s="7">
        <v>0</v>
      </c>
      <c r="P2419" s="3">
        <v>0</v>
      </c>
      <c r="Q2419" s="3" t="s">
        <v>8285</v>
      </c>
      <c r="R2419" s="3" t="s">
        <v>8285</v>
      </c>
      <c r="S2419" s="15">
        <f t="shared" si="74"/>
        <v>41831.884108796294</v>
      </c>
      <c r="T2419" s="14">
        <f t="shared" si="75"/>
        <v>41861.884108796294</v>
      </c>
    </row>
    <row r="2420" spans="1:20" ht="15.75" x14ac:dyDescent="0.25">
      <c r="A2420" s="3">
        <v>2418</v>
      </c>
      <c r="B2420" s="4" t="s">
        <v>2419</v>
      </c>
      <c r="C2420" s="4" t="s">
        <v>6528</v>
      </c>
      <c r="D2420" s="3">
        <v>25000</v>
      </c>
      <c r="E2420" s="3">
        <v>5</v>
      </c>
      <c r="F2420" s="9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8285</v>
      </c>
      <c r="O2420" s="7">
        <v>0.02</v>
      </c>
      <c r="P2420" s="3">
        <v>-4999</v>
      </c>
      <c r="Q2420" s="3" t="s">
        <v>8285</v>
      </c>
      <c r="R2420" s="3" t="s">
        <v>8285</v>
      </c>
      <c r="S2420" s="15">
        <f t="shared" si="74"/>
        <v>42027.856990740736</v>
      </c>
      <c r="T2420" s="14">
        <f t="shared" si="75"/>
        <v>42087.815324074079</v>
      </c>
    </row>
    <row r="2421" spans="1:20" ht="45.75" x14ac:dyDescent="0.25">
      <c r="A2421" s="3">
        <v>2419</v>
      </c>
      <c r="B2421" s="4" t="s">
        <v>2420</v>
      </c>
      <c r="C2421" s="4" t="s">
        <v>6529</v>
      </c>
      <c r="D2421" s="3">
        <v>3000</v>
      </c>
      <c r="E2421" s="3">
        <v>0</v>
      </c>
      <c r="F2421" s="9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8285</v>
      </c>
      <c r="O2421" s="7">
        <v>0</v>
      </c>
      <c r="P2421" s="3">
        <v>0</v>
      </c>
      <c r="Q2421" s="3" t="s">
        <v>8285</v>
      </c>
      <c r="R2421" s="3" t="s">
        <v>8285</v>
      </c>
      <c r="S2421" s="15">
        <f t="shared" si="74"/>
        <v>41993.738298611104</v>
      </c>
      <c r="T2421" s="14">
        <f t="shared" si="75"/>
        <v>42053.738298611104</v>
      </c>
    </row>
    <row r="2422" spans="1:20" ht="30.75" x14ac:dyDescent="0.25">
      <c r="A2422" s="3">
        <v>2420</v>
      </c>
      <c r="B2422" s="4" t="s">
        <v>2421</v>
      </c>
      <c r="C2422" s="4" t="s">
        <v>6530</v>
      </c>
      <c r="D2422" s="3">
        <v>16870</v>
      </c>
      <c r="E2422" s="3">
        <v>2501</v>
      </c>
      <c r="F2422" s="9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8285</v>
      </c>
      <c r="O2422" s="7">
        <v>14.825133372851216</v>
      </c>
      <c r="P2422" s="3">
        <v>-399.13888888888891</v>
      </c>
      <c r="Q2422" s="3" t="s">
        <v>8285</v>
      </c>
      <c r="R2422" s="3" t="s">
        <v>8285</v>
      </c>
      <c r="S2422" s="15">
        <f t="shared" si="74"/>
        <v>41893.028877314813</v>
      </c>
      <c r="T2422" s="14">
        <f t="shared" si="75"/>
        <v>41953.070543981477</v>
      </c>
    </row>
    <row r="2423" spans="1:20" ht="15.75" x14ac:dyDescent="0.25">
      <c r="A2423" s="3">
        <v>2421</v>
      </c>
      <c r="B2423" s="4" t="s">
        <v>2422</v>
      </c>
      <c r="C2423" s="4" t="s">
        <v>6531</v>
      </c>
      <c r="D2423" s="3">
        <v>6000</v>
      </c>
      <c r="E2423" s="3">
        <v>1</v>
      </c>
      <c r="F2423" s="9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8285</v>
      </c>
      <c r="O2423" s="7">
        <v>1.6666666666666666E-2</v>
      </c>
      <c r="P2423" s="3">
        <v>-5999</v>
      </c>
      <c r="Q2423" s="3" t="s">
        <v>8285</v>
      </c>
      <c r="R2423" s="3" t="s">
        <v>8285</v>
      </c>
      <c r="S2423" s="15">
        <f t="shared" si="74"/>
        <v>42026.687453703707</v>
      </c>
      <c r="T2423" s="14">
        <f t="shared" si="75"/>
        <v>42056.687453703707</v>
      </c>
    </row>
    <row r="2424" spans="1:20" ht="15.75" x14ac:dyDescent="0.25">
      <c r="A2424" s="3">
        <v>2422</v>
      </c>
      <c r="B2424" s="4" t="s">
        <v>2423</v>
      </c>
      <c r="C2424" s="4" t="s">
        <v>6532</v>
      </c>
      <c r="D2424" s="3">
        <v>500</v>
      </c>
      <c r="E2424" s="3">
        <v>1</v>
      </c>
      <c r="F2424" s="9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8285</v>
      </c>
      <c r="O2424" s="7">
        <v>0.2</v>
      </c>
      <c r="P2424" s="3">
        <v>-499</v>
      </c>
      <c r="Q2424" s="3" t="s">
        <v>8285</v>
      </c>
      <c r="R2424" s="3" t="s">
        <v>8285</v>
      </c>
      <c r="S2424" s="15">
        <f t="shared" si="74"/>
        <v>42044.724953703699</v>
      </c>
      <c r="T2424" s="14">
        <f t="shared" si="75"/>
        <v>42074.683287037042</v>
      </c>
    </row>
    <row r="2425" spans="1:20" ht="30.75" x14ac:dyDescent="0.25">
      <c r="A2425" s="3">
        <v>2423</v>
      </c>
      <c r="B2425" s="4" t="s">
        <v>2424</v>
      </c>
      <c r="C2425" s="4" t="s">
        <v>6533</v>
      </c>
      <c r="D2425" s="3">
        <v>60000</v>
      </c>
      <c r="E2425" s="3">
        <v>8</v>
      </c>
      <c r="F2425" s="9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8285</v>
      </c>
      <c r="O2425" s="7">
        <v>1.3333333333333334E-2</v>
      </c>
      <c r="P2425" s="3">
        <v>-59992</v>
      </c>
      <c r="Q2425" s="3" t="s">
        <v>8285</v>
      </c>
      <c r="R2425" s="3" t="s">
        <v>8285</v>
      </c>
      <c r="S2425" s="15">
        <f t="shared" si="74"/>
        <v>41974.704745370371</v>
      </c>
      <c r="T2425" s="14">
        <f t="shared" si="75"/>
        <v>42004.704745370371</v>
      </c>
    </row>
    <row r="2426" spans="1:20" ht="30.75" x14ac:dyDescent="0.25">
      <c r="A2426" s="3">
        <v>2424</v>
      </c>
      <c r="B2426" s="4" t="s">
        <v>2425</v>
      </c>
      <c r="C2426" s="4" t="s">
        <v>6534</v>
      </c>
      <c r="D2426" s="3">
        <v>25000</v>
      </c>
      <c r="E2426" s="3">
        <v>310</v>
      </c>
      <c r="F2426" s="9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8285</v>
      </c>
      <c r="O2426" s="7">
        <v>1.24</v>
      </c>
      <c r="P2426" s="3">
        <v>-2743.3333333333335</v>
      </c>
      <c r="Q2426" s="3" t="s">
        <v>8285</v>
      </c>
      <c r="R2426" s="3" t="s">
        <v>8285</v>
      </c>
      <c r="S2426" s="15">
        <f t="shared" si="74"/>
        <v>41909.892453703702</v>
      </c>
      <c r="T2426" s="14">
        <f t="shared" si="75"/>
        <v>41939.892453703702</v>
      </c>
    </row>
    <row r="2427" spans="1:20" ht="30.75" x14ac:dyDescent="0.25">
      <c r="A2427" s="3">
        <v>2425</v>
      </c>
      <c r="B2427" s="4" t="s">
        <v>2426</v>
      </c>
      <c r="C2427" s="4" t="s">
        <v>6535</v>
      </c>
      <c r="D2427" s="3">
        <v>3500</v>
      </c>
      <c r="E2427" s="3">
        <v>1</v>
      </c>
      <c r="F2427" s="9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8285</v>
      </c>
      <c r="O2427" s="7">
        <v>2.8571428571428574E-2</v>
      </c>
      <c r="P2427" s="3">
        <v>-3499</v>
      </c>
      <c r="Q2427" s="3" t="s">
        <v>8285</v>
      </c>
      <c r="R2427" s="3" t="s">
        <v>8285</v>
      </c>
      <c r="S2427" s="15">
        <f t="shared" si="74"/>
        <v>42502.913761574076</v>
      </c>
      <c r="T2427" s="14">
        <f t="shared" si="75"/>
        <v>42517.919444444444</v>
      </c>
    </row>
    <row r="2428" spans="1:20" ht="30.75" x14ac:dyDescent="0.25">
      <c r="A2428" s="3">
        <v>2426</v>
      </c>
      <c r="B2428" s="4" t="s">
        <v>2427</v>
      </c>
      <c r="C2428" s="4" t="s">
        <v>6536</v>
      </c>
      <c r="D2428" s="3">
        <v>20000</v>
      </c>
      <c r="E2428" s="3">
        <v>0</v>
      </c>
      <c r="F2428" s="9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8285</v>
      </c>
      <c r="O2428" s="7">
        <v>0</v>
      </c>
      <c r="P2428" s="3">
        <v>0</v>
      </c>
      <c r="Q2428" s="3" t="s">
        <v>8285</v>
      </c>
      <c r="R2428" s="3" t="s">
        <v>8285</v>
      </c>
      <c r="S2428" s="15">
        <f t="shared" si="74"/>
        <v>42164.170046296291</v>
      </c>
      <c r="T2428" s="14">
        <f t="shared" si="75"/>
        <v>42224.170046296291</v>
      </c>
    </row>
    <row r="2429" spans="1:20" ht="30.75" x14ac:dyDescent="0.25">
      <c r="A2429" s="3">
        <v>2427</v>
      </c>
      <c r="B2429" s="4" t="s">
        <v>2428</v>
      </c>
      <c r="C2429" s="4" t="s">
        <v>6537</v>
      </c>
      <c r="D2429" s="3">
        <v>50000</v>
      </c>
      <c r="E2429" s="3">
        <v>1</v>
      </c>
      <c r="F2429" s="9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8285</v>
      </c>
      <c r="O2429" s="7">
        <v>2E-3</v>
      </c>
      <c r="P2429" s="3">
        <v>-49999</v>
      </c>
      <c r="Q2429" s="3" t="s">
        <v>8285</v>
      </c>
      <c r="R2429" s="3" t="s">
        <v>8285</v>
      </c>
      <c r="S2429" s="15">
        <f t="shared" si="74"/>
        <v>42412.318668981476</v>
      </c>
      <c r="T2429" s="14">
        <f t="shared" si="75"/>
        <v>42452.277002314819</v>
      </c>
    </row>
    <row r="2430" spans="1:20" ht="30.75" x14ac:dyDescent="0.25">
      <c r="A2430" s="3">
        <v>2428</v>
      </c>
      <c r="B2430" s="4" t="s">
        <v>2429</v>
      </c>
      <c r="C2430" s="4" t="s">
        <v>6538</v>
      </c>
      <c r="D2430" s="3">
        <v>35000</v>
      </c>
      <c r="E2430" s="3">
        <v>1</v>
      </c>
      <c r="F2430" s="9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8285</v>
      </c>
      <c r="O2430" s="7">
        <v>2.8571428571428571E-3</v>
      </c>
      <c r="P2430" s="3">
        <v>-34999</v>
      </c>
      <c r="Q2430" s="3" t="s">
        <v>8285</v>
      </c>
      <c r="R2430" s="3" t="s">
        <v>8285</v>
      </c>
      <c r="S2430" s="15">
        <f t="shared" si="74"/>
        <v>42045.784155092595</v>
      </c>
      <c r="T2430" s="14">
        <f t="shared" si="75"/>
        <v>42075.742488425924</v>
      </c>
    </row>
    <row r="2431" spans="1:20" ht="30.75" x14ac:dyDescent="0.25">
      <c r="A2431" s="3">
        <v>2429</v>
      </c>
      <c r="B2431" s="4" t="s">
        <v>2430</v>
      </c>
      <c r="C2431" s="4" t="s">
        <v>6539</v>
      </c>
      <c r="D2431" s="3">
        <v>140000</v>
      </c>
      <c r="E2431" s="3">
        <v>2005</v>
      </c>
      <c r="F2431" s="9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8285</v>
      </c>
      <c r="O2431" s="7">
        <v>1.4321428571428572</v>
      </c>
      <c r="P2431" s="3">
        <v>-34498.75</v>
      </c>
      <c r="Q2431" s="3" t="s">
        <v>8285</v>
      </c>
      <c r="R2431" s="3" t="s">
        <v>8285</v>
      </c>
      <c r="S2431" s="15">
        <f t="shared" si="74"/>
        <v>42734.879236111112</v>
      </c>
      <c r="T2431" s="14">
        <f t="shared" si="75"/>
        <v>42771.697222222225</v>
      </c>
    </row>
    <row r="2432" spans="1:20" ht="45.75" x14ac:dyDescent="0.25">
      <c r="A2432" s="3">
        <v>2430</v>
      </c>
      <c r="B2432" s="4" t="s">
        <v>2431</v>
      </c>
      <c r="C2432" s="4" t="s">
        <v>6540</v>
      </c>
      <c r="D2432" s="3">
        <v>3000</v>
      </c>
      <c r="E2432" s="3">
        <v>21</v>
      </c>
      <c r="F2432" s="9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8285</v>
      </c>
      <c r="O2432" s="7">
        <v>0.70000000000000007</v>
      </c>
      <c r="P2432" s="3">
        <v>-1489.5</v>
      </c>
      <c r="Q2432" s="3" t="s">
        <v>8285</v>
      </c>
      <c r="R2432" s="3" t="s">
        <v>8285</v>
      </c>
      <c r="S2432" s="15">
        <f t="shared" si="74"/>
        <v>42382.130833333329</v>
      </c>
      <c r="T2432" s="14">
        <f t="shared" si="75"/>
        <v>42412.130833333329</v>
      </c>
    </row>
    <row r="2433" spans="1:20" ht="30.75" x14ac:dyDescent="0.25">
      <c r="A2433" s="3">
        <v>2431</v>
      </c>
      <c r="B2433" s="4" t="s">
        <v>2432</v>
      </c>
      <c r="C2433" s="4" t="s">
        <v>6541</v>
      </c>
      <c r="D2433" s="3">
        <v>100000</v>
      </c>
      <c r="E2433" s="3">
        <v>2</v>
      </c>
      <c r="F2433" s="9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8285</v>
      </c>
      <c r="O2433" s="7">
        <v>2E-3</v>
      </c>
      <c r="P2433" s="3">
        <v>-49999</v>
      </c>
      <c r="Q2433" s="3" t="s">
        <v>8285</v>
      </c>
      <c r="R2433" s="3" t="s">
        <v>8285</v>
      </c>
      <c r="S2433" s="15">
        <f t="shared" si="74"/>
        <v>42489.099687499998</v>
      </c>
      <c r="T2433" s="14">
        <f t="shared" si="75"/>
        <v>42549.099687499998</v>
      </c>
    </row>
    <row r="2434" spans="1:20" ht="30.75" x14ac:dyDescent="0.25">
      <c r="A2434" s="3">
        <v>2432</v>
      </c>
      <c r="B2434" s="4" t="s">
        <v>2433</v>
      </c>
      <c r="C2434" s="4" t="s">
        <v>6542</v>
      </c>
      <c r="D2434" s="3">
        <v>14000</v>
      </c>
      <c r="E2434" s="3">
        <v>2</v>
      </c>
      <c r="F2434" s="9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8285</v>
      </c>
      <c r="O2434" s="7">
        <v>1.4285714285714287E-2</v>
      </c>
      <c r="P2434" s="3">
        <v>-6999</v>
      </c>
      <c r="Q2434" s="3" t="s">
        <v>8285</v>
      </c>
      <c r="R2434" s="3" t="s">
        <v>8285</v>
      </c>
      <c r="S2434" s="15">
        <f t="shared" si="74"/>
        <v>42041.218715277777</v>
      </c>
      <c r="T2434" s="14">
        <f t="shared" si="75"/>
        <v>42071.218715277777</v>
      </c>
    </row>
    <row r="2435" spans="1:20" ht="30.75" x14ac:dyDescent="0.25">
      <c r="A2435" s="3">
        <v>2433</v>
      </c>
      <c r="B2435" s="4" t="s">
        <v>2434</v>
      </c>
      <c r="C2435" s="4" t="s">
        <v>6543</v>
      </c>
      <c r="D2435" s="3">
        <v>10000</v>
      </c>
      <c r="E2435" s="3">
        <v>0</v>
      </c>
      <c r="F2435" s="9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8285</v>
      </c>
      <c r="O2435" s="7">
        <v>0</v>
      </c>
      <c r="P2435" s="3">
        <v>0</v>
      </c>
      <c r="Q2435" s="3" t="s">
        <v>8285</v>
      </c>
      <c r="R2435" s="3" t="s">
        <v>8285</v>
      </c>
      <c r="S2435" s="15">
        <f t="shared" ref="S2435:S2498" si="76">(((J2435/60)/60)/24)+DATE(1970,1,1)</f>
        <v>42397.89980324074</v>
      </c>
      <c r="T2435" s="14">
        <f t="shared" ref="T2435:T2498" si="77">(((I2435/60)/60)/24)+DATE(1970,1,1)</f>
        <v>42427.89980324074</v>
      </c>
    </row>
    <row r="2436" spans="1:20" ht="30.75" x14ac:dyDescent="0.25">
      <c r="A2436" s="3">
        <v>2434</v>
      </c>
      <c r="B2436" s="4" t="s">
        <v>2435</v>
      </c>
      <c r="C2436" s="4" t="s">
        <v>6544</v>
      </c>
      <c r="D2436" s="3">
        <v>20000</v>
      </c>
      <c r="E2436" s="3">
        <v>26</v>
      </c>
      <c r="F2436" s="9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8285</v>
      </c>
      <c r="O2436" s="7">
        <v>0.13</v>
      </c>
      <c r="P2436" s="3">
        <v>-9987</v>
      </c>
      <c r="Q2436" s="3" t="s">
        <v>8285</v>
      </c>
      <c r="R2436" s="3" t="s">
        <v>8285</v>
      </c>
      <c r="S2436" s="15">
        <f t="shared" si="76"/>
        <v>42180.18604166666</v>
      </c>
      <c r="T2436" s="14">
        <f t="shared" si="77"/>
        <v>42220.18604166666</v>
      </c>
    </row>
    <row r="2437" spans="1:20" ht="30.75" x14ac:dyDescent="0.25">
      <c r="A2437" s="3">
        <v>2435</v>
      </c>
      <c r="B2437" s="4" t="s">
        <v>2436</v>
      </c>
      <c r="C2437" s="4" t="s">
        <v>6545</v>
      </c>
      <c r="D2437" s="3">
        <v>250000</v>
      </c>
      <c r="E2437" s="3">
        <v>1224</v>
      </c>
      <c r="F2437" s="9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8285</v>
      </c>
      <c r="O2437" s="7">
        <v>0.48960000000000004</v>
      </c>
      <c r="P2437" s="3">
        <v>-62194</v>
      </c>
      <c r="Q2437" s="3" t="s">
        <v>8285</v>
      </c>
      <c r="R2437" s="3" t="s">
        <v>8285</v>
      </c>
      <c r="S2437" s="15">
        <f t="shared" si="76"/>
        <v>42252.277615740735</v>
      </c>
      <c r="T2437" s="14">
        <f t="shared" si="77"/>
        <v>42282.277615740735</v>
      </c>
    </row>
    <row r="2438" spans="1:20" ht="30.75" x14ac:dyDescent="0.25">
      <c r="A2438" s="3">
        <v>2436</v>
      </c>
      <c r="B2438" s="4" t="s">
        <v>2437</v>
      </c>
      <c r="C2438" s="4" t="s">
        <v>6546</v>
      </c>
      <c r="D2438" s="3">
        <v>117000</v>
      </c>
      <c r="E2438" s="3">
        <v>45</v>
      </c>
      <c r="F2438" s="9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8285</v>
      </c>
      <c r="O2438" s="7">
        <v>3.8461538461538464E-2</v>
      </c>
      <c r="P2438" s="3">
        <v>-58477.5</v>
      </c>
      <c r="Q2438" s="3" t="s">
        <v>8285</v>
      </c>
      <c r="R2438" s="3" t="s">
        <v>8285</v>
      </c>
      <c r="S2438" s="15">
        <f t="shared" si="76"/>
        <v>42338.615393518514</v>
      </c>
      <c r="T2438" s="14">
        <f t="shared" si="77"/>
        <v>42398.615393518514</v>
      </c>
    </row>
    <row r="2439" spans="1:20" ht="30.75" x14ac:dyDescent="0.25">
      <c r="A2439" s="3">
        <v>2437</v>
      </c>
      <c r="B2439" s="4" t="s">
        <v>2438</v>
      </c>
      <c r="C2439" s="4" t="s">
        <v>6547</v>
      </c>
      <c r="D2439" s="3">
        <v>8000</v>
      </c>
      <c r="E2439" s="3">
        <v>0</v>
      </c>
      <c r="F2439" s="9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8285</v>
      </c>
      <c r="O2439" s="7">
        <v>0</v>
      </c>
      <c r="P2439" s="3">
        <v>0</v>
      </c>
      <c r="Q2439" s="3" t="s">
        <v>8285</v>
      </c>
      <c r="R2439" s="3" t="s">
        <v>8285</v>
      </c>
      <c r="S2439" s="15">
        <f t="shared" si="76"/>
        <v>42031.965138888889</v>
      </c>
      <c r="T2439" s="14">
        <f t="shared" si="77"/>
        <v>42080.75</v>
      </c>
    </row>
    <row r="2440" spans="1:20" ht="45.75" x14ac:dyDescent="0.25">
      <c r="A2440" s="3">
        <v>2438</v>
      </c>
      <c r="B2440" s="4" t="s">
        <v>2439</v>
      </c>
      <c r="C2440" s="4" t="s">
        <v>6548</v>
      </c>
      <c r="D2440" s="3">
        <v>15000</v>
      </c>
      <c r="E2440" s="3">
        <v>50</v>
      </c>
      <c r="F2440" s="9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8285</v>
      </c>
      <c r="O2440" s="7">
        <v>0.33333333333333337</v>
      </c>
      <c r="P2440" s="3">
        <v>-14950</v>
      </c>
      <c r="Q2440" s="3" t="s">
        <v>8285</v>
      </c>
      <c r="R2440" s="3" t="s">
        <v>8285</v>
      </c>
      <c r="S2440" s="15">
        <f t="shared" si="76"/>
        <v>42285.91506944444</v>
      </c>
      <c r="T2440" s="14">
        <f t="shared" si="77"/>
        <v>42345.956736111111</v>
      </c>
    </row>
    <row r="2441" spans="1:20" ht="45.75" x14ac:dyDescent="0.25">
      <c r="A2441" s="3">
        <v>2439</v>
      </c>
      <c r="B2441" s="4" t="s">
        <v>2440</v>
      </c>
      <c r="C2441" s="4" t="s">
        <v>6549</v>
      </c>
      <c r="D2441" s="3">
        <v>10000</v>
      </c>
      <c r="E2441" s="3">
        <v>0</v>
      </c>
      <c r="F2441" s="9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8285</v>
      </c>
      <c r="O2441" s="7">
        <v>0</v>
      </c>
      <c r="P2441" s="3">
        <v>0</v>
      </c>
      <c r="Q2441" s="3" t="s">
        <v>8285</v>
      </c>
      <c r="R2441" s="3" t="s">
        <v>8285</v>
      </c>
      <c r="S2441" s="15">
        <f t="shared" si="76"/>
        <v>42265.818622685183</v>
      </c>
      <c r="T2441" s="14">
        <f t="shared" si="77"/>
        <v>42295.818622685183</v>
      </c>
    </row>
    <row r="2442" spans="1:20" ht="30.75" x14ac:dyDescent="0.25">
      <c r="A2442" s="3">
        <v>2440</v>
      </c>
      <c r="B2442" s="4" t="s">
        <v>2441</v>
      </c>
      <c r="C2442" s="4" t="s">
        <v>6550</v>
      </c>
      <c r="D2442" s="3">
        <v>5000</v>
      </c>
      <c r="E2442" s="3">
        <v>10</v>
      </c>
      <c r="F2442" s="9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8285</v>
      </c>
      <c r="O2442" s="7">
        <v>0.2</v>
      </c>
      <c r="P2442" s="3">
        <v>-2495</v>
      </c>
      <c r="Q2442" s="3" t="s">
        <v>8285</v>
      </c>
      <c r="R2442" s="3" t="s">
        <v>8285</v>
      </c>
      <c r="S2442" s="15">
        <f t="shared" si="76"/>
        <v>42383.899456018517</v>
      </c>
      <c r="T2442" s="14">
        <f t="shared" si="77"/>
        <v>42413.899456018517</v>
      </c>
    </row>
    <row r="2443" spans="1:20" ht="15.75" x14ac:dyDescent="0.25">
      <c r="A2443" s="3">
        <v>2441</v>
      </c>
      <c r="B2443" s="4" t="s">
        <v>2442</v>
      </c>
      <c r="C2443" s="4" t="s">
        <v>6551</v>
      </c>
      <c r="D2443" s="3">
        <v>7500</v>
      </c>
      <c r="E2443" s="3">
        <v>8091</v>
      </c>
      <c r="F2443" s="8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8299</v>
      </c>
      <c r="O2443" s="8">
        <v>107.88</v>
      </c>
      <c r="P2443" s="3">
        <v>5.4220183486238529</v>
      </c>
      <c r="Q2443" s="3" t="s">
        <v>8299</v>
      </c>
      <c r="R2443" s="3" t="s">
        <v>8299</v>
      </c>
      <c r="S2443" s="15">
        <f t="shared" si="76"/>
        <v>42187.125625000001</v>
      </c>
      <c r="T2443" s="14">
        <f t="shared" si="77"/>
        <v>42208.207638888889</v>
      </c>
    </row>
    <row r="2444" spans="1:20" ht="30.75" x14ac:dyDescent="0.25">
      <c r="A2444" s="3">
        <v>2442</v>
      </c>
      <c r="B2444" s="4" t="s">
        <v>2443</v>
      </c>
      <c r="C2444" s="4" t="s">
        <v>6552</v>
      </c>
      <c r="D2444" s="3">
        <v>24000</v>
      </c>
      <c r="E2444" s="3">
        <v>30226</v>
      </c>
      <c r="F2444" s="8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8299</v>
      </c>
      <c r="O2444" s="8">
        <v>125.94166666666666</v>
      </c>
      <c r="P2444" s="3">
        <v>16.736559139784948</v>
      </c>
      <c r="Q2444" s="3" t="s">
        <v>8299</v>
      </c>
      <c r="R2444" s="3" t="s">
        <v>8299</v>
      </c>
      <c r="S2444" s="15">
        <f t="shared" si="76"/>
        <v>42052.666990740734</v>
      </c>
      <c r="T2444" s="14">
        <f t="shared" si="77"/>
        <v>42082.625324074077</v>
      </c>
    </row>
    <row r="2445" spans="1:20" ht="45.75" x14ac:dyDescent="0.25">
      <c r="A2445" s="3">
        <v>2443</v>
      </c>
      <c r="B2445" s="4" t="s">
        <v>2444</v>
      </c>
      <c r="C2445" s="4" t="s">
        <v>6553</v>
      </c>
      <c r="D2445" s="3">
        <v>20000</v>
      </c>
      <c r="E2445" s="3">
        <v>40502.99</v>
      </c>
      <c r="F2445" s="8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8299</v>
      </c>
      <c r="O2445" s="9">
        <v>202.51495</v>
      </c>
      <c r="P2445" s="3">
        <v>65.926012861736325</v>
      </c>
      <c r="Q2445" s="3" t="s">
        <v>8299</v>
      </c>
      <c r="R2445" s="3" t="s">
        <v>8299</v>
      </c>
      <c r="S2445" s="15">
        <f t="shared" si="76"/>
        <v>41836.625254629631</v>
      </c>
      <c r="T2445" s="14">
        <f t="shared" si="77"/>
        <v>41866.625254629631</v>
      </c>
    </row>
    <row r="2446" spans="1:20" ht="45.75" x14ac:dyDescent="0.25">
      <c r="A2446" s="3">
        <v>2444</v>
      </c>
      <c r="B2446" s="4" t="s">
        <v>2445</v>
      </c>
      <c r="C2446" s="4" t="s">
        <v>6554</v>
      </c>
      <c r="D2446" s="3">
        <v>3000</v>
      </c>
      <c r="E2446" s="3">
        <v>3258</v>
      </c>
      <c r="F2446" s="8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8299</v>
      </c>
      <c r="O2446" s="8">
        <v>108.60000000000001</v>
      </c>
      <c r="P2446" s="3">
        <v>4.2295081967213113</v>
      </c>
      <c r="Q2446" s="3" t="s">
        <v>8299</v>
      </c>
      <c r="R2446" s="3" t="s">
        <v>8299</v>
      </c>
      <c r="S2446" s="15">
        <f t="shared" si="76"/>
        <v>42485.754525462966</v>
      </c>
      <c r="T2446" s="14">
        <f t="shared" si="77"/>
        <v>42515.754525462966</v>
      </c>
    </row>
    <row r="2447" spans="1:20" ht="30.75" x14ac:dyDescent="0.25">
      <c r="A2447" s="3">
        <v>2445</v>
      </c>
      <c r="B2447" s="4" t="s">
        <v>2446</v>
      </c>
      <c r="C2447" s="4" t="s">
        <v>6555</v>
      </c>
      <c r="D2447" s="3">
        <v>5000</v>
      </c>
      <c r="E2447" s="3">
        <v>8640</v>
      </c>
      <c r="F2447" s="8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8299</v>
      </c>
      <c r="O2447" s="8">
        <v>172.8</v>
      </c>
      <c r="P2447" s="3">
        <v>31.652173913043477</v>
      </c>
      <c r="Q2447" s="3" t="s">
        <v>8299</v>
      </c>
      <c r="R2447" s="3" t="s">
        <v>8299</v>
      </c>
      <c r="S2447" s="15">
        <f t="shared" si="76"/>
        <v>42243.190057870372</v>
      </c>
      <c r="T2447" s="14">
        <f t="shared" si="77"/>
        <v>42273.190057870372</v>
      </c>
    </row>
    <row r="2448" spans="1:20" ht="45.75" x14ac:dyDescent="0.25">
      <c r="A2448" s="3">
        <v>2446</v>
      </c>
      <c r="B2448" s="4" t="s">
        <v>2447</v>
      </c>
      <c r="C2448" s="4" t="s">
        <v>6556</v>
      </c>
      <c r="D2448" s="3">
        <v>5000</v>
      </c>
      <c r="E2448" s="3">
        <v>8399</v>
      </c>
      <c r="F2448" s="8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8299</v>
      </c>
      <c r="O2448" s="8">
        <v>167.98</v>
      </c>
      <c r="P2448" s="3">
        <v>30.621621621621621</v>
      </c>
      <c r="Q2448" s="3" t="s">
        <v>8299</v>
      </c>
      <c r="R2448" s="3" t="s">
        <v>8299</v>
      </c>
      <c r="S2448" s="15">
        <f t="shared" si="76"/>
        <v>42670.602673611109</v>
      </c>
      <c r="T2448" s="14">
        <f t="shared" si="77"/>
        <v>42700.64434027778</v>
      </c>
    </row>
    <row r="2449" spans="1:20" ht="30.75" x14ac:dyDescent="0.25">
      <c r="A2449" s="3">
        <v>2447</v>
      </c>
      <c r="B2449" s="4" t="s">
        <v>2448</v>
      </c>
      <c r="C2449" s="4" t="s">
        <v>6557</v>
      </c>
      <c r="D2449" s="3">
        <v>2500</v>
      </c>
      <c r="E2449" s="3">
        <v>10680</v>
      </c>
      <c r="F2449" s="8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8299</v>
      </c>
      <c r="O2449" s="9">
        <v>427.20000000000005</v>
      </c>
      <c r="P2449" s="3">
        <v>24.272997032640948</v>
      </c>
      <c r="Q2449" s="3" t="s">
        <v>8299</v>
      </c>
      <c r="R2449" s="3" t="s">
        <v>8299</v>
      </c>
      <c r="S2449" s="15">
        <f t="shared" si="76"/>
        <v>42654.469826388886</v>
      </c>
      <c r="T2449" s="14">
        <f t="shared" si="77"/>
        <v>42686.166666666672</v>
      </c>
    </row>
    <row r="2450" spans="1:20" ht="30.75" x14ac:dyDescent="0.25">
      <c r="A2450" s="3">
        <v>2448</v>
      </c>
      <c r="B2450" s="4" t="s">
        <v>2449</v>
      </c>
      <c r="C2450" s="4" t="s">
        <v>6558</v>
      </c>
      <c r="D2450" s="3">
        <v>400</v>
      </c>
      <c r="E2450" s="3">
        <v>430</v>
      </c>
      <c r="F2450" s="8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8299</v>
      </c>
      <c r="O2450" s="8">
        <v>107.5</v>
      </c>
      <c r="P2450" s="3">
        <v>3.3333333333333335</v>
      </c>
      <c r="Q2450" s="3" t="s">
        <v>8299</v>
      </c>
      <c r="R2450" s="3" t="s">
        <v>8299</v>
      </c>
      <c r="S2450" s="15">
        <f t="shared" si="76"/>
        <v>42607.316122685181</v>
      </c>
      <c r="T2450" s="14">
        <f t="shared" si="77"/>
        <v>42613.233333333337</v>
      </c>
    </row>
    <row r="2451" spans="1:20" ht="30.75" x14ac:dyDescent="0.25">
      <c r="A2451" s="3">
        <v>2449</v>
      </c>
      <c r="B2451" s="4" t="s">
        <v>2450</v>
      </c>
      <c r="C2451" s="4" t="s">
        <v>6559</v>
      </c>
      <c r="D2451" s="3">
        <v>10000</v>
      </c>
      <c r="E2451" s="3">
        <v>10800</v>
      </c>
      <c r="F2451" s="8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8299</v>
      </c>
      <c r="O2451" s="8">
        <v>108</v>
      </c>
      <c r="P2451" s="3">
        <v>6.666666666666667</v>
      </c>
      <c r="Q2451" s="3" t="s">
        <v>8299</v>
      </c>
      <c r="R2451" s="3" t="s">
        <v>8299</v>
      </c>
      <c r="S2451" s="15">
        <f t="shared" si="76"/>
        <v>41943.142534722225</v>
      </c>
      <c r="T2451" s="14">
        <f t="shared" si="77"/>
        <v>41973.184201388889</v>
      </c>
    </row>
    <row r="2452" spans="1:20" ht="45.75" x14ac:dyDescent="0.25">
      <c r="A2452" s="3">
        <v>2450</v>
      </c>
      <c r="B2452" s="4" t="s">
        <v>2451</v>
      </c>
      <c r="C2452" s="4" t="s">
        <v>6560</v>
      </c>
      <c r="D2452" s="3">
        <v>15000</v>
      </c>
      <c r="E2452" s="3">
        <v>15230.03</v>
      </c>
      <c r="F2452" s="8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8299</v>
      </c>
      <c r="O2452" s="8">
        <v>101.53353333333335</v>
      </c>
      <c r="P2452" s="3">
        <v>2.2551960784313789</v>
      </c>
      <c r="Q2452" s="3" t="s">
        <v>8299</v>
      </c>
      <c r="R2452" s="3" t="s">
        <v>8299</v>
      </c>
      <c r="S2452" s="15">
        <f t="shared" si="76"/>
        <v>41902.07240740741</v>
      </c>
      <c r="T2452" s="14">
        <f t="shared" si="77"/>
        <v>41940.132638888892</v>
      </c>
    </row>
    <row r="2453" spans="1:20" ht="30.75" x14ac:dyDescent="0.25">
      <c r="A2453" s="3">
        <v>2451</v>
      </c>
      <c r="B2453" s="4" t="s">
        <v>2452</v>
      </c>
      <c r="C2453" s="4" t="s">
        <v>6561</v>
      </c>
      <c r="D2453" s="3">
        <v>10000</v>
      </c>
      <c r="E2453" s="3">
        <v>11545</v>
      </c>
      <c r="F2453" s="8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8299</v>
      </c>
      <c r="O2453" s="8">
        <v>115.45</v>
      </c>
      <c r="P2453" s="3">
        <v>8.306451612903226</v>
      </c>
      <c r="Q2453" s="3" t="s">
        <v>8299</v>
      </c>
      <c r="R2453" s="3" t="s">
        <v>8299</v>
      </c>
      <c r="S2453" s="15">
        <f t="shared" si="76"/>
        <v>42779.908449074079</v>
      </c>
      <c r="T2453" s="14">
        <f t="shared" si="77"/>
        <v>42799.908449074079</v>
      </c>
    </row>
    <row r="2454" spans="1:20" ht="45.75" x14ac:dyDescent="0.25">
      <c r="A2454" s="3">
        <v>2452</v>
      </c>
      <c r="B2454" s="4" t="s">
        <v>2453</v>
      </c>
      <c r="C2454" s="4" t="s">
        <v>6562</v>
      </c>
      <c r="D2454" s="3">
        <v>600</v>
      </c>
      <c r="E2454" s="3">
        <v>801</v>
      </c>
      <c r="F2454" s="8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8299</v>
      </c>
      <c r="O2454" s="8">
        <v>133.5</v>
      </c>
      <c r="P2454" s="3">
        <v>13.4</v>
      </c>
      <c r="Q2454" s="3" t="s">
        <v>8299</v>
      </c>
      <c r="R2454" s="3" t="s">
        <v>8299</v>
      </c>
      <c r="S2454" s="15">
        <f t="shared" si="76"/>
        <v>42338.84375</v>
      </c>
      <c r="T2454" s="14">
        <f t="shared" si="77"/>
        <v>42367.958333333328</v>
      </c>
    </row>
    <row r="2455" spans="1:20" ht="30.75" x14ac:dyDescent="0.25">
      <c r="A2455" s="3">
        <v>2453</v>
      </c>
      <c r="B2455" s="4" t="s">
        <v>2454</v>
      </c>
      <c r="C2455" s="4" t="s">
        <v>6563</v>
      </c>
      <c r="D2455" s="3">
        <v>3000</v>
      </c>
      <c r="E2455" s="3">
        <v>4641</v>
      </c>
      <c r="F2455" s="8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8299</v>
      </c>
      <c r="O2455" s="8">
        <v>154.69999999999999</v>
      </c>
      <c r="P2455" s="3">
        <v>24.492537313432837</v>
      </c>
      <c r="Q2455" s="3" t="s">
        <v>8299</v>
      </c>
      <c r="R2455" s="3" t="s">
        <v>8299</v>
      </c>
      <c r="S2455" s="15">
        <f t="shared" si="76"/>
        <v>42738.692233796297</v>
      </c>
      <c r="T2455" s="14">
        <f t="shared" si="77"/>
        <v>42768.692233796297</v>
      </c>
    </row>
    <row r="2456" spans="1:20" ht="30.75" x14ac:dyDescent="0.25">
      <c r="A2456" s="3">
        <v>2454</v>
      </c>
      <c r="B2456" s="4" t="s">
        <v>2455</v>
      </c>
      <c r="C2456" s="4" t="s">
        <v>6564</v>
      </c>
      <c r="D2456" s="3">
        <v>35000</v>
      </c>
      <c r="E2456" s="3">
        <v>35296</v>
      </c>
      <c r="F2456" s="8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8299</v>
      </c>
      <c r="O2456" s="8">
        <v>100.84571428571429</v>
      </c>
      <c r="P2456" s="3">
        <v>2.2769230769230768</v>
      </c>
      <c r="Q2456" s="3" t="s">
        <v>8299</v>
      </c>
      <c r="R2456" s="3" t="s">
        <v>8299</v>
      </c>
      <c r="S2456" s="15">
        <f t="shared" si="76"/>
        <v>42770.201481481476</v>
      </c>
      <c r="T2456" s="14">
        <f t="shared" si="77"/>
        <v>42805.201481481476</v>
      </c>
    </row>
    <row r="2457" spans="1:20" ht="30.75" x14ac:dyDescent="0.25">
      <c r="A2457" s="3">
        <v>2455</v>
      </c>
      <c r="B2457" s="4" t="s">
        <v>2456</v>
      </c>
      <c r="C2457" s="4" t="s">
        <v>6565</v>
      </c>
      <c r="D2457" s="3">
        <v>300</v>
      </c>
      <c r="E2457" s="3">
        <v>546</v>
      </c>
      <c r="F2457" s="8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8299</v>
      </c>
      <c r="O2457" s="8">
        <v>182</v>
      </c>
      <c r="P2457" s="3">
        <v>15.375</v>
      </c>
      <c r="Q2457" s="3" t="s">
        <v>8299</v>
      </c>
      <c r="R2457" s="3" t="s">
        <v>8299</v>
      </c>
      <c r="S2457" s="15">
        <f t="shared" si="76"/>
        <v>42452.781828703708</v>
      </c>
      <c r="T2457" s="14">
        <f t="shared" si="77"/>
        <v>42480.781828703708</v>
      </c>
    </row>
    <row r="2458" spans="1:20" ht="30.75" x14ac:dyDescent="0.25">
      <c r="A2458" s="3">
        <v>2456</v>
      </c>
      <c r="B2458" s="4" t="s">
        <v>2457</v>
      </c>
      <c r="C2458" s="4" t="s">
        <v>6566</v>
      </c>
      <c r="D2458" s="3">
        <v>1500</v>
      </c>
      <c r="E2458" s="3">
        <v>2713</v>
      </c>
      <c r="F2458" s="8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8299</v>
      </c>
      <c r="O2458" s="8">
        <v>180.86666666666667</v>
      </c>
      <c r="P2458" s="3">
        <v>18.104477611940297</v>
      </c>
      <c r="Q2458" s="3" t="s">
        <v>8299</v>
      </c>
      <c r="R2458" s="3" t="s">
        <v>8299</v>
      </c>
      <c r="S2458" s="15">
        <f t="shared" si="76"/>
        <v>42761.961099537039</v>
      </c>
      <c r="T2458" s="14">
        <f t="shared" si="77"/>
        <v>42791.961099537039</v>
      </c>
    </row>
    <row r="2459" spans="1:20" ht="30.75" x14ac:dyDescent="0.25">
      <c r="A2459" s="3">
        <v>2457</v>
      </c>
      <c r="B2459" s="4" t="s">
        <v>2458</v>
      </c>
      <c r="C2459" s="4" t="s">
        <v>6567</v>
      </c>
      <c r="D2459" s="3">
        <v>23000</v>
      </c>
      <c r="E2459" s="3">
        <v>23530</v>
      </c>
      <c r="F2459" s="8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8299</v>
      </c>
      <c r="O2459" s="8">
        <v>102.30434782608695</v>
      </c>
      <c r="P2459" s="3">
        <v>4.274193548387097</v>
      </c>
      <c r="Q2459" s="3" t="s">
        <v>8299</v>
      </c>
      <c r="R2459" s="3" t="s">
        <v>8299</v>
      </c>
      <c r="S2459" s="15">
        <f t="shared" si="76"/>
        <v>42423.602500000001</v>
      </c>
      <c r="T2459" s="14">
        <f t="shared" si="77"/>
        <v>42453.560833333337</v>
      </c>
    </row>
    <row r="2460" spans="1:20" ht="45.75" x14ac:dyDescent="0.25">
      <c r="A2460" s="3">
        <v>2458</v>
      </c>
      <c r="B2460" s="4" t="s">
        <v>2459</v>
      </c>
      <c r="C2460" s="4" t="s">
        <v>6568</v>
      </c>
      <c r="D2460" s="3">
        <v>5000</v>
      </c>
      <c r="E2460" s="3">
        <v>5509</v>
      </c>
      <c r="F2460" s="8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8299</v>
      </c>
      <c r="O2460" s="8">
        <v>110.17999999999999</v>
      </c>
      <c r="P2460" s="3">
        <v>6.3624999999999998</v>
      </c>
      <c r="Q2460" s="3" t="s">
        <v>8299</v>
      </c>
      <c r="R2460" s="3" t="s">
        <v>8299</v>
      </c>
      <c r="S2460" s="15">
        <f t="shared" si="76"/>
        <v>42495.871736111112</v>
      </c>
      <c r="T2460" s="14">
        <f t="shared" si="77"/>
        <v>42530.791666666672</v>
      </c>
    </row>
    <row r="2461" spans="1:20" ht="45.75" x14ac:dyDescent="0.25">
      <c r="A2461" s="3">
        <v>2459</v>
      </c>
      <c r="B2461" s="4" t="s">
        <v>2460</v>
      </c>
      <c r="C2461" s="4" t="s">
        <v>6569</v>
      </c>
      <c r="D2461" s="3">
        <v>30000</v>
      </c>
      <c r="E2461" s="3">
        <v>30675</v>
      </c>
      <c r="F2461" s="8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8299</v>
      </c>
      <c r="O2461" s="8">
        <v>102.25</v>
      </c>
      <c r="P2461" s="3">
        <v>2.3936170212765959</v>
      </c>
      <c r="Q2461" s="3" t="s">
        <v>8299</v>
      </c>
      <c r="R2461" s="3" t="s">
        <v>8299</v>
      </c>
      <c r="S2461" s="15">
        <f t="shared" si="76"/>
        <v>42407.637557870374</v>
      </c>
      <c r="T2461" s="14">
        <f t="shared" si="77"/>
        <v>42452.595891203702</v>
      </c>
    </row>
    <row r="2462" spans="1:20" ht="30.75" x14ac:dyDescent="0.25">
      <c r="A2462" s="3">
        <v>2460</v>
      </c>
      <c r="B2462" s="4" t="s">
        <v>2461</v>
      </c>
      <c r="C2462" s="4" t="s">
        <v>6570</v>
      </c>
      <c r="D2462" s="3">
        <v>8500</v>
      </c>
      <c r="E2462" s="3">
        <v>8567</v>
      </c>
      <c r="F2462" s="8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8299</v>
      </c>
      <c r="O2462" s="8">
        <v>100.78823529411764</v>
      </c>
      <c r="P2462" s="3">
        <v>0.98529411764705888</v>
      </c>
      <c r="Q2462" s="3" t="s">
        <v>8299</v>
      </c>
      <c r="R2462" s="3" t="s">
        <v>8299</v>
      </c>
      <c r="S2462" s="15">
        <f t="shared" si="76"/>
        <v>42704.187118055561</v>
      </c>
      <c r="T2462" s="14">
        <f t="shared" si="77"/>
        <v>42738.178472222222</v>
      </c>
    </row>
    <row r="2463" spans="1:20" ht="30.75" x14ac:dyDescent="0.25">
      <c r="A2463" s="3">
        <v>2461</v>
      </c>
      <c r="B2463" s="4" t="s">
        <v>2462</v>
      </c>
      <c r="C2463" s="4" t="s">
        <v>6571</v>
      </c>
      <c r="D2463" s="3">
        <v>7500</v>
      </c>
      <c r="E2463" s="3">
        <v>7785</v>
      </c>
      <c r="F2463" s="8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8280</v>
      </c>
      <c r="O2463" s="8">
        <v>103.8</v>
      </c>
      <c r="P2463" s="3">
        <v>3.3139534883720931</v>
      </c>
      <c r="Q2463" s="3" t="s">
        <v>8280</v>
      </c>
      <c r="R2463" s="3" t="s">
        <v>8280</v>
      </c>
      <c r="S2463" s="15">
        <f t="shared" si="76"/>
        <v>40784.012696759259</v>
      </c>
      <c r="T2463" s="14">
        <f t="shared" si="77"/>
        <v>40817.125</v>
      </c>
    </row>
    <row r="2464" spans="1:20" ht="30.75" x14ac:dyDescent="0.25">
      <c r="A2464" s="3">
        <v>2462</v>
      </c>
      <c r="B2464" s="4" t="s">
        <v>2463</v>
      </c>
      <c r="C2464" s="4" t="s">
        <v>6572</v>
      </c>
      <c r="D2464" s="3">
        <v>3000</v>
      </c>
      <c r="E2464" s="3">
        <v>3321.25</v>
      </c>
      <c r="F2464" s="8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8280</v>
      </c>
      <c r="O2464" s="8">
        <v>110.70833333333334</v>
      </c>
      <c r="P2464" s="3">
        <v>2.7934782608695654</v>
      </c>
      <c r="Q2464" s="3" t="s">
        <v>8280</v>
      </c>
      <c r="R2464" s="3" t="s">
        <v>8280</v>
      </c>
      <c r="S2464" s="15">
        <f t="shared" si="76"/>
        <v>41089.186296296299</v>
      </c>
      <c r="T2464" s="14">
        <f t="shared" si="77"/>
        <v>41109.186296296299</v>
      </c>
    </row>
    <row r="2465" spans="1:20" ht="15.75" x14ac:dyDescent="0.25">
      <c r="A2465" s="3">
        <v>2463</v>
      </c>
      <c r="B2465" s="4" t="s">
        <v>2464</v>
      </c>
      <c r="C2465" s="4" t="s">
        <v>6573</v>
      </c>
      <c r="D2465" s="3">
        <v>2000</v>
      </c>
      <c r="E2465" s="3">
        <v>2325</v>
      </c>
      <c r="F2465" s="8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8280</v>
      </c>
      <c r="O2465" s="8">
        <v>116.25000000000001</v>
      </c>
      <c r="P2465" s="3">
        <v>4.333333333333333</v>
      </c>
      <c r="Q2465" s="3" t="s">
        <v>8280</v>
      </c>
      <c r="R2465" s="3" t="s">
        <v>8280</v>
      </c>
      <c r="S2465" s="15">
        <f t="shared" si="76"/>
        <v>41341.111400462964</v>
      </c>
      <c r="T2465" s="14">
        <f t="shared" si="77"/>
        <v>41380.791666666664</v>
      </c>
    </row>
    <row r="2466" spans="1:20" ht="30.75" x14ac:dyDescent="0.25">
      <c r="A2466" s="3">
        <v>2464</v>
      </c>
      <c r="B2466" s="4" t="s">
        <v>2465</v>
      </c>
      <c r="C2466" s="4" t="s">
        <v>6574</v>
      </c>
      <c r="D2466" s="3">
        <v>2000</v>
      </c>
      <c r="E2466" s="3">
        <v>2222</v>
      </c>
      <c r="F2466" s="8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8280</v>
      </c>
      <c r="O2466" s="8">
        <v>111.1</v>
      </c>
      <c r="P2466" s="3">
        <v>5.1627906976744189</v>
      </c>
      <c r="Q2466" s="3" t="s">
        <v>8280</v>
      </c>
      <c r="R2466" s="3" t="s">
        <v>8280</v>
      </c>
      <c r="S2466" s="15">
        <f t="shared" si="76"/>
        <v>42248.90042824074</v>
      </c>
      <c r="T2466" s="14">
        <f t="shared" si="77"/>
        <v>42277.811805555553</v>
      </c>
    </row>
    <row r="2467" spans="1:20" ht="30.75" x14ac:dyDescent="0.25">
      <c r="A2467" s="3">
        <v>2465</v>
      </c>
      <c r="B2467" s="4" t="s">
        <v>2466</v>
      </c>
      <c r="C2467" s="4" t="s">
        <v>6575</v>
      </c>
      <c r="D2467" s="3">
        <v>700</v>
      </c>
      <c r="E2467" s="3">
        <v>1261</v>
      </c>
      <c r="F2467" s="8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8280</v>
      </c>
      <c r="O2467" s="8">
        <v>180.14285714285714</v>
      </c>
      <c r="P2467" s="3">
        <v>11.6875</v>
      </c>
      <c r="Q2467" s="3" t="s">
        <v>8280</v>
      </c>
      <c r="R2467" s="3" t="s">
        <v>8280</v>
      </c>
      <c r="S2467" s="15">
        <f t="shared" si="76"/>
        <v>41145.719305555554</v>
      </c>
      <c r="T2467" s="14">
        <f t="shared" si="77"/>
        <v>41175.719305555554</v>
      </c>
    </row>
    <row r="2468" spans="1:20" ht="30.75" x14ac:dyDescent="0.25">
      <c r="A2468" s="3">
        <v>2466</v>
      </c>
      <c r="B2468" s="4" t="s">
        <v>2467</v>
      </c>
      <c r="C2468" s="4" t="s">
        <v>6576</v>
      </c>
      <c r="D2468" s="3">
        <v>2500</v>
      </c>
      <c r="E2468" s="3">
        <v>2500</v>
      </c>
      <c r="F2468" s="8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8280</v>
      </c>
      <c r="O2468" s="8">
        <v>100</v>
      </c>
      <c r="P2468" s="3">
        <v>0</v>
      </c>
      <c r="Q2468" s="3" t="s">
        <v>8280</v>
      </c>
      <c r="R2468" s="3" t="s">
        <v>8280</v>
      </c>
      <c r="S2468" s="15">
        <f t="shared" si="76"/>
        <v>41373.102465277778</v>
      </c>
      <c r="T2468" s="14">
        <f t="shared" si="77"/>
        <v>41403.102465277778</v>
      </c>
    </row>
    <row r="2469" spans="1:20" ht="30.75" x14ac:dyDescent="0.25">
      <c r="A2469" s="3">
        <v>2467</v>
      </c>
      <c r="B2469" s="4" t="s">
        <v>2468</v>
      </c>
      <c r="C2469" s="4" t="s">
        <v>6577</v>
      </c>
      <c r="D2469" s="3">
        <v>1000</v>
      </c>
      <c r="E2469" s="3">
        <v>1185</v>
      </c>
      <c r="F2469" s="8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8280</v>
      </c>
      <c r="O2469" s="8">
        <v>118.5</v>
      </c>
      <c r="P2469" s="3">
        <v>4.3023255813953485</v>
      </c>
      <c r="Q2469" s="3" t="s">
        <v>8280</v>
      </c>
      <c r="R2469" s="3" t="s">
        <v>8280</v>
      </c>
      <c r="S2469" s="15">
        <f t="shared" si="76"/>
        <v>41025.874201388891</v>
      </c>
      <c r="T2469" s="14">
        <f t="shared" si="77"/>
        <v>41039.708333333336</v>
      </c>
    </row>
    <row r="2470" spans="1:20" ht="30.75" x14ac:dyDescent="0.25">
      <c r="A2470" s="3">
        <v>2468</v>
      </c>
      <c r="B2470" s="4" t="s">
        <v>2469</v>
      </c>
      <c r="C2470" s="4" t="s">
        <v>6578</v>
      </c>
      <c r="D2470" s="3">
        <v>2000</v>
      </c>
      <c r="E2470" s="3">
        <v>2144.34</v>
      </c>
      <c r="F2470" s="8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8280</v>
      </c>
      <c r="O2470" s="8">
        <v>107.21700000000001</v>
      </c>
      <c r="P2470" s="3">
        <v>2.4886206896551748</v>
      </c>
      <c r="Q2470" s="3" t="s">
        <v>8280</v>
      </c>
      <c r="R2470" s="3" t="s">
        <v>8280</v>
      </c>
      <c r="S2470" s="15">
        <f t="shared" si="76"/>
        <v>41174.154178240737</v>
      </c>
      <c r="T2470" s="14">
        <f t="shared" si="77"/>
        <v>41210.208333333336</v>
      </c>
    </row>
    <row r="2471" spans="1:20" ht="30.75" x14ac:dyDescent="0.25">
      <c r="A2471" s="3">
        <v>2469</v>
      </c>
      <c r="B2471" s="4" t="s">
        <v>2470</v>
      </c>
      <c r="C2471" s="4" t="s">
        <v>6579</v>
      </c>
      <c r="D2471" s="3">
        <v>1200</v>
      </c>
      <c r="E2471" s="3">
        <v>1364</v>
      </c>
      <c r="F2471" s="8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8280</v>
      </c>
      <c r="O2471" s="8">
        <v>113.66666666666667</v>
      </c>
      <c r="P2471" s="3">
        <v>3.4893617021276597</v>
      </c>
      <c r="Q2471" s="3" t="s">
        <v>8280</v>
      </c>
      <c r="R2471" s="3" t="s">
        <v>8280</v>
      </c>
      <c r="S2471" s="15">
        <f t="shared" si="76"/>
        <v>40557.429733796293</v>
      </c>
      <c r="T2471" s="14">
        <f t="shared" si="77"/>
        <v>40582.429733796293</v>
      </c>
    </row>
    <row r="2472" spans="1:20" ht="30.75" x14ac:dyDescent="0.25">
      <c r="A2472" s="3">
        <v>2470</v>
      </c>
      <c r="B2472" s="4" t="s">
        <v>2471</v>
      </c>
      <c r="C2472" s="4" t="s">
        <v>6580</v>
      </c>
      <c r="D2472" s="3">
        <v>1000</v>
      </c>
      <c r="E2472" s="3">
        <v>1031.6400000000001</v>
      </c>
      <c r="F2472" s="8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8280</v>
      </c>
      <c r="O2472" s="8">
        <v>103.16400000000002</v>
      </c>
      <c r="P2472" s="3">
        <v>0.87888888888889172</v>
      </c>
      <c r="Q2472" s="3" t="s">
        <v>8280</v>
      </c>
      <c r="R2472" s="3" t="s">
        <v>8280</v>
      </c>
      <c r="S2472" s="15">
        <f t="shared" si="76"/>
        <v>41023.07471064815</v>
      </c>
      <c r="T2472" s="14">
        <f t="shared" si="77"/>
        <v>41053.07471064815</v>
      </c>
    </row>
    <row r="2473" spans="1:20" ht="30.75" x14ac:dyDescent="0.25">
      <c r="A2473" s="3">
        <v>2471</v>
      </c>
      <c r="B2473" s="4" t="s">
        <v>2472</v>
      </c>
      <c r="C2473" s="4" t="s">
        <v>6581</v>
      </c>
      <c r="D2473" s="3">
        <v>500</v>
      </c>
      <c r="E2473" s="3">
        <v>640</v>
      </c>
      <c r="F2473" s="8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8280</v>
      </c>
      <c r="O2473" s="8">
        <v>128</v>
      </c>
      <c r="P2473" s="3">
        <v>8.235294117647058</v>
      </c>
      <c r="Q2473" s="3" t="s">
        <v>8280</v>
      </c>
      <c r="R2473" s="3" t="s">
        <v>8280</v>
      </c>
      <c r="S2473" s="15">
        <f t="shared" si="76"/>
        <v>40893.992962962962</v>
      </c>
      <c r="T2473" s="14">
        <f t="shared" si="77"/>
        <v>40933.992962962962</v>
      </c>
    </row>
    <row r="2474" spans="1:20" ht="45.75" x14ac:dyDescent="0.25">
      <c r="A2474" s="3">
        <v>2472</v>
      </c>
      <c r="B2474" s="4" t="s">
        <v>2473</v>
      </c>
      <c r="C2474" s="4" t="s">
        <v>6582</v>
      </c>
      <c r="D2474" s="3">
        <v>7500</v>
      </c>
      <c r="E2474" s="3">
        <v>10182.02</v>
      </c>
      <c r="F2474" s="8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8280</v>
      </c>
      <c r="O2474" s="8">
        <v>135.76026666666667</v>
      </c>
      <c r="P2474" s="3">
        <v>25.788653846153849</v>
      </c>
      <c r="Q2474" s="3" t="s">
        <v>8280</v>
      </c>
      <c r="R2474" s="3" t="s">
        <v>8280</v>
      </c>
      <c r="S2474" s="15">
        <f t="shared" si="76"/>
        <v>40354.11550925926</v>
      </c>
      <c r="T2474" s="14">
        <f t="shared" si="77"/>
        <v>40425.043749999997</v>
      </c>
    </row>
    <row r="2475" spans="1:20" ht="30.75" x14ac:dyDescent="0.25">
      <c r="A2475" s="3">
        <v>2473</v>
      </c>
      <c r="B2475" s="4" t="s">
        <v>2474</v>
      </c>
      <c r="C2475" s="4" t="s">
        <v>6583</v>
      </c>
      <c r="D2475" s="3">
        <v>2000</v>
      </c>
      <c r="E2475" s="3">
        <v>2000</v>
      </c>
      <c r="F2475" s="8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8280</v>
      </c>
      <c r="O2475" s="8">
        <v>100</v>
      </c>
      <c r="P2475" s="3">
        <v>0</v>
      </c>
      <c r="Q2475" s="3" t="s">
        <v>8280</v>
      </c>
      <c r="R2475" s="3" t="s">
        <v>8280</v>
      </c>
      <c r="S2475" s="15">
        <f t="shared" si="76"/>
        <v>41193.748483796298</v>
      </c>
      <c r="T2475" s="14">
        <f t="shared" si="77"/>
        <v>41223.790150462963</v>
      </c>
    </row>
    <row r="2476" spans="1:20" ht="45.75" x14ac:dyDescent="0.25">
      <c r="A2476" s="3">
        <v>2474</v>
      </c>
      <c r="B2476" s="4" t="s">
        <v>2475</v>
      </c>
      <c r="C2476" s="4" t="s">
        <v>6584</v>
      </c>
      <c r="D2476" s="3">
        <v>5000</v>
      </c>
      <c r="E2476" s="3">
        <v>5000.18</v>
      </c>
      <c r="F2476" s="8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8280</v>
      </c>
      <c r="O2476" s="8">
        <v>100.00360000000002</v>
      </c>
      <c r="P2476" s="3">
        <v>4.736842105270817E-3</v>
      </c>
      <c r="Q2476" s="3" t="s">
        <v>8280</v>
      </c>
      <c r="R2476" s="3" t="s">
        <v>8280</v>
      </c>
      <c r="S2476" s="15">
        <f t="shared" si="76"/>
        <v>40417.011296296296</v>
      </c>
      <c r="T2476" s="14">
        <f t="shared" si="77"/>
        <v>40462.011296296296</v>
      </c>
    </row>
    <row r="2477" spans="1:20" ht="30.75" x14ac:dyDescent="0.25">
      <c r="A2477" s="3">
        <v>2475</v>
      </c>
      <c r="B2477" s="4" t="s">
        <v>2476</v>
      </c>
      <c r="C2477" s="4" t="s">
        <v>6585</v>
      </c>
      <c r="D2477" s="3">
        <v>2500</v>
      </c>
      <c r="E2477" s="3">
        <v>2618</v>
      </c>
      <c r="F2477" s="8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8280</v>
      </c>
      <c r="O2477" s="8">
        <v>104.71999999999998</v>
      </c>
      <c r="P2477" s="3">
        <v>1.4567901234567902</v>
      </c>
      <c r="Q2477" s="3" t="s">
        <v>8280</v>
      </c>
      <c r="R2477" s="3" t="s">
        <v>8280</v>
      </c>
      <c r="S2477" s="15">
        <f t="shared" si="76"/>
        <v>40310.287673611114</v>
      </c>
      <c r="T2477" s="14">
        <f t="shared" si="77"/>
        <v>40369.916666666664</v>
      </c>
    </row>
    <row r="2478" spans="1:20" ht="30.75" x14ac:dyDescent="0.25">
      <c r="A2478" s="3">
        <v>2476</v>
      </c>
      <c r="B2478" s="4" t="s">
        <v>2477</v>
      </c>
      <c r="C2478" s="4" t="s">
        <v>6586</v>
      </c>
      <c r="D2478" s="3">
        <v>3200</v>
      </c>
      <c r="E2478" s="3">
        <v>3360.72</v>
      </c>
      <c r="F2478" s="8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8280</v>
      </c>
      <c r="O2478" s="8">
        <v>105.02249999999999</v>
      </c>
      <c r="P2478" s="3">
        <v>2.9221818181818144</v>
      </c>
      <c r="Q2478" s="3" t="s">
        <v>8280</v>
      </c>
      <c r="R2478" s="3" t="s">
        <v>8280</v>
      </c>
      <c r="S2478" s="15">
        <f t="shared" si="76"/>
        <v>41913.328356481477</v>
      </c>
      <c r="T2478" s="14">
        <f t="shared" si="77"/>
        <v>41946.370023148149</v>
      </c>
    </row>
    <row r="2479" spans="1:20" ht="30.75" x14ac:dyDescent="0.25">
      <c r="A2479" s="3">
        <v>2477</v>
      </c>
      <c r="B2479" s="4" t="s">
        <v>824</v>
      </c>
      <c r="C2479" s="4" t="s">
        <v>6587</v>
      </c>
      <c r="D2479" s="3">
        <v>750</v>
      </c>
      <c r="E2479" s="3">
        <v>1285</v>
      </c>
      <c r="F2479" s="8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8280</v>
      </c>
      <c r="O2479" s="8">
        <v>171.33333333333334</v>
      </c>
      <c r="P2479" s="3">
        <v>13.048780487804878</v>
      </c>
      <c r="Q2479" s="3" t="s">
        <v>8280</v>
      </c>
      <c r="R2479" s="3" t="s">
        <v>8280</v>
      </c>
      <c r="S2479" s="15">
        <f t="shared" si="76"/>
        <v>41088.691493055558</v>
      </c>
      <c r="T2479" s="14">
        <f t="shared" si="77"/>
        <v>41133.691493055558</v>
      </c>
    </row>
    <row r="2480" spans="1:20" ht="45.75" x14ac:dyDescent="0.25">
      <c r="A2480" s="3">
        <v>2478</v>
      </c>
      <c r="B2480" s="4" t="s">
        <v>2478</v>
      </c>
      <c r="C2480" s="4" t="s">
        <v>6588</v>
      </c>
      <c r="D2480" s="3">
        <v>8000</v>
      </c>
      <c r="E2480" s="3">
        <v>10200</v>
      </c>
      <c r="F2480" s="8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8280</v>
      </c>
      <c r="O2480" s="8">
        <v>127.49999999999999</v>
      </c>
      <c r="P2480" s="3">
        <v>27.848101265822784</v>
      </c>
      <c r="Q2480" s="3" t="s">
        <v>8280</v>
      </c>
      <c r="R2480" s="3" t="s">
        <v>8280</v>
      </c>
      <c r="S2480" s="15">
        <f t="shared" si="76"/>
        <v>41257.950381944444</v>
      </c>
      <c r="T2480" s="14">
        <f t="shared" si="77"/>
        <v>41287.950381944444</v>
      </c>
    </row>
    <row r="2481" spans="1:20" ht="30.75" x14ac:dyDescent="0.25">
      <c r="A2481" s="3">
        <v>2479</v>
      </c>
      <c r="B2481" s="4" t="s">
        <v>2479</v>
      </c>
      <c r="C2481" s="4" t="s">
        <v>6589</v>
      </c>
      <c r="D2481" s="3">
        <v>300</v>
      </c>
      <c r="E2481" s="3">
        <v>400.33</v>
      </c>
      <c r="F2481" s="8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8280</v>
      </c>
      <c r="O2481" s="8">
        <v>133.44333333333333</v>
      </c>
      <c r="P2481" s="3">
        <v>6.270624999999999</v>
      </c>
      <c r="Q2481" s="3" t="s">
        <v>8280</v>
      </c>
      <c r="R2481" s="3" t="s">
        <v>8280</v>
      </c>
      <c r="S2481" s="15">
        <f t="shared" si="76"/>
        <v>41107.726782407408</v>
      </c>
      <c r="T2481" s="14">
        <f t="shared" si="77"/>
        <v>41118.083333333336</v>
      </c>
    </row>
    <row r="2482" spans="1:20" ht="30.75" x14ac:dyDescent="0.25">
      <c r="A2482" s="3">
        <v>2480</v>
      </c>
      <c r="B2482" s="4" t="s">
        <v>2480</v>
      </c>
      <c r="C2482" s="4" t="s">
        <v>6590</v>
      </c>
      <c r="D2482" s="3">
        <v>2000</v>
      </c>
      <c r="E2482" s="3">
        <v>2000</v>
      </c>
      <c r="F2482" s="8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8280</v>
      </c>
      <c r="O2482" s="8">
        <v>100</v>
      </c>
      <c r="P2482" s="3">
        <v>0</v>
      </c>
      <c r="Q2482" s="3" t="s">
        <v>8280</v>
      </c>
      <c r="R2482" s="3" t="s">
        <v>8280</v>
      </c>
      <c r="S2482" s="15">
        <f t="shared" si="76"/>
        <v>42227.936157407406</v>
      </c>
      <c r="T2482" s="14">
        <f t="shared" si="77"/>
        <v>42287.936157407406</v>
      </c>
    </row>
    <row r="2483" spans="1:20" ht="30.75" x14ac:dyDescent="0.25">
      <c r="A2483" s="3">
        <v>2481</v>
      </c>
      <c r="B2483" s="4" t="s">
        <v>2481</v>
      </c>
      <c r="C2483" s="4" t="s">
        <v>6591</v>
      </c>
      <c r="D2483" s="3">
        <v>4000</v>
      </c>
      <c r="E2483" s="3">
        <v>4516.4399999999996</v>
      </c>
      <c r="F2483" s="8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8280</v>
      </c>
      <c r="O2483" s="8">
        <v>112.91099999999999</v>
      </c>
      <c r="P2483" s="3">
        <v>5.4362105263157856</v>
      </c>
      <c r="Q2483" s="3" t="s">
        <v>8280</v>
      </c>
      <c r="R2483" s="3" t="s">
        <v>8280</v>
      </c>
      <c r="S2483" s="15">
        <f t="shared" si="76"/>
        <v>40999.645925925928</v>
      </c>
      <c r="T2483" s="14">
        <f t="shared" si="77"/>
        <v>41029.645925925928</v>
      </c>
    </row>
    <row r="2484" spans="1:20" ht="45.75" x14ac:dyDescent="0.25">
      <c r="A2484" s="3">
        <v>2482</v>
      </c>
      <c r="B2484" s="4" t="s">
        <v>2482</v>
      </c>
      <c r="C2484" s="4" t="s">
        <v>6592</v>
      </c>
      <c r="D2484" s="3">
        <v>1000</v>
      </c>
      <c r="E2484" s="3">
        <v>1001</v>
      </c>
      <c r="F2484" s="8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8280</v>
      </c>
      <c r="O2484" s="8">
        <v>100.1</v>
      </c>
      <c r="P2484" s="3">
        <v>0.04</v>
      </c>
      <c r="Q2484" s="3" t="s">
        <v>8280</v>
      </c>
      <c r="R2484" s="3" t="s">
        <v>8280</v>
      </c>
      <c r="S2484" s="15">
        <f t="shared" si="76"/>
        <v>40711.782210648147</v>
      </c>
      <c r="T2484" s="14">
        <f t="shared" si="77"/>
        <v>40756.782210648147</v>
      </c>
    </row>
    <row r="2485" spans="1:20" ht="30.75" x14ac:dyDescent="0.25">
      <c r="A2485" s="3">
        <v>2483</v>
      </c>
      <c r="B2485" s="4" t="s">
        <v>2483</v>
      </c>
      <c r="C2485" s="4" t="s">
        <v>6593</v>
      </c>
      <c r="D2485" s="3">
        <v>1100</v>
      </c>
      <c r="E2485" s="3">
        <v>1251</v>
      </c>
      <c r="F2485" s="8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8280</v>
      </c>
      <c r="O2485" s="8">
        <v>113.72727272727272</v>
      </c>
      <c r="P2485" s="3">
        <v>7.9473684210526319</v>
      </c>
      <c r="Q2485" s="3" t="s">
        <v>8280</v>
      </c>
      <c r="R2485" s="3" t="s">
        <v>8280</v>
      </c>
      <c r="S2485" s="15">
        <f t="shared" si="76"/>
        <v>40970.750034722223</v>
      </c>
      <c r="T2485" s="14">
        <f t="shared" si="77"/>
        <v>41030.708368055559</v>
      </c>
    </row>
    <row r="2486" spans="1:20" ht="45.75" x14ac:dyDescent="0.25">
      <c r="A2486" s="3">
        <v>2484</v>
      </c>
      <c r="B2486" s="4" t="s">
        <v>2484</v>
      </c>
      <c r="C2486" s="4" t="s">
        <v>6594</v>
      </c>
      <c r="D2486" s="3">
        <v>3500</v>
      </c>
      <c r="E2486" s="3">
        <v>4176.1099999999997</v>
      </c>
      <c r="F2486" s="8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8280</v>
      </c>
      <c r="O2486" s="8">
        <v>119.31742857142855</v>
      </c>
      <c r="P2486" s="3">
        <v>7.5123333333333298</v>
      </c>
      <c r="Q2486" s="3" t="s">
        <v>8280</v>
      </c>
      <c r="R2486" s="3" t="s">
        <v>8280</v>
      </c>
      <c r="S2486" s="15">
        <f t="shared" si="76"/>
        <v>40771.916701388887</v>
      </c>
      <c r="T2486" s="14">
        <f t="shared" si="77"/>
        <v>40801.916701388887</v>
      </c>
    </row>
    <row r="2487" spans="1:20" ht="30.75" x14ac:dyDescent="0.25">
      <c r="A2487" s="3">
        <v>2485</v>
      </c>
      <c r="B2487" s="4" t="s">
        <v>2485</v>
      </c>
      <c r="C2487" s="4" t="s">
        <v>6595</v>
      </c>
      <c r="D2487" s="3">
        <v>2000</v>
      </c>
      <c r="E2487" s="3">
        <v>2065</v>
      </c>
      <c r="F2487" s="8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8280</v>
      </c>
      <c r="O2487" s="8">
        <v>103.25</v>
      </c>
      <c r="P2487" s="3">
        <v>1.5853658536585367</v>
      </c>
      <c r="Q2487" s="3" t="s">
        <v>8280</v>
      </c>
      <c r="R2487" s="3" t="s">
        <v>8280</v>
      </c>
      <c r="S2487" s="15">
        <f t="shared" si="76"/>
        <v>40793.998599537037</v>
      </c>
      <c r="T2487" s="14">
        <f t="shared" si="77"/>
        <v>40828.998599537037</v>
      </c>
    </row>
    <row r="2488" spans="1:20" ht="45.75" x14ac:dyDescent="0.25">
      <c r="A2488" s="3">
        <v>2486</v>
      </c>
      <c r="B2488" s="4" t="s">
        <v>2486</v>
      </c>
      <c r="C2488" s="4" t="s">
        <v>6596</v>
      </c>
      <c r="D2488" s="3">
        <v>300</v>
      </c>
      <c r="E2488" s="3">
        <v>797</v>
      </c>
      <c r="F2488" s="8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8280</v>
      </c>
      <c r="O2488" s="9">
        <v>265.66666666666669</v>
      </c>
      <c r="P2488" s="3">
        <v>16.566666666666666</v>
      </c>
      <c r="Q2488" s="3" t="s">
        <v>8280</v>
      </c>
      <c r="R2488" s="3" t="s">
        <v>8280</v>
      </c>
      <c r="S2488" s="15">
        <f t="shared" si="76"/>
        <v>40991.708055555559</v>
      </c>
      <c r="T2488" s="14">
        <f t="shared" si="77"/>
        <v>41021.708055555559</v>
      </c>
    </row>
    <row r="2489" spans="1:20" ht="30.75" x14ac:dyDescent="0.25">
      <c r="A2489" s="3">
        <v>2487</v>
      </c>
      <c r="B2489" s="4" t="s">
        <v>2487</v>
      </c>
      <c r="C2489" s="4" t="s">
        <v>6597</v>
      </c>
      <c r="D2489" s="3">
        <v>1500</v>
      </c>
      <c r="E2489" s="3">
        <v>1500.76</v>
      </c>
      <c r="F2489" s="8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8280</v>
      </c>
      <c r="O2489" s="8">
        <v>100.05066666666667</v>
      </c>
      <c r="P2489" s="3">
        <v>1.9999999999999761E-2</v>
      </c>
      <c r="Q2489" s="3" t="s">
        <v>8280</v>
      </c>
      <c r="R2489" s="3" t="s">
        <v>8280</v>
      </c>
      <c r="S2489" s="15">
        <f t="shared" si="76"/>
        <v>41026.083298611113</v>
      </c>
      <c r="T2489" s="14">
        <f t="shared" si="77"/>
        <v>41056.083298611113</v>
      </c>
    </row>
    <row r="2490" spans="1:20" ht="45.75" x14ac:dyDescent="0.25">
      <c r="A2490" s="3">
        <v>2488</v>
      </c>
      <c r="B2490" s="4" t="s">
        <v>2488</v>
      </c>
      <c r="C2490" s="4" t="s">
        <v>6598</v>
      </c>
      <c r="D2490" s="3">
        <v>3000</v>
      </c>
      <c r="E2490" s="3">
        <v>3201</v>
      </c>
      <c r="F2490" s="8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8280</v>
      </c>
      <c r="O2490" s="8">
        <v>106.69999999999999</v>
      </c>
      <c r="P2490" s="3">
        <v>3.0923076923076924</v>
      </c>
      <c r="Q2490" s="3" t="s">
        <v>8280</v>
      </c>
      <c r="R2490" s="3" t="s">
        <v>8280</v>
      </c>
      <c r="S2490" s="15">
        <f t="shared" si="76"/>
        <v>40833.633194444446</v>
      </c>
      <c r="T2490" s="14">
        <f t="shared" si="77"/>
        <v>40863.674861111111</v>
      </c>
    </row>
    <row r="2491" spans="1:20" ht="30.75" x14ac:dyDescent="0.25">
      <c r="A2491" s="3">
        <v>2489</v>
      </c>
      <c r="B2491" s="4" t="s">
        <v>2489</v>
      </c>
      <c r="C2491" s="4" t="s">
        <v>6599</v>
      </c>
      <c r="D2491" s="3">
        <v>3500</v>
      </c>
      <c r="E2491" s="3">
        <v>4678.5</v>
      </c>
      <c r="F2491" s="8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8280</v>
      </c>
      <c r="O2491" s="8">
        <v>133.67142857142858</v>
      </c>
      <c r="P2491" s="3">
        <v>15.713333333333333</v>
      </c>
      <c r="Q2491" s="3" t="s">
        <v>8280</v>
      </c>
      <c r="R2491" s="3" t="s">
        <v>8280</v>
      </c>
      <c r="S2491" s="15">
        <f t="shared" si="76"/>
        <v>41373.690266203703</v>
      </c>
      <c r="T2491" s="14">
        <f t="shared" si="77"/>
        <v>41403.690266203703</v>
      </c>
    </row>
    <row r="2492" spans="1:20" ht="30.75" x14ac:dyDescent="0.25">
      <c r="A2492" s="3">
        <v>2490</v>
      </c>
      <c r="B2492" s="4" t="s">
        <v>2490</v>
      </c>
      <c r="C2492" s="4" t="s">
        <v>6600</v>
      </c>
      <c r="D2492" s="3">
        <v>500</v>
      </c>
      <c r="E2492" s="3">
        <v>607</v>
      </c>
      <c r="F2492" s="8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8280</v>
      </c>
      <c r="O2492" s="8">
        <v>121.39999999999999</v>
      </c>
      <c r="P2492" s="3">
        <v>6.6875</v>
      </c>
      <c r="Q2492" s="3" t="s">
        <v>8280</v>
      </c>
      <c r="R2492" s="3" t="s">
        <v>8280</v>
      </c>
      <c r="S2492" s="15">
        <f t="shared" si="76"/>
        <v>41023.227731481478</v>
      </c>
      <c r="T2492" s="14">
        <f t="shared" si="77"/>
        <v>41083.227731481478</v>
      </c>
    </row>
    <row r="2493" spans="1:20" ht="30.75" x14ac:dyDescent="0.25">
      <c r="A2493" s="3">
        <v>2491</v>
      </c>
      <c r="B2493" s="4" t="s">
        <v>2491</v>
      </c>
      <c r="C2493" s="4" t="s">
        <v>6601</v>
      </c>
      <c r="D2493" s="3">
        <v>500</v>
      </c>
      <c r="E2493" s="3">
        <v>516</v>
      </c>
      <c r="F2493" s="8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8280</v>
      </c>
      <c r="O2493" s="8">
        <v>103.2</v>
      </c>
      <c r="P2493" s="3">
        <v>1.6</v>
      </c>
      <c r="Q2493" s="3" t="s">
        <v>8280</v>
      </c>
      <c r="R2493" s="3" t="s">
        <v>8280</v>
      </c>
      <c r="S2493" s="15">
        <f t="shared" si="76"/>
        <v>40542.839282407411</v>
      </c>
      <c r="T2493" s="14">
        <f t="shared" si="77"/>
        <v>40559.07708333333</v>
      </c>
    </row>
    <row r="2494" spans="1:20" ht="30.75" x14ac:dyDescent="0.25">
      <c r="A2494" s="3">
        <v>2492</v>
      </c>
      <c r="B2494" s="4" t="s">
        <v>2492</v>
      </c>
      <c r="C2494" s="4" t="s">
        <v>6602</v>
      </c>
      <c r="D2494" s="3">
        <v>600</v>
      </c>
      <c r="E2494" s="3">
        <v>750</v>
      </c>
      <c r="F2494" s="8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8280</v>
      </c>
      <c r="O2494" s="8">
        <v>125</v>
      </c>
      <c r="P2494" s="3">
        <v>5.5555555555555554</v>
      </c>
      <c r="Q2494" s="3" t="s">
        <v>8280</v>
      </c>
      <c r="R2494" s="3" t="s">
        <v>8280</v>
      </c>
      <c r="S2494" s="15">
        <f t="shared" si="76"/>
        <v>41024.985972222225</v>
      </c>
      <c r="T2494" s="14">
        <f t="shared" si="77"/>
        <v>41076.415972222225</v>
      </c>
    </row>
    <row r="2495" spans="1:20" ht="30.75" x14ac:dyDescent="0.25">
      <c r="A2495" s="3">
        <v>2493</v>
      </c>
      <c r="B2495" s="4" t="s">
        <v>2493</v>
      </c>
      <c r="C2495" s="4" t="s">
        <v>6603</v>
      </c>
      <c r="D2495" s="3">
        <v>20000</v>
      </c>
      <c r="E2495" s="3">
        <v>25740</v>
      </c>
      <c r="F2495" s="8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8280</v>
      </c>
      <c r="O2495" s="8">
        <v>128.69999999999999</v>
      </c>
      <c r="P2495" s="3">
        <v>22.162162162162161</v>
      </c>
      <c r="Q2495" s="3" t="s">
        <v>8280</v>
      </c>
      <c r="R2495" s="3" t="s">
        <v>8280</v>
      </c>
      <c r="S2495" s="15">
        <f t="shared" si="76"/>
        <v>41348.168287037035</v>
      </c>
      <c r="T2495" s="14">
        <f t="shared" si="77"/>
        <v>41393.168287037035</v>
      </c>
    </row>
    <row r="2496" spans="1:20" ht="30.75" x14ac:dyDescent="0.25">
      <c r="A2496" s="3">
        <v>2494</v>
      </c>
      <c r="B2496" s="4" t="s">
        <v>2494</v>
      </c>
      <c r="C2496" s="4" t="s">
        <v>6604</v>
      </c>
      <c r="D2496" s="3">
        <v>1500</v>
      </c>
      <c r="E2496" s="3">
        <v>1515.08</v>
      </c>
      <c r="F2496" s="8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8280</v>
      </c>
      <c r="O2496" s="8">
        <v>101.00533333333333</v>
      </c>
      <c r="P2496" s="3">
        <v>0.38666666666666483</v>
      </c>
      <c r="Q2496" s="3" t="s">
        <v>8280</v>
      </c>
      <c r="R2496" s="3" t="s">
        <v>8280</v>
      </c>
      <c r="S2496" s="15">
        <f t="shared" si="76"/>
        <v>41022.645185185182</v>
      </c>
      <c r="T2496" s="14">
        <f t="shared" si="77"/>
        <v>41052.645185185182</v>
      </c>
    </row>
    <row r="2497" spans="1:20" ht="45.75" x14ac:dyDescent="0.25">
      <c r="A2497" s="3">
        <v>2495</v>
      </c>
      <c r="B2497" s="4" t="s">
        <v>2495</v>
      </c>
      <c r="C2497" s="4" t="s">
        <v>6605</v>
      </c>
      <c r="D2497" s="3">
        <v>1500</v>
      </c>
      <c r="E2497" s="3">
        <v>1913.05</v>
      </c>
      <c r="F2497" s="8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8280</v>
      </c>
      <c r="O2497" s="8">
        <v>127.53666666666665</v>
      </c>
      <c r="P2497" s="3">
        <v>9.8345238095238088</v>
      </c>
      <c r="Q2497" s="3" t="s">
        <v>8280</v>
      </c>
      <c r="R2497" s="3" t="s">
        <v>8280</v>
      </c>
      <c r="S2497" s="15">
        <f t="shared" si="76"/>
        <v>41036.946469907409</v>
      </c>
      <c r="T2497" s="14">
        <f t="shared" si="77"/>
        <v>41066.946469907409</v>
      </c>
    </row>
    <row r="2498" spans="1:20" ht="30.75" x14ac:dyDescent="0.25">
      <c r="A2498" s="3">
        <v>2496</v>
      </c>
      <c r="B2498" s="4" t="s">
        <v>2496</v>
      </c>
      <c r="C2498" s="4" t="s">
        <v>6606</v>
      </c>
      <c r="D2498" s="3">
        <v>6000</v>
      </c>
      <c r="E2498" s="3">
        <v>6000</v>
      </c>
      <c r="F2498" s="8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8280</v>
      </c>
      <c r="O2498" s="8">
        <v>100</v>
      </c>
      <c r="P2498" s="3">
        <v>0</v>
      </c>
      <c r="Q2498" s="3" t="s">
        <v>8280</v>
      </c>
      <c r="R2498" s="3" t="s">
        <v>8280</v>
      </c>
      <c r="S2498" s="15">
        <f t="shared" si="76"/>
        <v>41327.996435185189</v>
      </c>
      <c r="T2498" s="14">
        <f t="shared" si="77"/>
        <v>41362.954768518517</v>
      </c>
    </row>
    <row r="2499" spans="1:20" ht="30.75" x14ac:dyDescent="0.25">
      <c r="A2499" s="3">
        <v>2497</v>
      </c>
      <c r="B2499" s="4" t="s">
        <v>2497</v>
      </c>
      <c r="C2499" s="4" t="s">
        <v>6607</v>
      </c>
      <c r="D2499" s="3">
        <v>4000</v>
      </c>
      <c r="E2499" s="3">
        <v>4510.8599999999997</v>
      </c>
      <c r="F2499" s="8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8280</v>
      </c>
      <c r="O2499" s="8">
        <v>112.7715</v>
      </c>
      <c r="P2499" s="3">
        <v>9.1224999999999934</v>
      </c>
      <c r="Q2499" s="3" t="s">
        <v>8280</v>
      </c>
      <c r="R2499" s="3" t="s">
        <v>8280</v>
      </c>
      <c r="S2499" s="15">
        <f t="shared" ref="S2499:S2562" si="78">(((J2499/60)/60)/24)+DATE(1970,1,1)</f>
        <v>40730.878912037035</v>
      </c>
      <c r="T2499" s="14">
        <f t="shared" ref="T2499:T2562" si="79">(((I2499/60)/60)/24)+DATE(1970,1,1)</f>
        <v>40760.878912037035</v>
      </c>
    </row>
    <row r="2500" spans="1:20" ht="30.75" x14ac:dyDescent="0.25">
      <c r="A2500" s="3">
        <v>2498</v>
      </c>
      <c r="B2500" s="4" t="s">
        <v>2498</v>
      </c>
      <c r="C2500" s="4" t="s">
        <v>6608</v>
      </c>
      <c r="D2500" s="3">
        <v>1000</v>
      </c>
      <c r="E2500" s="3">
        <v>1056</v>
      </c>
      <c r="F2500" s="8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8280</v>
      </c>
      <c r="O2500" s="8">
        <v>105.60000000000001</v>
      </c>
      <c r="P2500" s="3">
        <v>2.8</v>
      </c>
      <c r="Q2500" s="3" t="s">
        <v>8280</v>
      </c>
      <c r="R2500" s="3" t="s">
        <v>8280</v>
      </c>
      <c r="S2500" s="15">
        <f t="shared" si="78"/>
        <v>42017.967442129629</v>
      </c>
      <c r="T2500" s="14">
        <f t="shared" si="79"/>
        <v>42031.967442129629</v>
      </c>
    </row>
    <row r="2501" spans="1:20" ht="30.75" x14ac:dyDescent="0.25">
      <c r="A2501" s="3">
        <v>2499</v>
      </c>
      <c r="B2501" s="4" t="s">
        <v>2499</v>
      </c>
      <c r="C2501" s="4" t="s">
        <v>6609</v>
      </c>
      <c r="D2501" s="3">
        <v>4000</v>
      </c>
      <c r="E2501" s="3">
        <v>8105</v>
      </c>
      <c r="F2501" s="8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8280</v>
      </c>
      <c r="O2501" s="9">
        <v>202.625</v>
      </c>
      <c r="P2501" s="3">
        <v>24.147058823529413</v>
      </c>
      <c r="Q2501" s="3" t="s">
        <v>8280</v>
      </c>
      <c r="R2501" s="3" t="s">
        <v>8280</v>
      </c>
      <c r="S2501" s="15">
        <f t="shared" si="78"/>
        <v>41226.648576388885</v>
      </c>
      <c r="T2501" s="14">
        <f t="shared" si="79"/>
        <v>41274.75</v>
      </c>
    </row>
    <row r="2502" spans="1:20" ht="30.75" x14ac:dyDescent="0.25">
      <c r="A2502" s="3">
        <v>2500</v>
      </c>
      <c r="B2502" s="4" t="s">
        <v>2500</v>
      </c>
      <c r="C2502" s="4" t="s">
        <v>6610</v>
      </c>
      <c r="D2502" s="3">
        <v>600</v>
      </c>
      <c r="E2502" s="3">
        <v>680</v>
      </c>
      <c r="F2502" s="8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8280</v>
      </c>
      <c r="O2502" s="8">
        <v>113.33333333333333</v>
      </c>
      <c r="P2502" s="3">
        <v>2.7586206896551726</v>
      </c>
      <c r="Q2502" s="3" t="s">
        <v>8280</v>
      </c>
      <c r="R2502" s="3" t="s">
        <v>8280</v>
      </c>
      <c r="S2502" s="15">
        <f t="shared" si="78"/>
        <v>41053.772858796299</v>
      </c>
      <c r="T2502" s="14">
        <f t="shared" si="79"/>
        <v>41083.772858796299</v>
      </c>
    </row>
    <row r="2503" spans="1:20" ht="30.75" x14ac:dyDescent="0.25">
      <c r="A2503" s="3">
        <v>2501</v>
      </c>
      <c r="B2503" s="4" t="s">
        <v>2501</v>
      </c>
      <c r="C2503" s="4" t="s">
        <v>6611</v>
      </c>
      <c r="D2503" s="3">
        <v>11000</v>
      </c>
      <c r="E2503" s="3">
        <v>281</v>
      </c>
      <c r="F2503" s="9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8300</v>
      </c>
      <c r="O2503" s="7">
        <v>2.5545454545454547</v>
      </c>
      <c r="P2503" s="3">
        <v>-1531.2857142857142</v>
      </c>
      <c r="Q2503" s="3" t="s">
        <v>8300</v>
      </c>
      <c r="R2503" s="3" t="s">
        <v>8300</v>
      </c>
      <c r="S2503" s="15">
        <f t="shared" si="78"/>
        <v>42244.776666666665</v>
      </c>
      <c r="T2503" s="14">
        <f t="shared" si="79"/>
        <v>42274.776666666665</v>
      </c>
    </row>
    <row r="2504" spans="1:20" ht="45.75" x14ac:dyDescent="0.25">
      <c r="A2504" s="3">
        <v>2502</v>
      </c>
      <c r="B2504" s="4" t="s">
        <v>2502</v>
      </c>
      <c r="C2504" s="4" t="s">
        <v>6612</v>
      </c>
      <c r="D2504" s="3">
        <v>110000</v>
      </c>
      <c r="E2504" s="3">
        <v>86</v>
      </c>
      <c r="F2504" s="9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8300</v>
      </c>
      <c r="O2504" s="7">
        <v>7.8181818181818186E-2</v>
      </c>
      <c r="P2504" s="3">
        <v>-21982.799999999999</v>
      </c>
      <c r="Q2504" s="3" t="s">
        <v>8300</v>
      </c>
      <c r="R2504" s="3" t="s">
        <v>8300</v>
      </c>
      <c r="S2504" s="15">
        <f t="shared" si="78"/>
        <v>41858.825439814813</v>
      </c>
      <c r="T2504" s="14">
        <f t="shared" si="79"/>
        <v>41903.825439814813</v>
      </c>
    </row>
    <row r="2505" spans="1:20" ht="45.75" x14ac:dyDescent="0.25">
      <c r="A2505" s="3">
        <v>2503</v>
      </c>
      <c r="B2505" s="4" t="s">
        <v>2503</v>
      </c>
      <c r="C2505" s="4" t="s">
        <v>6613</v>
      </c>
      <c r="D2505" s="3">
        <v>10000</v>
      </c>
      <c r="E2505" s="3">
        <v>0</v>
      </c>
      <c r="F2505" s="9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8300</v>
      </c>
      <c r="O2505" s="7">
        <v>0</v>
      </c>
      <c r="P2505" s="3">
        <v>0</v>
      </c>
      <c r="Q2505" s="3" t="s">
        <v>8300</v>
      </c>
      <c r="R2505" s="3" t="s">
        <v>8300</v>
      </c>
      <c r="S2505" s="15">
        <f t="shared" si="78"/>
        <v>42498.899398148147</v>
      </c>
      <c r="T2505" s="14">
        <f t="shared" si="79"/>
        <v>42528.879166666666</v>
      </c>
    </row>
    <row r="2506" spans="1:20" ht="30.75" x14ac:dyDescent="0.25">
      <c r="A2506" s="3">
        <v>2504</v>
      </c>
      <c r="B2506" s="4" t="s">
        <v>2504</v>
      </c>
      <c r="C2506" s="4" t="s">
        <v>6614</v>
      </c>
      <c r="D2506" s="3">
        <v>35000</v>
      </c>
      <c r="E2506" s="3">
        <v>0</v>
      </c>
      <c r="F2506" s="9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8300</v>
      </c>
      <c r="O2506" s="7">
        <v>0</v>
      </c>
      <c r="P2506" s="3">
        <v>0</v>
      </c>
      <c r="Q2506" s="3" t="s">
        <v>8300</v>
      </c>
      <c r="R2506" s="3" t="s">
        <v>8300</v>
      </c>
      <c r="S2506" s="15">
        <f t="shared" si="78"/>
        <v>41928.015439814815</v>
      </c>
      <c r="T2506" s="14">
        <f t="shared" si="79"/>
        <v>41958.057106481487</v>
      </c>
    </row>
    <row r="2507" spans="1:20" ht="60.75" x14ac:dyDescent="0.25">
      <c r="A2507" s="3">
        <v>2505</v>
      </c>
      <c r="B2507" s="4" t="s">
        <v>2505</v>
      </c>
      <c r="C2507" s="4" t="s">
        <v>6615</v>
      </c>
      <c r="D2507" s="3">
        <v>7000</v>
      </c>
      <c r="E2507" s="3">
        <v>0</v>
      </c>
      <c r="F2507" s="9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8300</v>
      </c>
      <c r="O2507" s="7">
        <v>0</v>
      </c>
      <c r="P2507" s="3">
        <v>0</v>
      </c>
      <c r="Q2507" s="3" t="s">
        <v>8300</v>
      </c>
      <c r="R2507" s="3" t="s">
        <v>8300</v>
      </c>
      <c r="S2507" s="15">
        <f t="shared" si="78"/>
        <v>42047.05574074074</v>
      </c>
      <c r="T2507" s="14">
        <f t="shared" si="79"/>
        <v>42077.014074074075</v>
      </c>
    </row>
    <row r="2508" spans="1:20" ht="45.75" x14ac:dyDescent="0.25">
      <c r="A2508" s="3">
        <v>2506</v>
      </c>
      <c r="B2508" s="4" t="s">
        <v>2506</v>
      </c>
      <c r="C2508" s="4" t="s">
        <v>6616</v>
      </c>
      <c r="D2508" s="3">
        <v>5000</v>
      </c>
      <c r="E2508" s="3">
        <v>30</v>
      </c>
      <c r="F2508" s="9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8300</v>
      </c>
      <c r="O2508" s="7">
        <v>0.6</v>
      </c>
      <c r="P2508" s="3">
        <v>-2485</v>
      </c>
      <c r="Q2508" s="3" t="s">
        <v>8300</v>
      </c>
      <c r="R2508" s="3" t="s">
        <v>8300</v>
      </c>
      <c r="S2508" s="15">
        <f t="shared" si="78"/>
        <v>42258.297094907408</v>
      </c>
      <c r="T2508" s="14">
        <f t="shared" si="79"/>
        <v>42280.875</v>
      </c>
    </row>
    <row r="2509" spans="1:20" ht="15.75" x14ac:dyDescent="0.25">
      <c r="A2509" s="3">
        <v>2507</v>
      </c>
      <c r="B2509" s="4" t="s">
        <v>2507</v>
      </c>
      <c r="C2509" s="4" t="s">
        <v>6617</v>
      </c>
      <c r="D2509" s="3">
        <v>42850</v>
      </c>
      <c r="E2509" s="3">
        <v>0</v>
      </c>
      <c r="F2509" s="9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8300</v>
      </c>
      <c r="O2509" s="7">
        <v>0</v>
      </c>
      <c r="P2509" s="3">
        <v>0</v>
      </c>
      <c r="Q2509" s="3" t="s">
        <v>8300</v>
      </c>
      <c r="R2509" s="3" t="s">
        <v>8300</v>
      </c>
      <c r="S2509" s="15">
        <f t="shared" si="78"/>
        <v>42105.072962962964</v>
      </c>
      <c r="T2509" s="14">
        <f t="shared" si="79"/>
        <v>42135.072962962964</v>
      </c>
    </row>
    <row r="2510" spans="1:20" ht="45.75" x14ac:dyDescent="0.25">
      <c r="A2510" s="3">
        <v>2508</v>
      </c>
      <c r="B2510" s="4" t="s">
        <v>2508</v>
      </c>
      <c r="C2510" s="4" t="s">
        <v>6618</v>
      </c>
      <c r="D2510" s="3">
        <v>20000</v>
      </c>
      <c r="E2510" s="3">
        <v>0</v>
      </c>
      <c r="F2510" s="9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8300</v>
      </c>
      <c r="O2510" s="7">
        <v>0</v>
      </c>
      <c r="P2510" s="3">
        <v>0</v>
      </c>
      <c r="Q2510" s="3" t="s">
        <v>8300</v>
      </c>
      <c r="R2510" s="3" t="s">
        <v>8300</v>
      </c>
      <c r="S2510" s="15">
        <f t="shared" si="78"/>
        <v>41835.951782407406</v>
      </c>
      <c r="T2510" s="14">
        <f t="shared" si="79"/>
        <v>41865.951782407406</v>
      </c>
    </row>
    <row r="2511" spans="1:20" ht="45.75" x14ac:dyDescent="0.25">
      <c r="A2511" s="3">
        <v>2509</v>
      </c>
      <c r="B2511" s="4" t="s">
        <v>2509</v>
      </c>
      <c r="C2511" s="4" t="s">
        <v>6619</v>
      </c>
      <c r="D2511" s="3">
        <v>95000</v>
      </c>
      <c r="E2511" s="3">
        <v>1000</v>
      </c>
      <c r="F2511" s="9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8300</v>
      </c>
      <c r="O2511" s="7">
        <v>1.0526315789473684</v>
      </c>
      <c r="P2511" s="3">
        <v>-3357.1428571428573</v>
      </c>
      <c r="Q2511" s="3" t="s">
        <v>8300</v>
      </c>
      <c r="R2511" s="3" t="s">
        <v>8300</v>
      </c>
      <c r="S2511" s="15">
        <f t="shared" si="78"/>
        <v>42058.809594907405</v>
      </c>
      <c r="T2511" s="14">
        <f t="shared" si="79"/>
        <v>42114.767928240741</v>
      </c>
    </row>
    <row r="2512" spans="1:20" ht="30.75" x14ac:dyDescent="0.25">
      <c r="A2512" s="3">
        <v>2510</v>
      </c>
      <c r="B2512" s="4" t="s">
        <v>2510</v>
      </c>
      <c r="C2512" s="4" t="s">
        <v>6620</v>
      </c>
      <c r="D2512" s="3">
        <v>50000</v>
      </c>
      <c r="E2512" s="3">
        <v>75</v>
      </c>
      <c r="F2512" s="9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8300</v>
      </c>
      <c r="O2512" s="7">
        <v>0.15</v>
      </c>
      <c r="P2512" s="3">
        <v>-24962.5</v>
      </c>
      <c r="Q2512" s="3" t="s">
        <v>8300</v>
      </c>
      <c r="R2512" s="3" t="s">
        <v>8300</v>
      </c>
      <c r="S2512" s="15">
        <f t="shared" si="78"/>
        <v>42078.997361111105</v>
      </c>
      <c r="T2512" s="14">
        <f t="shared" si="79"/>
        <v>42138.997361111105</v>
      </c>
    </row>
    <row r="2513" spans="1:20" ht="30.75" x14ac:dyDescent="0.25">
      <c r="A2513" s="3">
        <v>2511</v>
      </c>
      <c r="B2513" s="4" t="s">
        <v>2511</v>
      </c>
      <c r="C2513" s="4" t="s">
        <v>6621</v>
      </c>
      <c r="D2513" s="3">
        <v>100000</v>
      </c>
      <c r="E2513" s="3">
        <v>0</v>
      </c>
      <c r="F2513" s="9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8300</v>
      </c>
      <c r="O2513" s="7">
        <v>0</v>
      </c>
      <c r="P2513" s="3">
        <v>0</v>
      </c>
      <c r="Q2513" s="3" t="s">
        <v>8300</v>
      </c>
      <c r="R2513" s="3" t="s">
        <v>8300</v>
      </c>
      <c r="S2513" s="15">
        <f t="shared" si="78"/>
        <v>42371.446909722217</v>
      </c>
      <c r="T2513" s="14">
        <f t="shared" si="79"/>
        <v>42401.446909722217</v>
      </c>
    </row>
    <row r="2514" spans="1:20" ht="30.75" x14ac:dyDescent="0.25">
      <c r="A2514" s="3">
        <v>2512</v>
      </c>
      <c r="B2514" s="4" t="s">
        <v>2512</v>
      </c>
      <c r="C2514" s="4" t="s">
        <v>6622</v>
      </c>
      <c r="D2514" s="3">
        <v>1150</v>
      </c>
      <c r="E2514" s="3">
        <v>0</v>
      </c>
      <c r="F2514" s="9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8300</v>
      </c>
      <c r="O2514" s="7">
        <v>0</v>
      </c>
      <c r="P2514" s="3">
        <v>0</v>
      </c>
      <c r="Q2514" s="3" t="s">
        <v>8300</v>
      </c>
      <c r="R2514" s="3" t="s">
        <v>8300</v>
      </c>
      <c r="S2514" s="15">
        <f t="shared" si="78"/>
        <v>41971.876863425925</v>
      </c>
      <c r="T2514" s="14">
        <f t="shared" si="79"/>
        <v>41986.876863425925</v>
      </c>
    </row>
    <row r="2515" spans="1:20" ht="45.75" x14ac:dyDescent="0.25">
      <c r="A2515" s="3">
        <v>2513</v>
      </c>
      <c r="B2515" s="4" t="s">
        <v>2513</v>
      </c>
      <c r="C2515" s="4" t="s">
        <v>6623</v>
      </c>
      <c r="D2515" s="3">
        <v>180000</v>
      </c>
      <c r="E2515" s="3">
        <v>0</v>
      </c>
      <c r="F2515" s="9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8300</v>
      </c>
      <c r="O2515" s="7">
        <v>0</v>
      </c>
      <c r="P2515" s="3">
        <v>0</v>
      </c>
      <c r="Q2515" s="3" t="s">
        <v>8300</v>
      </c>
      <c r="R2515" s="3" t="s">
        <v>8300</v>
      </c>
      <c r="S2515" s="15">
        <f t="shared" si="78"/>
        <v>42732.00681712963</v>
      </c>
      <c r="T2515" s="14">
        <f t="shared" si="79"/>
        <v>42792.00681712963</v>
      </c>
    </row>
    <row r="2516" spans="1:20" ht="30.75" x14ac:dyDescent="0.25">
      <c r="A2516" s="3">
        <v>2514</v>
      </c>
      <c r="B2516" s="4" t="s">
        <v>2514</v>
      </c>
      <c r="C2516" s="4" t="s">
        <v>6624</v>
      </c>
      <c r="D2516" s="3">
        <v>12000</v>
      </c>
      <c r="E2516" s="3">
        <v>210</v>
      </c>
      <c r="F2516" s="9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8300</v>
      </c>
      <c r="O2516" s="7">
        <v>1.7500000000000002</v>
      </c>
      <c r="P2516" s="3">
        <v>-2947.5</v>
      </c>
      <c r="Q2516" s="3" t="s">
        <v>8300</v>
      </c>
      <c r="R2516" s="3" t="s">
        <v>8300</v>
      </c>
      <c r="S2516" s="15">
        <f t="shared" si="78"/>
        <v>41854.389780092592</v>
      </c>
      <c r="T2516" s="14">
        <f t="shared" si="79"/>
        <v>41871.389780092592</v>
      </c>
    </row>
    <row r="2517" spans="1:20" ht="45.75" x14ac:dyDescent="0.25">
      <c r="A2517" s="3">
        <v>2515</v>
      </c>
      <c r="B2517" s="4" t="s">
        <v>2515</v>
      </c>
      <c r="C2517" s="4" t="s">
        <v>6625</v>
      </c>
      <c r="D2517" s="3">
        <v>5000</v>
      </c>
      <c r="E2517" s="3">
        <v>930</v>
      </c>
      <c r="F2517" s="9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8300</v>
      </c>
      <c r="O2517" s="7">
        <v>18.600000000000001</v>
      </c>
      <c r="P2517" s="3">
        <v>-339.16666666666669</v>
      </c>
      <c r="Q2517" s="3" t="s">
        <v>8300</v>
      </c>
      <c r="R2517" s="3" t="s">
        <v>8300</v>
      </c>
      <c r="S2517" s="15">
        <f t="shared" si="78"/>
        <v>42027.839733796296</v>
      </c>
      <c r="T2517" s="14">
        <f t="shared" si="79"/>
        <v>42057.839733796296</v>
      </c>
    </row>
    <row r="2518" spans="1:20" ht="30.75" x14ac:dyDescent="0.25">
      <c r="A2518" s="3">
        <v>2516</v>
      </c>
      <c r="B2518" s="4" t="s">
        <v>2516</v>
      </c>
      <c r="C2518" s="4" t="s">
        <v>6626</v>
      </c>
      <c r="D2518" s="3">
        <v>22000</v>
      </c>
      <c r="E2518" s="3">
        <v>0</v>
      </c>
      <c r="F2518" s="9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8300</v>
      </c>
      <c r="O2518" s="7">
        <v>0</v>
      </c>
      <c r="P2518" s="3">
        <v>0</v>
      </c>
      <c r="Q2518" s="3" t="s">
        <v>8300</v>
      </c>
      <c r="R2518" s="3" t="s">
        <v>8300</v>
      </c>
      <c r="S2518" s="15">
        <f t="shared" si="78"/>
        <v>41942.653379629628</v>
      </c>
      <c r="T2518" s="14">
        <f t="shared" si="79"/>
        <v>41972.6950462963</v>
      </c>
    </row>
    <row r="2519" spans="1:20" ht="45.75" x14ac:dyDescent="0.25">
      <c r="A2519" s="3">
        <v>2517</v>
      </c>
      <c r="B2519" s="4" t="s">
        <v>2517</v>
      </c>
      <c r="C2519" s="4" t="s">
        <v>6627</v>
      </c>
      <c r="D2519" s="3">
        <v>18000</v>
      </c>
      <c r="E2519" s="3">
        <v>1767</v>
      </c>
      <c r="F2519" s="9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8300</v>
      </c>
      <c r="O2519" s="7">
        <v>9.8166666666666664</v>
      </c>
      <c r="P2519" s="3">
        <v>-491.90909090909093</v>
      </c>
      <c r="Q2519" s="3" t="s">
        <v>8300</v>
      </c>
      <c r="R2519" s="3" t="s">
        <v>8300</v>
      </c>
      <c r="S2519" s="15">
        <f t="shared" si="78"/>
        <v>42052.802430555559</v>
      </c>
      <c r="T2519" s="14">
        <f t="shared" si="79"/>
        <v>42082.760763888888</v>
      </c>
    </row>
    <row r="2520" spans="1:20" ht="30.75" x14ac:dyDescent="0.25">
      <c r="A2520" s="3">
        <v>2518</v>
      </c>
      <c r="B2520" s="4" t="s">
        <v>2518</v>
      </c>
      <c r="C2520" s="4" t="s">
        <v>6628</v>
      </c>
      <c r="D2520" s="3">
        <v>5000</v>
      </c>
      <c r="E2520" s="3">
        <v>0</v>
      </c>
      <c r="F2520" s="9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8300</v>
      </c>
      <c r="O2520" s="7">
        <v>0</v>
      </c>
      <c r="P2520" s="3">
        <v>0</v>
      </c>
      <c r="Q2520" s="3" t="s">
        <v>8300</v>
      </c>
      <c r="R2520" s="3" t="s">
        <v>8300</v>
      </c>
      <c r="S2520" s="15">
        <f t="shared" si="78"/>
        <v>41926.680879629632</v>
      </c>
      <c r="T2520" s="14">
        <f t="shared" si="79"/>
        <v>41956.722546296296</v>
      </c>
    </row>
    <row r="2521" spans="1:20" ht="30.75" x14ac:dyDescent="0.25">
      <c r="A2521" s="3">
        <v>2519</v>
      </c>
      <c r="B2521" s="4" t="s">
        <v>2519</v>
      </c>
      <c r="C2521" s="4" t="s">
        <v>6629</v>
      </c>
      <c r="D2521" s="3">
        <v>150000</v>
      </c>
      <c r="E2521" s="3">
        <v>65</v>
      </c>
      <c r="F2521" s="9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8300</v>
      </c>
      <c r="O2521" s="7">
        <v>4.3333333333333335E-2</v>
      </c>
      <c r="P2521" s="3">
        <v>-37483.75</v>
      </c>
      <c r="Q2521" s="3" t="s">
        <v>8300</v>
      </c>
      <c r="R2521" s="3" t="s">
        <v>8300</v>
      </c>
      <c r="S2521" s="15">
        <f t="shared" si="78"/>
        <v>41809.155138888891</v>
      </c>
      <c r="T2521" s="14">
        <f t="shared" si="79"/>
        <v>41839.155138888891</v>
      </c>
    </row>
    <row r="2522" spans="1:20" ht="45.75" x14ac:dyDescent="0.25">
      <c r="A2522" s="3">
        <v>2520</v>
      </c>
      <c r="B2522" s="4" t="s">
        <v>2520</v>
      </c>
      <c r="C2522" s="4" t="s">
        <v>6630</v>
      </c>
      <c r="D2522" s="3">
        <v>100000</v>
      </c>
      <c r="E2522" s="3">
        <v>0</v>
      </c>
      <c r="F2522" s="9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8300</v>
      </c>
      <c r="O2522" s="7">
        <v>0</v>
      </c>
      <c r="P2522" s="3">
        <v>0</v>
      </c>
      <c r="Q2522" s="3" t="s">
        <v>8300</v>
      </c>
      <c r="R2522" s="3" t="s">
        <v>8300</v>
      </c>
      <c r="S2522" s="15">
        <f t="shared" si="78"/>
        <v>42612.600520833337</v>
      </c>
      <c r="T2522" s="14">
        <f t="shared" si="79"/>
        <v>42658.806249999994</v>
      </c>
    </row>
    <row r="2523" spans="1:20" ht="45.75" x14ac:dyDescent="0.25">
      <c r="A2523" s="3">
        <v>2521</v>
      </c>
      <c r="B2523" s="4" t="s">
        <v>2521</v>
      </c>
      <c r="C2523" s="4" t="s">
        <v>6631</v>
      </c>
      <c r="D2523" s="3">
        <v>12500</v>
      </c>
      <c r="E2523" s="3">
        <v>13685.99</v>
      </c>
      <c r="F2523" s="8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8301</v>
      </c>
      <c r="O2523" s="8">
        <v>109.48792</v>
      </c>
      <c r="P2523" s="3">
        <v>8.9847727272727251</v>
      </c>
      <c r="Q2523" s="3" t="s">
        <v>8301</v>
      </c>
      <c r="R2523" s="3" t="s">
        <v>8301</v>
      </c>
      <c r="S2523" s="15">
        <f t="shared" si="78"/>
        <v>42269.967835648145</v>
      </c>
      <c r="T2523" s="14">
        <f t="shared" si="79"/>
        <v>42290.967835648145</v>
      </c>
    </row>
    <row r="2524" spans="1:20" ht="45.75" x14ac:dyDescent="0.25">
      <c r="A2524" s="3">
        <v>2522</v>
      </c>
      <c r="B2524" s="4" t="s">
        <v>2522</v>
      </c>
      <c r="C2524" s="4" t="s">
        <v>6632</v>
      </c>
      <c r="D2524" s="3">
        <v>5000</v>
      </c>
      <c r="E2524" s="3">
        <v>5000</v>
      </c>
      <c r="F2524" s="8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8301</v>
      </c>
      <c r="O2524" s="8">
        <v>100</v>
      </c>
      <c r="P2524" s="3">
        <v>0</v>
      </c>
      <c r="Q2524" s="3" t="s">
        <v>8301</v>
      </c>
      <c r="R2524" s="3" t="s">
        <v>8301</v>
      </c>
      <c r="S2524" s="15">
        <f t="shared" si="78"/>
        <v>42460.573611111111</v>
      </c>
      <c r="T2524" s="14">
        <f t="shared" si="79"/>
        <v>42482.619444444441</v>
      </c>
    </row>
    <row r="2525" spans="1:20" ht="30.75" x14ac:dyDescent="0.25">
      <c r="A2525" s="3">
        <v>2523</v>
      </c>
      <c r="B2525" s="4" t="s">
        <v>2523</v>
      </c>
      <c r="C2525" s="4" t="s">
        <v>6633</v>
      </c>
      <c r="D2525" s="3">
        <v>900</v>
      </c>
      <c r="E2525" s="3">
        <v>1408</v>
      </c>
      <c r="F2525" s="8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8301</v>
      </c>
      <c r="O2525" s="8">
        <v>156.44444444444446</v>
      </c>
      <c r="P2525" s="3">
        <v>19.53846153846154</v>
      </c>
      <c r="Q2525" s="3" t="s">
        <v>8301</v>
      </c>
      <c r="R2525" s="3" t="s">
        <v>8301</v>
      </c>
      <c r="S2525" s="15">
        <f t="shared" si="78"/>
        <v>41930.975601851853</v>
      </c>
      <c r="T2525" s="14">
        <f t="shared" si="79"/>
        <v>41961.017268518524</v>
      </c>
    </row>
    <row r="2526" spans="1:20" ht="30.75" x14ac:dyDescent="0.25">
      <c r="A2526" s="3">
        <v>2524</v>
      </c>
      <c r="B2526" s="4" t="s">
        <v>2524</v>
      </c>
      <c r="C2526" s="4" t="s">
        <v>6634</v>
      </c>
      <c r="D2526" s="3">
        <v>7500</v>
      </c>
      <c r="E2526" s="3">
        <v>7620</v>
      </c>
      <c r="F2526" s="8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8301</v>
      </c>
      <c r="O2526" s="8">
        <v>101.6</v>
      </c>
      <c r="P2526" s="3">
        <v>2.7906976744186047</v>
      </c>
      <c r="Q2526" s="3" t="s">
        <v>8301</v>
      </c>
      <c r="R2526" s="3" t="s">
        <v>8301</v>
      </c>
      <c r="S2526" s="15">
        <f t="shared" si="78"/>
        <v>41961.807372685187</v>
      </c>
      <c r="T2526" s="14">
        <f t="shared" si="79"/>
        <v>41994.1875</v>
      </c>
    </row>
    <row r="2527" spans="1:20" ht="30.75" x14ac:dyDescent="0.25">
      <c r="A2527" s="3">
        <v>2525</v>
      </c>
      <c r="B2527" s="4" t="s">
        <v>2525</v>
      </c>
      <c r="C2527" s="4" t="s">
        <v>6635</v>
      </c>
      <c r="D2527" s="3">
        <v>8000</v>
      </c>
      <c r="E2527" s="3">
        <v>8026</v>
      </c>
      <c r="F2527" s="8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8301</v>
      </c>
      <c r="O2527" s="8">
        <v>100.325</v>
      </c>
      <c r="P2527" s="3">
        <v>0.32500000000000001</v>
      </c>
      <c r="Q2527" s="3" t="s">
        <v>8301</v>
      </c>
      <c r="R2527" s="3" t="s">
        <v>8301</v>
      </c>
      <c r="S2527" s="15">
        <f t="shared" si="78"/>
        <v>41058.844571759262</v>
      </c>
      <c r="T2527" s="14">
        <f t="shared" si="79"/>
        <v>41088.844571759262</v>
      </c>
    </row>
    <row r="2528" spans="1:20" ht="30.75" x14ac:dyDescent="0.25">
      <c r="A2528" s="3">
        <v>2526</v>
      </c>
      <c r="B2528" s="4" t="s">
        <v>2526</v>
      </c>
      <c r="C2528" s="4" t="s">
        <v>6636</v>
      </c>
      <c r="D2528" s="3">
        <v>4000</v>
      </c>
      <c r="E2528" s="3">
        <v>4518</v>
      </c>
      <c r="F2528" s="8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8301</v>
      </c>
      <c r="O2528" s="8">
        <v>112.94999999999999</v>
      </c>
      <c r="P2528" s="3">
        <v>15.696969696969697</v>
      </c>
      <c r="Q2528" s="3" t="s">
        <v>8301</v>
      </c>
      <c r="R2528" s="3" t="s">
        <v>8301</v>
      </c>
      <c r="S2528" s="15">
        <f t="shared" si="78"/>
        <v>41953.091134259259</v>
      </c>
      <c r="T2528" s="14">
        <f t="shared" si="79"/>
        <v>41981.207638888889</v>
      </c>
    </row>
    <row r="2529" spans="1:20" ht="30.75" x14ac:dyDescent="0.25">
      <c r="A2529" s="3">
        <v>2527</v>
      </c>
      <c r="B2529" s="4" t="s">
        <v>2527</v>
      </c>
      <c r="C2529" s="4" t="s">
        <v>6637</v>
      </c>
      <c r="D2529" s="3">
        <v>4000</v>
      </c>
      <c r="E2529" s="3">
        <v>4085</v>
      </c>
      <c r="F2529" s="8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8301</v>
      </c>
      <c r="O2529" s="8">
        <v>102.125</v>
      </c>
      <c r="P2529" s="3">
        <v>1.1971830985915493</v>
      </c>
      <c r="Q2529" s="3" t="s">
        <v>8301</v>
      </c>
      <c r="R2529" s="3" t="s">
        <v>8301</v>
      </c>
      <c r="S2529" s="15">
        <f t="shared" si="78"/>
        <v>41546.75105324074</v>
      </c>
      <c r="T2529" s="14">
        <f t="shared" si="79"/>
        <v>41565.165972222225</v>
      </c>
    </row>
    <row r="2530" spans="1:20" ht="30.75" x14ac:dyDescent="0.25">
      <c r="A2530" s="3">
        <v>2528</v>
      </c>
      <c r="B2530" s="4" t="s">
        <v>2528</v>
      </c>
      <c r="C2530" s="4" t="s">
        <v>6638</v>
      </c>
      <c r="D2530" s="3">
        <v>4000</v>
      </c>
      <c r="E2530" s="3">
        <v>4289.99</v>
      </c>
      <c r="F2530" s="8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8301</v>
      </c>
      <c r="O2530" s="8">
        <v>107.24974999999999</v>
      </c>
      <c r="P2530" s="3">
        <v>3.5801234567901208</v>
      </c>
      <c r="Q2530" s="3" t="s">
        <v>8301</v>
      </c>
      <c r="R2530" s="3" t="s">
        <v>8301</v>
      </c>
      <c r="S2530" s="15">
        <f t="shared" si="78"/>
        <v>42217.834525462968</v>
      </c>
      <c r="T2530" s="14">
        <f t="shared" si="79"/>
        <v>42236.458333333328</v>
      </c>
    </row>
    <row r="2531" spans="1:20" ht="15.75" x14ac:dyDescent="0.25">
      <c r="A2531" s="3">
        <v>2529</v>
      </c>
      <c r="B2531" s="4" t="s">
        <v>2529</v>
      </c>
      <c r="C2531" s="4" t="s">
        <v>6639</v>
      </c>
      <c r="D2531" s="3">
        <v>6000</v>
      </c>
      <c r="E2531" s="3">
        <v>6257</v>
      </c>
      <c r="F2531" s="8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8301</v>
      </c>
      <c r="O2531" s="8">
        <v>104.28333333333333</v>
      </c>
      <c r="P2531" s="3">
        <v>3.3815789473684212</v>
      </c>
      <c r="Q2531" s="3" t="s">
        <v>8301</v>
      </c>
      <c r="R2531" s="3" t="s">
        <v>8301</v>
      </c>
      <c r="S2531" s="15">
        <f t="shared" si="78"/>
        <v>40948.080729166664</v>
      </c>
      <c r="T2531" s="14">
        <f t="shared" si="79"/>
        <v>40993.0390625</v>
      </c>
    </row>
    <row r="2532" spans="1:20" ht="30.75" x14ac:dyDescent="0.25">
      <c r="A2532" s="3">
        <v>2530</v>
      </c>
      <c r="B2532" s="4" t="s">
        <v>2530</v>
      </c>
      <c r="C2532" s="4" t="s">
        <v>6640</v>
      </c>
      <c r="D2532" s="3">
        <v>6500</v>
      </c>
      <c r="E2532" s="3">
        <v>6500</v>
      </c>
      <c r="F2532" s="8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8301</v>
      </c>
      <c r="O2532" s="8">
        <v>100</v>
      </c>
      <c r="P2532" s="3">
        <v>0</v>
      </c>
      <c r="Q2532" s="3" t="s">
        <v>8301</v>
      </c>
      <c r="R2532" s="3" t="s">
        <v>8301</v>
      </c>
      <c r="S2532" s="15">
        <f t="shared" si="78"/>
        <v>42081.864641203705</v>
      </c>
      <c r="T2532" s="14">
        <f t="shared" si="79"/>
        <v>42114.201388888891</v>
      </c>
    </row>
    <row r="2533" spans="1:20" ht="45.75" x14ac:dyDescent="0.25">
      <c r="A2533" s="3">
        <v>2531</v>
      </c>
      <c r="B2533" s="4" t="s">
        <v>2531</v>
      </c>
      <c r="C2533" s="4" t="s">
        <v>6641</v>
      </c>
      <c r="D2533" s="3">
        <v>4500</v>
      </c>
      <c r="E2533" s="3">
        <v>4518</v>
      </c>
      <c r="F2533" s="8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8301</v>
      </c>
      <c r="O2533" s="8">
        <v>100.4</v>
      </c>
      <c r="P2533" s="3">
        <v>0.29508196721311475</v>
      </c>
      <c r="Q2533" s="3" t="s">
        <v>8301</v>
      </c>
      <c r="R2533" s="3" t="s">
        <v>8301</v>
      </c>
      <c r="S2533" s="15">
        <f t="shared" si="78"/>
        <v>42208.680023148147</v>
      </c>
      <c r="T2533" s="14">
        <f t="shared" si="79"/>
        <v>42231.165972222225</v>
      </c>
    </row>
    <row r="2534" spans="1:20" ht="30.75" x14ac:dyDescent="0.25">
      <c r="A2534" s="3">
        <v>2532</v>
      </c>
      <c r="B2534" s="4" t="s">
        <v>2532</v>
      </c>
      <c r="C2534" s="4" t="s">
        <v>6642</v>
      </c>
      <c r="D2534" s="3">
        <v>4000</v>
      </c>
      <c r="E2534" s="3">
        <v>5045</v>
      </c>
      <c r="F2534" s="8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8301</v>
      </c>
      <c r="O2534" s="8">
        <v>126.125</v>
      </c>
      <c r="P2534" s="3">
        <v>17.416666666666668</v>
      </c>
      <c r="Q2534" s="3" t="s">
        <v>8301</v>
      </c>
      <c r="R2534" s="3" t="s">
        <v>8301</v>
      </c>
      <c r="S2534" s="15">
        <f t="shared" si="78"/>
        <v>41107.849143518521</v>
      </c>
      <c r="T2534" s="14">
        <f t="shared" si="79"/>
        <v>41137.849143518521</v>
      </c>
    </row>
    <row r="2535" spans="1:20" ht="30.75" x14ac:dyDescent="0.25">
      <c r="A2535" s="3">
        <v>2533</v>
      </c>
      <c r="B2535" s="4" t="s">
        <v>2533</v>
      </c>
      <c r="C2535" s="4" t="s">
        <v>6643</v>
      </c>
      <c r="D2535" s="3">
        <v>7500</v>
      </c>
      <c r="E2535" s="3">
        <v>8300</v>
      </c>
      <c r="F2535" s="8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8301</v>
      </c>
      <c r="O2535" s="8">
        <v>110.66666666666667</v>
      </c>
      <c r="P2535" s="3">
        <v>5.882352941176471</v>
      </c>
      <c r="Q2535" s="3" t="s">
        <v>8301</v>
      </c>
      <c r="R2535" s="3" t="s">
        <v>8301</v>
      </c>
      <c r="S2535" s="15">
        <f t="shared" si="78"/>
        <v>41304.751284722224</v>
      </c>
      <c r="T2535" s="14">
        <f t="shared" si="79"/>
        <v>41334.750787037039</v>
      </c>
    </row>
    <row r="2536" spans="1:20" ht="45.75" x14ac:dyDescent="0.25">
      <c r="A2536" s="3">
        <v>2534</v>
      </c>
      <c r="B2536" s="4" t="s">
        <v>2534</v>
      </c>
      <c r="C2536" s="4" t="s">
        <v>6644</v>
      </c>
      <c r="D2536" s="3">
        <v>2000</v>
      </c>
      <c r="E2536" s="3">
        <v>2100</v>
      </c>
      <c r="F2536" s="8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8301</v>
      </c>
      <c r="O2536" s="8">
        <v>105</v>
      </c>
      <c r="P2536" s="3">
        <v>7.1428571428571432</v>
      </c>
      <c r="Q2536" s="3" t="s">
        <v>8301</v>
      </c>
      <c r="R2536" s="3" t="s">
        <v>8301</v>
      </c>
      <c r="S2536" s="15">
        <f t="shared" si="78"/>
        <v>40127.700370370374</v>
      </c>
      <c r="T2536" s="14">
        <f t="shared" si="79"/>
        <v>40179.25</v>
      </c>
    </row>
    <row r="2537" spans="1:20" ht="15.75" x14ac:dyDescent="0.25">
      <c r="A2537" s="3">
        <v>2535</v>
      </c>
      <c r="B2537" s="4" t="s">
        <v>2535</v>
      </c>
      <c r="C2537" s="4" t="s">
        <v>6645</v>
      </c>
      <c r="D2537" s="3">
        <v>20000</v>
      </c>
      <c r="E2537" s="3">
        <v>20755</v>
      </c>
      <c r="F2537" s="8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8301</v>
      </c>
      <c r="O2537" s="8">
        <v>103.77499999999999</v>
      </c>
      <c r="P2537" s="3">
        <v>9.6794871794871788</v>
      </c>
      <c r="Q2537" s="3" t="s">
        <v>8301</v>
      </c>
      <c r="R2537" s="3" t="s">
        <v>8301</v>
      </c>
      <c r="S2537" s="15">
        <f t="shared" si="78"/>
        <v>41943.791030092594</v>
      </c>
      <c r="T2537" s="14">
        <f t="shared" si="79"/>
        <v>41974.832696759258</v>
      </c>
    </row>
    <row r="2538" spans="1:20" ht="30.75" x14ac:dyDescent="0.25">
      <c r="A2538" s="3">
        <v>2536</v>
      </c>
      <c r="B2538" s="4" t="s">
        <v>2536</v>
      </c>
      <c r="C2538" s="4" t="s">
        <v>6646</v>
      </c>
      <c r="D2538" s="3">
        <v>25</v>
      </c>
      <c r="E2538" s="3">
        <v>29</v>
      </c>
      <c r="F2538" s="8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8301</v>
      </c>
      <c r="O2538" s="8">
        <v>115.99999999999999</v>
      </c>
      <c r="P2538" s="3">
        <v>1</v>
      </c>
      <c r="Q2538" s="3" t="s">
        <v>8301</v>
      </c>
      <c r="R2538" s="3" t="s">
        <v>8301</v>
      </c>
      <c r="S2538" s="15">
        <f t="shared" si="78"/>
        <v>41464.106087962966</v>
      </c>
      <c r="T2538" s="14">
        <f t="shared" si="79"/>
        <v>41485.106087962966</v>
      </c>
    </row>
    <row r="2539" spans="1:20" ht="30.75" x14ac:dyDescent="0.25">
      <c r="A2539" s="3">
        <v>2537</v>
      </c>
      <c r="B2539" s="4" t="s">
        <v>2537</v>
      </c>
      <c r="C2539" s="4" t="s">
        <v>6647</v>
      </c>
      <c r="D2539" s="3">
        <v>1000</v>
      </c>
      <c r="E2539" s="3">
        <v>1100</v>
      </c>
      <c r="F2539" s="8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8301</v>
      </c>
      <c r="O2539" s="8">
        <v>110.00000000000001</v>
      </c>
      <c r="P2539" s="3">
        <v>9.0909090909090917</v>
      </c>
      <c r="Q2539" s="3" t="s">
        <v>8301</v>
      </c>
      <c r="R2539" s="3" t="s">
        <v>8301</v>
      </c>
      <c r="S2539" s="15">
        <f t="shared" si="78"/>
        <v>40696.648784722223</v>
      </c>
      <c r="T2539" s="14">
        <f t="shared" si="79"/>
        <v>40756.648784722223</v>
      </c>
    </row>
    <row r="2540" spans="1:20" ht="30.75" x14ac:dyDescent="0.25">
      <c r="A2540" s="3">
        <v>2538</v>
      </c>
      <c r="B2540" s="4" t="s">
        <v>2538</v>
      </c>
      <c r="C2540" s="4" t="s">
        <v>6648</v>
      </c>
      <c r="D2540" s="3">
        <v>18000</v>
      </c>
      <c r="E2540" s="3">
        <v>20343.169999999998</v>
      </c>
      <c r="F2540" s="8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8301</v>
      </c>
      <c r="O2540" s="8">
        <v>113.01761111111111</v>
      </c>
      <c r="P2540" s="3">
        <v>12.665783783783775</v>
      </c>
      <c r="Q2540" s="3" t="s">
        <v>8301</v>
      </c>
      <c r="R2540" s="3" t="s">
        <v>8301</v>
      </c>
      <c r="S2540" s="15">
        <f t="shared" si="78"/>
        <v>41298.509965277779</v>
      </c>
      <c r="T2540" s="14">
        <f t="shared" si="79"/>
        <v>41329.207638888889</v>
      </c>
    </row>
    <row r="2541" spans="1:20" ht="45.75" x14ac:dyDescent="0.25">
      <c r="A2541" s="3">
        <v>2539</v>
      </c>
      <c r="B2541" s="4" t="s">
        <v>2539</v>
      </c>
      <c r="C2541" s="4" t="s">
        <v>6649</v>
      </c>
      <c r="D2541" s="3">
        <v>10000</v>
      </c>
      <c r="E2541" s="3">
        <v>10025</v>
      </c>
      <c r="F2541" s="8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8301</v>
      </c>
      <c r="O2541" s="8">
        <v>100.25</v>
      </c>
      <c r="P2541" s="3">
        <v>0.42372881355932202</v>
      </c>
      <c r="Q2541" s="3" t="s">
        <v>8301</v>
      </c>
      <c r="R2541" s="3" t="s">
        <v>8301</v>
      </c>
      <c r="S2541" s="15">
        <f t="shared" si="78"/>
        <v>41977.902222222227</v>
      </c>
      <c r="T2541" s="14">
        <f t="shared" si="79"/>
        <v>42037.902222222227</v>
      </c>
    </row>
    <row r="2542" spans="1:20" ht="45.75" x14ac:dyDescent="0.25">
      <c r="A2542" s="3">
        <v>2540</v>
      </c>
      <c r="B2542" s="4" t="s">
        <v>2540</v>
      </c>
      <c r="C2542" s="4" t="s">
        <v>6650</v>
      </c>
      <c r="D2542" s="3">
        <v>2500</v>
      </c>
      <c r="E2542" s="3">
        <v>2585</v>
      </c>
      <c r="F2542" s="8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8301</v>
      </c>
      <c r="O2542" s="8">
        <v>103.4</v>
      </c>
      <c r="P2542" s="3">
        <v>3.1481481481481484</v>
      </c>
      <c r="Q2542" s="3" t="s">
        <v>8301</v>
      </c>
      <c r="R2542" s="3" t="s">
        <v>8301</v>
      </c>
      <c r="S2542" s="15">
        <f t="shared" si="78"/>
        <v>40785.675011574072</v>
      </c>
      <c r="T2542" s="14">
        <f t="shared" si="79"/>
        <v>40845.675011574072</v>
      </c>
    </row>
    <row r="2543" spans="1:20" ht="45.75" x14ac:dyDescent="0.25">
      <c r="A2543" s="3">
        <v>2541</v>
      </c>
      <c r="B2543" s="4" t="s">
        <v>2541</v>
      </c>
      <c r="C2543" s="4" t="s">
        <v>6651</v>
      </c>
      <c r="D2543" s="3">
        <v>3500</v>
      </c>
      <c r="E2543" s="3">
        <v>3746</v>
      </c>
      <c r="F2543" s="8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8301</v>
      </c>
      <c r="O2543" s="8">
        <v>107.02857142857142</v>
      </c>
      <c r="P2543" s="3">
        <v>3.9047619047619047</v>
      </c>
      <c r="Q2543" s="3" t="s">
        <v>8301</v>
      </c>
      <c r="R2543" s="3" t="s">
        <v>8301</v>
      </c>
      <c r="S2543" s="15">
        <f t="shared" si="78"/>
        <v>41483.449282407404</v>
      </c>
      <c r="T2543" s="14">
        <f t="shared" si="79"/>
        <v>41543.449282407404</v>
      </c>
    </row>
    <row r="2544" spans="1:20" ht="30.75" x14ac:dyDescent="0.25">
      <c r="A2544" s="3">
        <v>2542</v>
      </c>
      <c r="B2544" s="4" t="s">
        <v>2542</v>
      </c>
      <c r="C2544" s="4" t="s">
        <v>6652</v>
      </c>
      <c r="D2544" s="3">
        <v>700</v>
      </c>
      <c r="E2544" s="3">
        <v>725</v>
      </c>
      <c r="F2544" s="8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8301</v>
      </c>
      <c r="O2544" s="8">
        <v>103.57142857142858</v>
      </c>
      <c r="P2544" s="3">
        <v>1.9230769230769231</v>
      </c>
      <c r="Q2544" s="3" t="s">
        <v>8301</v>
      </c>
      <c r="R2544" s="3" t="s">
        <v>8301</v>
      </c>
      <c r="S2544" s="15">
        <f t="shared" si="78"/>
        <v>41509.426585648151</v>
      </c>
      <c r="T2544" s="14">
        <f t="shared" si="79"/>
        <v>41548.165972222225</v>
      </c>
    </row>
    <row r="2545" spans="1:20" ht="45.75" x14ac:dyDescent="0.25">
      <c r="A2545" s="3">
        <v>2543</v>
      </c>
      <c r="B2545" s="4" t="s">
        <v>2543</v>
      </c>
      <c r="C2545" s="4" t="s">
        <v>6653</v>
      </c>
      <c r="D2545" s="3">
        <v>250</v>
      </c>
      <c r="E2545" s="3">
        <v>391</v>
      </c>
      <c r="F2545" s="8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8301</v>
      </c>
      <c r="O2545" s="8">
        <v>156.4</v>
      </c>
      <c r="P2545" s="3">
        <v>10.846153846153847</v>
      </c>
      <c r="Q2545" s="3" t="s">
        <v>8301</v>
      </c>
      <c r="R2545" s="3" t="s">
        <v>8301</v>
      </c>
      <c r="S2545" s="15">
        <f t="shared" si="78"/>
        <v>40514.107615740737</v>
      </c>
      <c r="T2545" s="14">
        <f t="shared" si="79"/>
        <v>40545.125</v>
      </c>
    </row>
    <row r="2546" spans="1:20" ht="30.75" x14ac:dyDescent="0.25">
      <c r="A2546" s="3">
        <v>2544</v>
      </c>
      <c r="B2546" s="4" t="s">
        <v>2544</v>
      </c>
      <c r="C2546" s="4" t="s">
        <v>6654</v>
      </c>
      <c r="D2546" s="3">
        <v>5000</v>
      </c>
      <c r="E2546" s="3">
        <v>5041</v>
      </c>
      <c r="F2546" s="8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8301</v>
      </c>
      <c r="O2546" s="8">
        <v>100.82</v>
      </c>
      <c r="P2546" s="3">
        <v>0.7192982456140351</v>
      </c>
      <c r="Q2546" s="3" t="s">
        <v>8301</v>
      </c>
      <c r="R2546" s="3" t="s">
        <v>8301</v>
      </c>
      <c r="S2546" s="15">
        <f t="shared" si="78"/>
        <v>41068.520474537036</v>
      </c>
      <c r="T2546" s="14">
        <f t="shared" si="79"/>
        <v>41098.520474537036</v>
      </c>
    </row>
    <row r="2547" spans="1:20" ht="30.75" x14ac:dyDescent="0.25">
      <c r="A2547" s="3">
        <v>2545</v>
      </c>
      <c r="B2547" s="4" t="s">
        <v>2545</v>
      </c>
      <c r="C2547" s="4" t="s">
        <v>6655</v>
      </c>
      <c r="D2547" s="3">
        <v>2000</v>
      </c>
      <c r="E2547" s="3">
        <v>3906</v>
      </c>
      <c r="F2547" s="8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8301</v>
      </c>
      <c r="O2547" s="8">
        <v>195.3</v>
      </c>
      <c r="P2547" s="3">
        <v>31.245901639344261</v>
      </c>
      <c r="Q2547" s="3" t="s">
        <v>8301</v>
      </c>
      <c r="R2547" s="3" t="s">
        <v>8301</v>
      </c>
      <c r="S2547" s="15">
        <f t="shared" si="78"/>
        <v>42027.13817129629</v>
      </c>
      <c r="T2547" s="14">
        <f t="shared" si="79"/>
        <v>42062.020833333328</v>
      </c>
    </row>
    <row r="2548" spans="1:20" ht="30.75" x14ac:dyDescent="0.25">
      <c r="A2548" s="3">
        <v>2546</v>
      </c>
      <c r="B2548" s="4" t="s">
        <v>2546</v>
      </c>
      <c r="C2548" s="4" t="s">
        <v>6656</v>
      </c>
      <c r="D2548" s="3">
        <v>3500</v>
      </c>
      <c r="E2548" s="3">
        <v>3910</v>
      </c>
      <c r="F2548" s="8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8301</v>
      </c>
      <c r="O2548" s="8">
        <v>111.71428571428572</v>
      </c>
      <c r="P2548" s="3">
        <v>6.3076923076923075</v>
      </c>
      <c r="Q2548" s="3" t="s">
        <v>8301</v>
      </c>
      <c r="R2548" s="3" t="s">
        <v>8301</v>
      </c>
      <c r="S2548" s="15">
        <f t="shared" si="78"/>
        <v>41524.858553240738</v>
      </c>
      <c r="T2548" s="14">
        <f t="shared" si="79"/>
        <v>41552.208333333336</v>
      </c>
    </row>
    <row r="2549" spans="1:20" ht="45.75" x14ac:dyDescent="0.25">
      <c r="A2549" s="3">
        <v>2547</v>
      </c>
      <c r="B2549" s="4" t="s">
        <v>2547</v>
      </c>
      <c r="C2549" s="4" t="s">
        <v>6657</v>
      </c>
      <c r="D2549" s="3">
        <v>5500</v>
      </c>
      <c r="E2549" s="3">
        <v>6592</v>
      </c>
      <c r="F2549" s="8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8301</v>
      </c>
      <c r="O2549" s="8">
        <v>119.85454545454546</v>
      </c>
      <c r="P2549" s="3">
        <v>8.1492537313432845</v>
      </c>
      <c r="Q2549" s="3" t="s">
        <v>8301</v>
      </c>
      <c r="R2549" s="3" t="s">
        <v>8301</v>
      </c>
      <c r="S2549" s="15">
        <f t="shared" si="78"/>
        <v>40973.773182870369</v>
      </c>
      <c r="T2549" s="14">
        <f t="shared" si="79"/>
        <v>41003.731516203705</v>
      </c>
    </row>
    <row r="2550" spans="1:20" ht="30.75" x14ac:dyDescent="0.25">
      <c r="A2550" s="3">
        <v>2548</v>
      </c>
      <c r="B2550" s="4" t="s">
        <v>2548</v>
      </c>
      <c r="C2550" s="4" t="s">
        <v>6658</v>
      </c>
      <c r="D2550" s="3">
        <v>6000</v>
      </c>
      <c r="E2550" s="3">
        <v>6111</v>
      </c>
      <c r="F2550" s="8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8301</v>
      </c>
      <c r="O2550" s="8">
        <v>101.85</v>
      </c>
      <c r="P2550" s="3">
        <v>3</v>
      </c>
      <c r="Q2550" s="3" t="s">
        <v>8301</v>
      </c>
      <c r="R2550" s="3" t="s">
        <v>8301</v>
      </c>
      <c r="S2550" s="15">
        <f t="shared" si="78"/>
        <v>42618.625428240746</v>
      </c>
      <c r="T2550" s="14">
        <f t="shared" si="79"/>
        <v>42643.185416666667</v>
      </c>
    </row>
    <row r="2551" spans="1:20" ht="30.75" x14ac:dyDescent="0.25">
      <c r="A2551" s="3">
        <v>2549</v>
      </c>
      <c r="B2551" s="4" t="s">
        <v>2549</v>
      </c>
      <c r="C2551" s="4" t="s">
        <v>6659</v>
      </c>
      <c r="D2551" s="3">
        <v>1570</v>
      </c>
      <c r="E2551" s="3">
        <v>1614</v>
      </c>
      <c r="F2551" s="8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8301</v>
      </c>
      <c r="O2551" s="8">
        <v>102.80254777070064</v>
      </c>
      <c r="P2551" s="3">
        <v>1.1891891891891893</v>
      </c>
      <c r="Q2551" s="3" t="s">
        <v>8301</v>
      </c>
      <c r="R2551" s="3" t="s">
        <v>8301</v>
      </c>
      <c r="S2551" s="15">
        <f t="shared" si="78"/>
        <v>41390.757754629631</v>
      </c>
      <c r="T2551" s="14">
        <f t="shared" si="79"/>
        <v>41425.708333333336</v>
      </c>
    </row>
    <row r="2552" spans="1:20" ht="45.75" x14ac:dyDescent="0.25">
      <c r="A2552" s="3">
        <v>2550</v>
      </c>
      <c r="B2552" s="4" t="s">
        <v>2550</v>
      </c>
      <c r="C2552" s="4" t="s">
        <v>6660</v>
      </c>
      <c r="D2552" s="3">
        <v>6500</v>
      </c>
      <c r="E2552" s="3">
        <v>6555</v>
      </c>
      <c r="F2552" s="8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8301</v>
      </c>
      <c r="O2552" s="8">
        <v>100.84615384615385</v>
      </c>
      <c r="P2552" s="3">
        <v>0.36666666666666664</v>
      </c>
      <c r="Q2552" s="3" t="s">
        <v>8301</v>
      </c>
      <c r="R2552" s="3" t="s">
        <v>8301</v>
      </c>
      <c r="S2552" s="15">
        <f t="shared" si="78"/>
        <v>42228.634328703702</v>
      </c>
      <c r="T2552" s="14">
        <f t="shared" si="79"/>
        <v>42285.165972222225</v>
      </c>
    </row>
    <row r="2553" spans="1:20" ht="30.75" x14ac:dyDescent="0.25">
      <c r="A2553" s="3">
        <v>2551</v>
      </c>
      <c r="B2553" s="4" t="s">
        <v>2551</v>
      </c>
      <c r="C2553" s="4" t="s">
        <v>6661</v>
      </c>
      <c r="D2553" s="3">
        <v>3675</v>
      </c>
      <c r="E2553" s="3">
        <v>3775.5</v>
      </c>
      <c r="F2553" s="8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8301</v>
      </c>
      <c r="O2553" s="8">
        <v>102.73469387755102</v>
      </c>
      <c r="P2553" s="3">
        <v>1.7946428571428572</v>
      </c>
      <c r="Q2553" s="3" t="s">
        <v>8301</v>
      </c>
      <c r="R2553" s="3" t="s">
        <v>8301</v>
      </c>
      <c r="S2553" s="15">
        <f t="shared" si="78"/>
        <v>40961.252141203702</v>
      </c>
      <c r="T2553" s="14">
        <f t="shared" si="79"/>
        <v>40989.866666666669</v>
      </c>
    </row>
    <row r="2554" spans="1:20" ht="30.75" x14ac:dyDescent="0.25">
      <c r="A2554" s="3">
        <v>2552</v>
      </c>
      <c r="B2554" s="4" t="s">
        <v>2552</v>
      </c>
      <c r="C2554" s="4" t="s">
        <v>6662</v>
      </c>
      <c r="D2554" s="3">
        <v>3000</v>
      </c>
      <c r="E2554" s="3">
        <v>3195</v>
      </c>
      <c r="F2554" s="8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8301</v>
      </c>
      <c r="O2554" s="8">
        <v>106.5</v>
      </c>
      <c r="P2554" s="3">
        <v>10.833333333333334</v>
      </c>
      <c r="Q2554" s="3" t="s">
        <v>8301</v>
      </c>
      <c r="R2554" s="3" t="s">
        <v>8301</v>
      </c>
      <c r="S2554" s="15">
        <f t="shared" si="78"/>
        <v>42769.809965277775</v>
      </c>
      <c r="T2554" s="14">
        <f t="shared" si="79"/>
        <v>42799.809965277775</v>
      </c>
    </row>
    <row r="2555" spans="1:20" ht="30.75" x14ac:dyDescent="0.25">
      <c r="A2555" s="3">
        <v>2553</v>
      </c>
      <c r="B2555" s="4" t="s">
        <v>2553</v>
      </c>
      <c r="C2555" s="4" t="s">
        <v>6663</v>
      </c>
      <c r="D2555" s="3">
        <v>1500</v>
      </c>
      <c r="E2555" s="3">
        <v>2333</v>
      </c>
      <c r="F2555" s="8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8301</v>
      </c>
      <c r="O2555" s="8">
        <v>155.53333333333333</v>
      </c>
      <c r="P2555" s="3">
        <v>13.883333333333333</v>
      </c>
      <c r="Q2555" s="3" t="s">
        <v>8301</v>
      </c>
      <c r="R2555" s="3" t="s">
        <v>8301</v>
      </c>
      <c r="S2555" s="15">
        <f t="shared" si="78"/>
        <v>41113.199155092596</v>
      </c>
      <c r="T2555" s="14">
        <f t="shared" si="79"/>
        <v>41173.199155092596</v>
      </c>
    </row>
    <row r="2556" spans="1:20" ht="45.75" x14ac:dyDescent="0.25">
      <c r="A2556" s="3">
        <v>2554</v>
      </c>
      <c r="B2556" s="4" t="s">
        <v>2554</v>
      </c>
      <c r="C2556" s="4" t="s">
        <v>6664</v>
      </c>
      <c r="D2556" s="3">
        <v>3000</v>
      </c>
      <c r="E2556" s="3">
        <v>3684</v>
      </c>
      <c r="F2556" s="8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8301</v>
      </c>
      <c r="O2556" s="8">
        <v>122.8</v>
      </c>
      <c r="P2556" s="3">
        <v>10.208955223880597</v>
      </c>
      <c r="Q2556" s="3" t="s">
        <v>8301</v>
      </c>
      <c r="R2556" s="3" t="s">
        <v>8301</v>
      </c>
      <c r="S2556" s="15">
        <f t="shared" si="78"/>
        <v>42125.078275462962</v>
      </c>
      <c r="T2556" s="14">
        <f t="shared" si="79"/>
        <v>42156.165972222225</v>
      </c>
    </row>
    <row r="2557" spans="1:20" ht="45.75" x14ac:dyDescent="0.25">
      <c r="A2557" s="3">
        <v>2555</v>
      </c>
      <c r="B2557" s="4" t="s">
        <v>2555</v>
      </c>
      <c r="C2557" s="4" t="s">
        <v>6665</v>
      </c>
      <c r="D2557" s="3">
        <v>2000</v>
      </c>
      <c r="E2557" s="3">
        <v>2147</v>
      </c>
      <c r="F2557" s="8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8301</v>
      </c>
      <c r="O2557" s="8">
        <v>107.35</v>
      </c>
      <c r="P2557" s="3">
        <v>4.2</v>
      </c>
      <c r="Q2557" s="3" t="s">
        <v>8301</v>
      </c>
      <c r="R2557" s="3" t="s">
        <v>8301</v>
      </c>
      <c r="S2557" s="15">
        <f t="shared" si="78"/>
        <v>41026.655011574076</v>
      </c>
      <c r="T2557" s="14">
        <f t="shared" si="79"/>
        <v>41057.655011574076</v>
      </c>
    </row>
    <row r="2558" spans="1:20" ht="30.75" x14ac:dyDescent="0.25">
      <c r="A2558" s="3">
        <v>2556</v>
      </c>
      <c r="B2558" s="4" t="s">
        <v>2556</v>
      </c>
      <c r="C2558" s="4" t="s">
        <v>6666</v>
      </c>
      <c r="D2558" s="3">
        <v>745</v>
      </c>
      <c r="E2558" s="3">
        <v>786</v>
      </c>
      <c r="F2558" s="8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8301</v>
      </c>
      <c r="O2558" s="8">
        <v>105.50335570469798</v>
      </c>
      <c r="P2558" s="3">
        <v>1.2058823529411764</v>
      </c>
      <c r="Q2558" s="3" t="s">
        <v>8301</v>
      </c>
      <c r="R2558" s="3" t="s">
        <v>8301</v>
      </c>
      <c r="S2558" s="15">
        <f t="shared" si="78"/>
        <v>41222.991400462961</v>
      </c>
      <c r="T2558" s="14">
        <f t="shared" si="79"/>
        <v>41267.991400462961</v>
      </c>
    </row>
    <row r="2559" spans="1:20" ht="30.75" x14ac:dyDescent="0.25">
      <c r="A2559" s="3">
        <v>2557</v>
      </c>
      <c r="B2559" s="4" t="s">
        <v>2557</v>
      </c>
      <c r="C2559" s="4" t="s">
        <v>6667</v>
      </c>
      <c r="D2559" s="3">
        <v>900</v>
      </c>
      <c r="E2559" s="3">
        <v>1066</v>
      </c>
      <c r="F2559" s="8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8301</v>
      </c>
      <c r="O2559" s="8">
        <v>118.44444444444444</v>
      </c>
      <c r="P2559" s="3">
        <v>4.6111111111111107</v>
      </c>
      <c r="Q2559" s="3" t="s">
        <v>8301</v>
      </c>
      <c r="R2559" s="3" t="s">
        <v>8301</v>
      </c>
      <c r="S2559" s="15">
        <f t="shared" si="78"/>
        <v>41744.745208333334</v>
      </c>
      <c r="T2559" s="14">
        <f t="shared" si="79"/>
        <v>41774.745208333334</v>
      </c>
    </row>
    <row r="2560" spans="1:20" ht="30.75" x14ac:dyDescent="0.25">
      <c r="A2560" s="3">
        <v>2558</v>
      </c>
      <c r="B2560" s="4" t="s">
        <v>2558</v>
      </c>
      <c r="C2560" s="4" t="s">
        <v>6668</v>
      </c>
      <c r="D2560" s="3">
        <v>1250</v>
      </c>
      <c r="E2560" s="3">
        <v>1361</v>
      </c>
      <c r="F2560" s="8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8301</v>
      </c>
      <c r="O2560" s="8">
        <v>108.88</v>
      </c>
      <c r="P2560" s="3">
        <v>6.166666666666667</v>
      </c>
      <c r="Q2560" s="3" t="s">
        <v>8301</v>
      </c>
      <c r="R2560" s="3" t="s">
        <v>8301</v>
      </c>
      <c r="S2560" s="15">
        <f t="shared" si="78"/>
        <v>42093.860023148154</v>
      </c>
      <c r="T2560" s="14">
        <f t="shared" si="79"/>
        <v>42125.582638888889</v>
      </c>
    </row>
    <row r="2561" spans="1:20" ht="30.75" x14ac:dyDescent="0.25">
      <c r="A2561" s="3">
        <v>2559</v>
      </c>
      <c r="B2561" s="4" t="s">
        <v>2559</v>
      </c>
      <c r="C2561" s="4" t="s">
        <v>6669</v>
      </c>
      <c r="D2561" s="3">
        <v>800</v>
      </c>
      <c r="E2561" s="3">
        <v>890</v>
      </c>
      <c r="F2561" s="8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8301</v>
      </c>
      <c r="O2561" s="8">
        <v>111.25</v>
      </c>
      <c r="P2561" s="3">
        <v>3.6</v>
      </c>
      <c r="Q2561" s="3" t="s">
        <v>8301</v>
      </c>
      <c r="R2561" s="3" t="s">
        <v>8301</v>
      </c>
      <c r="S2561" s="15">
        <f t="shared" si="78"/>
        <v>40829.873657407406</v>
      </c>
      <c r="T2561" s="14">
        <f t="shared" si="79"/>
        <v>40862.817361111112</v>
      </c>
    </row>
    <row r="2562" spans="1:20" ht="30.75" x14ac:dyDescent="0.25">
      <c r="A2562" s="3">
        <v>2560</v>
      </c>
      <c r="B2562" s="4" t="s">
        <v>2560</v>
      </c>
      <c r="C2562" s="4" t="s">
        <v>6670</v>
      </c>
      <c r="D2562" s="3">
        <v>3000</v>
      </c>
      <c r="E2562" s="3">
        <v>3003</v>
      </c>
      <c r="F2562" s="8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8301</v>
      </c>
      <c r="O2562" s="8">
        <v>100.1</v>
      </c>
      <c r="P2562" s="3">
        <v>0.14285714285714285</v>
      </c>
      <c r="Q2562" s="3" t="s">
        <v>8301</v>
      </c>
      <c r="R2562" s="3" t="s">
        <v>8301</v>
      </c>
      <c r="S2562" s="15">
        <f t="shared" si="78"/>
        <v>42039.951087962967</v>
      </c>
      <c r="T2562" s="14">
        <f t="shared" si="79"/>
        <v>42069.951087962967</v>
      </c>
    </row>
    <row r="2563" spans="1:20" ht="30.75" x14ac:dyDescent="0.25">
      <c r="A2563" s="3">
        <v>2561</v>
      </c>
      <c r="B2563" s="4" t="s">
        <v>2561</v>
      </c>
      <c r="C2563" s="4" t="s">
        <v>6671</v>
      </c>
      <c r="D2563" s="3">
        <v>100000</v>
      </c>
      <c r="E2563" s="3">
        <v>0</v>
      </c>
      <c r="F2563" s="7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8285</v>
      </c>
      <c r="O2563" s="7">
        <v>0</v>
      </c>
      <c r="P2563" s="3">
        <v>0</v>
      </c>
      <c r="Q2563" s="3" t="s">
        <v>8285</v>
      </c>
      <c r="R2563" s="3" t="s">
        <v>8285</v>
      </c>
      <c r="S2563" s="15">
        <f t="shared" ref="S2563:S2626" si="80">(((J2563/60)/60)/24)+DATE(1970,1,1)</f>
        <v>42260.528807870374</v>
      </c>
      <c r="T2563" s="14">
        <f t="shared" ref="T2563:T2626" si="81">(((I2563/60)/60)/24)+DATE(1970,1,1)</f>
        <v>42290.528807870374</v>
      </c>
    </row>
    <row r="2564" spans="1:20" ht="45.75" x14ac:dyDescent="0.25">
      <c r="A2564" s="3">
        <v>2562</v>
      </c>
      <c r="B2564" s="4" t="s">
        <v>2562</v>
      </c>
      <c r="C2564" s="4" t="s">
        <v>6672</v>
      </c>
      <c r="D2564" s="3">
        <v>10000</v>
      </c>
      <c r="E2564" s="3">
        <v>75</v>
      </c>
      <c r="F2564" s="7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8285</v>
      </c>
      <c r="O2564" s="7">
        <v>0.75</v>
      </c>
      <c r="P2564" s="3">
        <v>-3308.3333333333335</v>
      </c>
      <c r="Q2564" s="3" t="s">
        <v>8285</v>
      </c>
      <c r="R2564" s="3" t="s">
        <v>8285</v>
      </c>
      <c r="S2564" s="15">
        <f t="shared" si="80"/>
        <v>42594.524756944447</v>
      </c>
      <c r="T2564" s="14">
        <f t="shared" si="81"/>
        <v>42654.524756944447</v>
      </c>
    </row>
    <row r="2565" spans="1:20" ht="15.75" x14ac:dyDescent="0.25">
      <c r="A2565" s="3">
        <v>2563</v>
      </c>
      <c r="B2565" s="4" t="s">
        <v>2563</v>
      </c>
      <c r="C2565" s="4" t="s">
        <v>6673</v>
      </c>
      <c r="D2565" s="3">
        <v>20000</v>
      </c>
      <c r="E2565" s="3">
        <v>0</v>
      </c>
      <c r="F2565" s="7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8285</v>
      </c>
      <c r="O2565" s="7">
        <v>0</v>
      </c>
      <c r="P2565" s="3">
        <v>0</v>
      </c>
      <c r="Q2565" s="3" t="s">
        <v>8285</v>
      </c>
      <c r="R2565" s="3" t="s">
        <v>8285</v>
      </c>
      <c r="S2565" s="15">
        <f t="shared" si="80"/>
        <v>42155.139479166668</v>
      </c>
      <c r="T2565" s="14">
        <f t="shared" si="81"/>
        <v>42215.139479166668</v>
      </c>
    </row>
    <row r="2566" spans="1:20" ht="30.75" x14ac:dyDescent="0.25">
      <c r="A2566" s="3">
        <v>2564</v>
      </c>
      <c r="B2566" s="4" t="s">
        <v>2564</v>
      </c>
      <c r="C2566" s="4" t="s">
        <v>6674</v>
      </c>
      <c r="D2566" s="3">
        <v>40000</v>
      </c>
      <c r="E2566" s="3">
        <v>0</v>
      </c>
      <c r="F2566" s="7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8285</v>
      </c>
      <c r="O2566" s="7">
        <v>0</v>
      </c>
      <c r="P2566" s="3">
        <v>0</v>
      </c>
      <c r="Q2566" s="3" t="s">
        <v>8285</v>
      </c>
      <c r="R2566" s="3" t="s">
        <v>8285</v>
      </c>
      <c r="S2566" s="15">
        <f t="shared" si="80"/>
        <v>41822.040497685186</v>
      </c>
      <c r="T2566" s="14">
        <f t="shared" si="81"/>
        <v>41852.040497685186</v>
      </c>
    </row>
    <row r="2567" spans="1:20" ht="30.75" x14ac:dyDescent="0.25">
      <c r="A2567" s="3">
        <v>2565</v>
      </c>
      <c r="B2567" s="4" t="s">
        <v>2565</v>
      </c>
      <c r="C2567" s="4" t="s">
        <v>6675</v>
      </c>
      <c r="D2567" s="3">
        <v>10000</v>
      </c>
      <c r="E2567" s="3">
        <v>100</v>
      </c>
      <c r="F2567" s="7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8285</v>
      </c>
      <c r="O2567" s="7">
        <v>1</v>
      </c>
      <c r="P2567" s="3">
        <v>-9900</v>
      </c>
      <c r="Q2567" s="3" t="s">
        <v>8285</v>
      </c>
      <c r="R2567" s="3" t="s">
        <v>8285</v>
      </c>
      <c r="S2567" s="15">
        <f t="shared" si="80"/>
        <v>42440.650335648148</v>
      </c>
      <c r="T2567" s="14">
        <f t="shared" si="81"/>
        <v>42499.868055555555</v>
      </c>
    </row>
    <row r="2568" spans="1:20" ht="30.75" x14ac:dyDescent="0.25">
      <c r="A2568" s="3">
        <v>2566</v>
      </c>
      <c r="B2568" s="4" t="s">
        <v>2566</v>
      </c>
      <c r="C2568" s="4" t="s">
        <v>6676</v>
      </c>
      <c r="D2568" s="3">
        <v>35000</v>
      </c>
      <c r="E2568" s="3">
        <v>0</v>
      </c>
      <c r="F2568" s="7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8285</v>
      </c>
      <c r="O2568" s="7">
        <v>0</v>
      </c>
      <c r="P2568" s="3">
        <v>0</v>
      </c>
      <c r="Q2568" s="3" t="s">
        <v>8285</v>
      </c>
      <c r="R2568" s="3" t="s">
        <v>8285</v>
      </c>
      <c r="S2568" s="15">
        <f t="shared" si="80"/>
        <v>41842.980879629627</v>
      </c>
      <c r="T2568" s="14">
        <f t="shared" si="81"/>
        <v>41872.980879629627</v>
      </c>
    </row>
    <row r="2569" spans="1:20" ht="30.75" x14ac:dyDescent="0.25">
      <c r="A2569" s="3">
        <v>2567</v>
      </c>
      <c r="B2569" s="4" t="s">
        <v>2567</v>
      </c>
      <c r="C2569" s="4" t="s">
        <v>6677</v>
      </c>
      <c r="D2569" s="3">
        <v>45000</v>
      </c>
      <c r="E2569" s="3">
        <v>120</v>
      </c>
      <c r="F2569" s="7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8285</v>
      </c>
      <c r="O2569" s="7">
        <v>0.26666666666666666</v>
      </c>
      <c r="P2569" s="3">
        <v>-22440</v>
      </c>
      <c r="Q2569" s="3" t="s">
        <v>8285</v>
      </c>
      <c r="R2569" s="3" t="s">
        <v>8285</v>
      </c>
      <c r="S2569" s="15">
        <f t="shared" si="80"/>
        <v>42087.878912037035</v>
      </c>
      <c r="T2569" s="14">
        <f t="shared" si="81"/>
        <v>42117.878912037035</v>
      </c>
    </row>
    <row r="2570" spans="1:20" ht="30.75" x14ac:dyDescent="0.25">
      <c r="A2570" s="3">
        <v>2568</v>
      </c>
      <c r="B2570" s="4" t="s">
        <v>2568</v>
      </c>
      <c r="C2570" s="4" t="s">
        <v>6678</v>
      </c>
      <c r="D2570" s="3">
        <v>10000</v>
      </c>
      <c r="E2570" s="3">
        <v>50</v>
      </c>
      <c r="F2570" s="7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8285</v>
      </c>
      <c r="O2570" s="7">
        <v>0.5</v>
      </c>
      <c r="P2570" s="3">
        <v>-9950</v>
      </c>
      <c r="Q2570" s="3" t="s">
        <v>8285</v>
      </c>
      <c r="R2570" s="3" t="s">
        <v>8285</v>
      </c>
      <c r="S2570" s="15">
        <f t="shared" si="80"/>
        <v>42584.666597222225</v>
      </c>
      <c r="T2570" s="14">
        <f t="shared" si="81"/>
        <v>42614.666597222225</v>
      </c>
    </row>
    <row r="2571" spans="1:20" ht="30.75" x14ac:dyDescent="0.25">
      <c r="A2571" s="3">
        <v>2569</v>
      </c>
      <c r="B2571" s="4" t="s">
        <v>2569</v>
      </c>
      <c r="C2571" s="4" t="s">
        <v>6679</v>
      </c>
      <c r="D2571" s="3">
        <v>6500</v>
      </c>
      <c r="E2571" s="3">
        <v>145</v>
      </c>
      <c r="F2571" s="7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8285</v>
      </c>
      <c r="O2571" s="7">
        <v>2.2307692307692308</v>
      </c>
      <c r="P2571" s="3">
        <v>-3177.5</v>
      </c>
      <c r="Q2571" s="3" t="s">
        <v>8285</v>
      </c>
      <c r="R2571" s="3" t="s">
        <v>8285</v>
      </c>
      <c r="S2571" s="15">
        <f t="shared" si="80"/>
        <v>42234.105462962965</v>
      </c>
      <c r="T2571" s="14">
        <f t="shared" si="81"/>
        <v>42264.105462962965</v>
      </c>
    </row>
    <row r="2572" spans="1:20" ht="30.75" x14ac:dyDescent="0.25">
      <c r="A2572" s="3">
        <v>2570</v>
      </c>
      <c r="B2572" s="4" t="s">
        <v>2570</v>
      </c>
      <c r="C2572" s="4" t="s">
        <v>6680</v>
      </c>
      <c r="D2572" s="3">
        <v>7000</v>
      </c>
      <c r="E2572" s="3">
        <v>59</v>
      </c>
      <c r="F2572" s="7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8285</v>
      </c>
      <c r="O2572" s="7">
        <v>0.84285714285714297</v>
      </c>
      <c r="P2572" s="3">
        <v>-3470.5</v>
      </c>
      <c r="Q2572" s="3" t="s">
        <v>8285</v>
      </c>
      <c r="R2572" s="3" t="s">
        <v>8285</v>
      </c>
      <c r="S2572" s="15">
        <f t="shared" si="80"/>
        <v>42744.903182870374</v>
      </c>
      <c r="T2572" s="14">
        <f t="shared" si="81"/>
        <v>42774.903182870374</v>
      </c>
    </row>
    <row r="2573" spans="1:20" ht="30.75" x14ac:dyDescent="0.25">
      <c r="A2573" s="3">
        <v>2571</v>
      </c>
      <c r="B2573" s="4" t="s">
        <v>2571</v>
      </c>
      <c r="C2573" s="4" t="s">
        <v>6681</v>
      </c>
      <c r="D2573" s="3">
        <v>100000</v>
      </c>
      <c r="E2573" s="3">
        <v>250</v>
      </c>
      <c r="F2573" s="7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8285</v>
      </c>
      <c r="O2573" s="7">
        <v>0.25</v>
      </c>
      <c r="P2573" s="3">
        <v>-24937.5</v>
      </c>
      <c r="Q2573" s="3" t="s">
        <v>8285</v>
      </c>
      <c r="R2573" s="3" t="s">
        <v>8285</v>
      </c>
      <c r="S2573" s="15">
        <f t="shared" si="80"/>
        <v>42449.341678240744</v>
      </c>
      <c r="T2573" s="14">
        <f t="shared" si="81"/>
        <v>42509.341678240744</v>
      </c>
    </row>
    <row r="2574" spans="1:20" ht="30.75" x14ac:dyDescent="0.25">
      <c r="A2574" s="3">
        <v>2572</v>
      </c>
      <c r="B2574" s="4" t="s">
        <v>2572</v>
      </c>
      <c r="C2574" s="4" t="s">
        <v>6682</v>
      </c>
      <c r="D2574" s="3">
        <v>30000</v>
      </c>
      <c r="E2574" s="3">
        <v>0</v>
      </c>
      <c r="F2574" s="7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8285</v>
      </c>
      <c r="O2574" s="7">
        <v>0</v>
      </c>
      <c r="P2574" s="3">
        <v>0</v>
      </c>
      <c r="Q2574" s="3" t="s">
        <v>8285</v>
      </c>
      <c r="R2574" s="3" t="s">
        <v>8285</v>
      </c>
      <c r="S2574" s="15">
        <f t="shared" si="80"/>
        <v>42077.119409722218</v>
      </c>
      <c r="T2574" s="14">
        <f t="shared" si="81"/>
        <v>42107.119409722218</v>
      </c>
    </row>
    <row r="2575" spans="1:20" ht="45.75" x14ac:dyDescent="0.25">
      <c r="A2575" s="3">
        <v>2573</v>
      </c>
      <c r="B2575" s="4" t="s">
        <v>2573</v>
      </c>
      <c r="C2575" s="4" t="s">
        <v>6683</v>
      </c>
      <c r="D2575" s="3">
        <v>8000</v>
      </c>
      <c r="E2575" s="3">
        <v>0</v>
      </c>
      <c r="F2575" s="7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8285</v>
      </c>
      <c r="O2575" s="7">
        <v>0</v>
      </c>
      <c r="P2575" s="3">
        <v>0</v>
      </c>
      <c r="Q2575" s="3" t="s">
        <v>8285</v>
      </c>
      <c r="R2575" s="3" t="s">
        <v>8285</v>
      </c>
      <c r="S2575" s="15">
        <f t="shared" si="80"/>
        <v>41829.592002314814</v>
      </c>
      <c r="T2575" s="14">
        <f t="shared" si="81"/>
        <v>41874.592002314814</v>
      </c>
    </row>
    <row r="2576" spans="1:20" ht="30.75" x14ac:dyDescent="0.25">
      <c r="A2576" s="3">
        <v>2574</v>
      </c>
      <c r="B2576" s="4" t="s">
        <v>2574</v>
      </c>
      <c r="C2576" s="4" t="s">
        <v>6684</v>
      </c>
      <c r="D2576" s="3">
        <v>10000</v>
      </c>
      <c r="E2576" s="3">
        <v>0</v>
      </c>
      <c r="F2576" s="7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8285</v>
      </c>
      <c r="O2576" s="7">
        <v>0</v>
      </c>
      <c r="P2576" s="3">
        <v>0</v>
      </c>
      <c r="Q2576" s="3" t="s">
        <v>8285</v>
      </c>
      <c r="R2576" s="3" t="s">
        <v>8285</v>
      </c>
      <c r="S2576" s="15">
        <f t="shared" si="80"/>
        <v>42487.825752314813</v>
      </c>
      <c r="T2576" s="14">
        <f t="shared" si="81"/>
        <v>42508.825752314813</v>
      </c>
    </row>
    <row r="2577" spans="1:20" ht="45.75" x14ac:dyDescent="0.25">
      <c r="A2577" s="3">
        <v>2575</v>
      </c>
      <c r="B2577" s="4" t="s">
        <v>2575</v>
      </c>
      <c r="C2577" s="4" t="s">
        <v>6685</v>
      </c>
      <c r="D2577" s="3">
        <v>85000</v>
      </c>
      <c r="E2577" s="3">
        <v>0</v>
      </c>
      <c r="F2577" s="7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8285</v>
      </c>
      <c r="O2577" s="7">
        <v>0</v>
      </c>
      <c r="P2577" s="3">
        <v>0</v>
      </c>
      <c r="Q2577" s="3" t="s">
        <v>8285</v>
      </c>
      <c r="R2577" s="3" t="s">
        <v>8285</v>
      </c>
      <c r="S2577" s="15">
        <f t="shared" si="80"/>
        <v>41986.108726851846</v>
      </c>
      <c r="T2577" s="14">
        <f t="shared" si="81"/>
        <v>42016.108726851846</v>
      </c>
    </row>
    <row r="2578" spans="1:20" ht="30.75" x14ac:dyDescent="0.25">
      <c r="A2578" s="3">
        <v>2576</v>
      </c>
      <c r="B2578" s="4" t="s">
        <v>2576</v>
      </c>
      <c r="C2578" s="4" t="s">
        <v>6686</v>
      </c>
      <c r="D2578" s="3">
        <v>10000</v>
      </c>
      <c r="E2578" s="3">
        <v>0</v>
      </c>
      <c r="F2578" s="7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8285</v>
      </c>
      <c r="O2578" s="7">
        <v>0</v>
      </c>
      <c r="P2578" s="3">
        <v>0</v>
      </c>
      <c r="Q2578" s="3" t="s">
        <v>8285</v>
      </c>
      <c r="R2578" s="3" t="s">
        <v>8285</v>
      </c>
      <c r="S2578" s="15">
        <f t="shared" si="80"/>
        <v>42060.00980324074</v>
      </c>
      <c r="T2578" s="14">
        <f t="shared" si="81"/>
        <v>42104.968136574069</v>
      </c>
    </row>
    <row r="2579" spans="1:20" ht="30.75" x14ac:dyDescent="0.25">
      <c r="A2579" s="3">
        <v>2577</v>
      </c>
      <c r="B2579" s="4" t="s">
        <v>2577</v>
      </c>
      <c r="C2579" s="4" t="s">
        <v>6687</v>
      </c>
      <c r="D2579" s="3">
        <v>15000</v>
      </c>
      <c r="E2579" s="3">
        <v>0</v>
      </c>
      <c r="F2579" s="7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8285</v>
      </c>
      <c r="O2579" s="7">
        <v>0</v>
      </c>
      <c r="P2579" s="3">
        <v>0</v>
      </c>
      <c r="Q2579" s="3" t="s">
        <v>8285</v>
      </c>
      <c r="R2579" s="3" t="s">
        <v>8285</v>
      </c>
      <c r="S2579" s="15">
        <f t="shared" si="80"/>
        <v>41830.820567129631</v>
      </c>
      <c r="T2579" s="14">
        <f t="shared" si="81"/>
        <v>41855.820567129631</v>
      </c>
    </row>
    <row r="2580" spans="1:20" ht="30.75" x14ac:dyDescent="0.25">
      <c r="A2580" s="3">
        <v>2578</v>
      </c>
      <c r="B2580" s="4" t="s">
        <v>2578</v>
      </c>
      <c r="C2580" s="4" t="s">
        <v>6688</v>
      </c>
      <c r="D2580" s="3">
        <v>6000</v>
      </c>
      <c r="E2580" s="3">
        <v>0</v>
      </c>
      <c r="F2580" s="7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8285</v>
      </c>
      <c r="O2580" s="7">
        <v>0</v>
      </c>
      <c r="P2580" s="3">
        <v>0</v>
      </c>
      <c r="Q2580" s="3" t="s">
        <v>8285</v>
      </c>
      <c r="R2580" s="3" t="s">
        <v>8285</v>
      </c>
      <c r="S2580" s="15">
        <f t="shared" si="80"/>
        <v>42238.022905092599</v>
      </c>
      <c r="T2580" s="14">
        <f t="shared" si="81"/>
        <v>42286.708333333328</v>
      </c>
    </row>
    <row r="2581" spans="1:20" ht="30.75" x14ac:dyDescent="0.25">
      <c r="A2581" s="3">
        <v>2579</v>
      </c>
      <c r="B2581" s="4" t="s">
        <v>2579</v>
      </c>
      <c r="C2581" s="4" t="s">
        <v>6689</v>
      </c>
      <c r="D2581" s="3">
        <v>200000</v>
      </c>
      <c r="E2581" s="3">
        <v>277</v>
      </c>
      <c r="F2581" s="7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8285</v>
      </c>
      <c r="O2581" s="7">
        <v>0.13849999999999998</v>
      </c>
      <c r="P2581" s="3">
        <v>-16643.583333333332</v>
      </c>
      <c r="Q2581" s="3" t="s">
        <v>8285</v>
      </c>
      <c r="R2581" s="3" t="s">
        <v>8285</v>
      </c>
      <c r="S2581" s="15">
        <f t="shared" si="80"/>
        <v>41837.829895833333</v>
      </c>
      <c r="T2581" s="14">
        <f t="shared" si="81"/>
        <v>41897.829895833333</v>
      </c>
    </row>
    <row r="2582" spans="1:20" ht="30.75" x14ac:dyDescent="0.25">
      <c r="A2582" s="3">
        <v>2580</v>
      </c>
      <c r="B2582" s="4" t="s">
        <v>2580</v>
      </c>
      <c r="C2582" s="4" t="s">
        <v>6690</v>
      </c>
      <c r="D2582" s="3">
        <v>8500</v>
      </c>
      <c r="E2582" s="3">
        <v>51</v>
      </c>
      <c r="F2582" s="7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8285</v>
      </c>
      <c r="O2582" s="7">
        <v>0.6</v>
      </c>
      <c r="P2582" s="3">
        <v>-4224.5</v>
      </c>
      <c r="Q2582" s="3" t="s">
        <v>8285</v>
      </c>
      <c r="R2582" s="3" t="s">
        <v>8285</v>
      </c>
      <c r="S2582" s="15">
        <f t="shared" si="80"/>
        <v>42110.326423611114</v>
      </c>
      <c r="T2582" s="14">
        <f t="shared" si="81"/>
        <v>42140.125</v>
      </c>
    </row>
    <row r="2583" spans="1:20" ht="30.75" x14ac:dyDescent="0.25">
      <c r="A2583" s="3">
        <v>2581</v>
      </c>
      <c r="B2583" s="4" t="s">
        <v>2581</v>
      </c>
      <c r="C2583" s="4" t="s">
        <v>6691</v>
      </c>
      <c r="D2583" s="3">
        <v>5000</v>
      </c>
      <c r="E2583" s="3">
        <v>530</v>
      </c>
      <c r="F2583" s="9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8285</v>
      </c>
      <c r="O2583" s="7">
        <v>10.6</v>
      </c>
      <c r="P2583" s="3">
        <v>-406.36363636363637</v>
      </c>
      <c r="Q2583" s="3" t="s">
        <v>8285</v>
      </c>
      <c r="R2583" s="3" t="s">
        <v>8285</v>
      </c>
      <c r="S2583" s="15">
        <f t="shared" si="80"/>
        <v>42294.628449074073</v>
      </c>
      <c r="T2583" s="14">
        <f t="shared" si="81"/>
        <v>42324.670115740737</v>
      </c>
    </row>
    <row r="2584" spans="1:20" ht="15.75" x14ac:dyDescent="0.25">
      <c r="A2584" s="3">
        <v>2582</v>
      </c>
      <c r="B2584" s="4" t="s">
        <v>2582</v>
      </c>
      <c r="C2584" s="4" t="s">
        <v>6692</v>
      </c>
      <c r="D2584" s="3">
        <v>90000</v>
      </c>
      <c r="E2584" s="3">
        <v>1</v>
      </c>
      <c r="F2584" s="9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8285</v>
      </c>
      <c r="O2584" s="7">
        <v>1.1111111111111111E-3</v>
      </c>
      <c r="P2584" s="3">
        <v>-89999</v>
      </c>
      <c r="Q2584" s="3" t="s">
        <v>8285</v>
      </c>
      <c r="R2584" s="3" t="s">
        <v>8285</v>
      </c>
      <c r="S2584" s="15">
        <f t="shared" si="80"/>
        <v>42642.988819444443</v>
      </c>
      <c r="T2584" s="14">
        <f t="shared" si="81"/>
        <v>42672.988819444443</v>
      </c>
    </row>
    <row r="2585" spans="1:20" ht="30.75" x14ac:dyDescent="0.25">
      <c r="A2585" s="3">
        <v>2583</v>
      </c>
      <c r="B2585" s="4" t="s">
        <v>2583</v>
      </c>
      <c r="C2585" s="4" t="s">
        <v>6693</v>
      </c>
      <c r="D2585" s="3">
        <v>1000</v>
      </c>
      <c r="E2585" s="3">
        <v>5</v>
      </c>
      <c r="F2585" s="9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8285</v>
      </c>
      <c r="O2585" s="7">
        <v>0.5</v>
      </c>
      <c r="P2585" s="3">
        <v>-199</v>
      </c>
      <c r="Q2585" s="3" t="s">
        <v>8285</v>
      </c>
      <c r="R2585" s="3" t="s">
        <v>8285</v>
      </c>
      <c r="S2585" s="15">
        <f t="shared" si="80"/>
        <v>42019.76944444445</v>
      </c>
      <c r="T2585" s="14">
        <f t="shared" si="81"/>
        <v>42079.727777777778</v>
      </c>
    </row>
    <row r="2586" spans="1:20" ht="30.75" x14ac:dyDescent="0.25">
      <c r="A2586" s="3">
        <v>2584</v>
      </c>
      <c r="B2586" s="4" t="s">
        <v>2584</v>
      </c>
      <c r="C2586" s="4" t="s">
        <v>6694</v>
      </c>
      <c r="D2586" s="3">
        <v>10000</v>
      </c>
      <c r="E2586" s="3">
        <v>0</v>
      </c>
      <c r="F2586" s="9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8285</v>
      </c>
      <c r="O2586" s="7">
        <v>0</v>
      </c>
      <c r="P2586" s="3">
        <v>0</v>
      </c>
      <c r="Q2586" s="3" t="s">
        <v>8285</v>
      </c>
      <c r="R2586" s="3" t="s">
        <v>8285</v>
      </c>
      <c r="S2586" s="15">
        <f t="shared" si="80"/>
        <v>42140.173252314817</v>
      </c>
      <c r="T2586" s="14">
        <f t="shared" si="81"/>
        <v>42170.173252314817</v>
      </c>
    </row>
    <row r="2587" spans="1:20" ht="30.75" x14ac:dyDescent="0.25">
      <c r="A2587" s="3">
        <v>2585</v>
      </c>
      <c r="B2587" s="4" t="s">
        <v>2585</v>
      </c>
      <c r="C2587" s="4" t="s">
        <v>6695</v>
      </c>
      <c r="D2587" s="3">
        <v>30000</v>
      </c>
      <c r="E2587" s="3">
        <v>50</v>
      </c>
      <c r="F2587" s="9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8285</v>
      </c>
      <c r="O2587" s="7">
        <v>0.16666666666666669</v>
      </c>
      <c r="P2587" s="3">
        <v>-29950</v>
      </c>
      <c r="Q2587" s="3" t="s">
        <v>8285</v>
      </c>
      <c r="R2587" s="3" t="s">
        <v>8285</v>
      </c>
      <c r="S2587" s="15">
        <f t="shared" si="80"/>
        <v>41795.963333333333</v>
      </c>
      <c r="T2587" s="14">
        <f t="shared" si="81"/>
        <v>41825.963333333333</v>
      </c>
    </row>
    <row r="2588" spans="1:20" ht="30.75" x14ac:dyDescent="0.25">
      <c r="A2588" s="3">
        <v>2586</v>
      </c>
      <c r="B2588" s="4" t="s">
        <v>2586</v>
      </c>
      <c r="C2588" s="4" t="s">
        <v>6696</v>
      </c>
      <c r="D2588" s="3">
        <v>3000</v>
      </c>
      <c r="E2588" s="3">
        <v>5</v>
      </c>
      <c r="F2588" s="9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8285</v>
      </c>
      <c r="O2588" s="7">
        <v>0.16666666666666669</v>
      </c>
      <c r="P2588" s="3">
        <v>-2995</v>
      </c>
      <c r="Q2588" s="3" t="s">
        <v>8285</v>
      </c>
      <c r="R2588" s="3" t="s">
        <v>8285</v>
      </c>
      <c r="S2588" s="15">
        <f t="shared" si="80"/>
        <v>42333.330277777779</v>
      </c>
      <c r="T2588" s="14">
        <f t="shared" si="81"/>
        <v>42363.330277777779</v>
      </c>
    </row>
    <row r="2589" spans="1:20" ht="30.75" x14ac:dyDescent="0.25">
      <c r="A2589" s="3">
        <v>2587</v>
      </c>
      <c r="B2589" s="4" t="s">
        <v>2587</v>
      </c>
      <c r="C2589" s="4" t="s">
        <v>6697</v>
      </c>
      <c r="D2589" s="3">
        <v>50000</v>
      </c>
      <c r="E2589" s="3">
        <v>1217</v>
      </c>
      <c r="F2589" s="9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8285</v>
      </c>
      <c r="O2589" s="7">
        <v>2.4340000000000002</v>
      </c>
      <c r="P2589" s="3">
        <v>-8130.5</v>
      </c>
      <c r="Q2589" s="3" t="s">
        <v>8285</v>
      </c>
      <c r="R2589" s="3" t="s">
        <v>8285</v>
      </c>
      <c r="S2589" s="15">
        <f t="shared" si="80"/>
        <v>42338.675381944442</v>
      </c>
      <c r="T2589" s="14">
        <f t="shared" si="81"/>
        <v>42368.675381944442</v>
      </c>
    </row>
    <row r="2590" spans="1:20" ht="45.75" x14ac:dyDescent="0.25">
      <c r="A2590" s="3">
        <v>2588</v>
      </c>
      <c r="B2590" s="4" t="s">
        <v>2588</v>
      </c>
      <c r="C2590" s="4" t="s">
        <v>6698</v>
      </c>
      <c r="D2590" s="3">
        <v>6000</v>
      </c>
      <c r="E2590" s="3">
        <v>233</v>
      </c>
      <c r="F2590" s="9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8285</v>
      </c>
      <c r="O2590" s="7">
        <v>3.8833333333333329</v>
      </c>
      <c r="P2590" s="3">
        <v>-720.875</v>
      </c>
      <c r="Q2590" s="3" t="s">
        <v>8285</v>
      </c>
      <c r="R2590" s="3" t="s">
        <v>8285</v>
      </c>
      <c r="S2590" s="15">
        <f t="shared" si="80"/>
        <v>42042.676226851851</v>
      </c>
      <c r="T2590" s="14">
        <f t="shared" si="81"/>
        <v>42094.551388888889</v>
      </c>
    </row>
    <row r="2591" spans="1:20" ht="30.75" x14ac:dyDescent="0.25">
      <c r="A2591" s="3">
        <v>2589</v>
      </c>
      <c r="B2591" s="4" t="s">
        <v>2589</v>
      </c>
      <c r="C2591" s="4" t="s">
        <v>6699</v>
      </c>
      <c r="D2591" s="3">
        <v>50000</v>
      </c>
      <c r="E2591" s="3">
        <v>5</v>
      </c>
      <c r="F2591" s="9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8285</v>
      </c>
      <c r="O2591" s="7">
        <v>0.01</v>
      </c>
      <c r="P2591" s="3">
        <v>-49995</v>
      </c>
      <c r="Q2591" s="3" t="s">
        <v>8285</v>
      </c>
      <c r="R2591" s="3" t="s">
        <v>8285</v>
      </c>
      <c r="S2591" s="15">
        <f t="shared" si="80"/>
        <v>42422.536192129628</v>
      </c>
      <c r="T2591" s="14">
        <f t="shared" si="81"/>
        <v>42452.494525462964</v>
      </c>
    </row>
    <row r="2592" spans="1:20" ht="30.75" x14ac:dyDescent="0.25">
      <c r="A2592" s="3">
        <v>2590</v>
      </c>
      <c r="B2592" s="4" t="s">
        <v>2590</v>
      </c>
      <c r="C2592" s="4" t="s">
        <v>6700</v>
      </c>
      <c r="D2592" s="3">
        <v>3000</v>
      </c>
      <c r="E2592" s="3">
        <v>0</v>
      </c>
      <c r="F2592" s="9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8285</v>
      </c>
      <c r="O2592" s="7">
        <v>0</v>
      </c>
      <c r="P2592" s="3">
        <v>0</v>
      </c>
      <c r="Q2592" s="3" t="s">
        <v>8285</v>
      </c>
      <c r="R2592" s="3" t="s">
        <v>8285</v>
      </c>
      <c r="S2592" s="15">
        <f t="shared" si="80"/>
        <v>42388.589085648149</v>
      </c>
      <c r="T2592" s="14">
        <f t="shared" si="81"/>
        <v>42395.589085648149</v>
      </c>
    </row>
    <row r="2593" spans="1:20" ht="30.75" x14ac:dyDescent="0.25">
      <c r="A2593" s="3">
        <v>2591</v>
      </c>
      <c r="B2593" s="4" t="s">
        <v>2591</v>
      </c>
      <c r="C2593" s="4" t="s">
        <v>6701</v>
      </c>
      <c r="D2593" s="3">
        <v>1500</v>
      </c>
      <c r="E2593" s="3">
        <v>26</v>
      </c>
      <c r="F2593" s="9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8285</v>
      </c>
      <c r="O2593" s="7">
        <v>1.7333333333333332</v>
      </c>
      <c r="P2593" s="3">
        <v>-737</v>
      </c>
      <c r="Q2593" s="3" t="s">
        <v>8285</v>
      </c>
      <c r="R2593" s="3" t="s">
        <v>8285</v>
      </c>
      <c r="S2593" s="15">
        <f t="shared" si="80"/>
        <v>42382.906527777777</v>
      </c>
      <c r="T2593" s="14">
        <f t="shared" si="81"/>
        <v>42442.864861111113</v>
      </c>
    </row>
    <row r="2594" spans="1:20" ht="30.75" x14ac:dyDescent="0.25">
      <c r="A2594" s="3">
        <v>2592</v>
      </c>
      <c r="B2594" s="4" t="s">
        <v>2592</v>
      </c>
      <c r="C2594" s="4" t="s">
        <v>6702</v>
      </c>
      <c r="D2594" s="3">
        <v>30000</v>
      </c>
      <c r="E2594" s="3">
        <v>50</v>
      </c>
      <c r="F2594" s="9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8285</v>
      </c>
      <c r="O2594" s="7">
        <v>0.16666666666666669</v>
      </c>
      <c r="P2594" s="3">
        <v>-29950</v>
      </c>
      <c r="Q2594" s="3" t="s">
        <v>8285</v>
      </c>
      <c r="R2594" s="3" t="s">
        <v>8285</v>
      </c>
      <c r="S2594" s="15">
        <f t="shared" si="80"/>
        <v>41887.801168981481</v>
      </c>
      <c r="T2594" s="14">
        <f t="shared" si="81"/>
        <v>41917.801168981481</v>
      </c>
    </row>
    <row r="2595" spans="1:20" ht="30.75" x14ac:dyDescent="0.25">
      <c r="A2595" s="3">
        <v>2593</v>
      </c>
      <c r="B2595" s="4" t="s">
        <v>2593</v>
      </c>
      <c r="C2595" s="4" t="s">
        <v>6703</v>
      </c>
      <c r="D2595" s="3">
        <v>10000</v>
      </c>
      <c r="E2595" s="3">
        <v>0</v>
      </c>
      <c r="F2595" s="9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8285</v>
      </c>
      <c r="O2595" s="7">
        <v>0</v>
      </c>
      <c r="P2595" s="3">
        <v>0</v>
      </c>
      <c r="Q2595" s="3" t="s">
        <v>8285</v>
      </c>
      <c r="R2595" s="3" t="s">
        <v>8285</v>
      </c>
      <c r="S2595" s="15">
        <f t="shared" si="80"/>
        <v>42089.84520833334</v>
      </c>
      <c r="T2595" s="14">
        <f t="shared" si="81"/>
        <v>42119.84520833334</v>
      </c>
    </row>
    <row r="2596" spans="1:20" ht="30.75" x14ac:dyDescent="0.25">
      <c r="A2596" s="3">
        <v>2594</v>
      </c>
      <c r="B2596" s="4" t="s">
        <v>2594</v>
      </c>
      <c r="C2596" s="4" t="s">
        <v>6704</v>
      </c>
      <c r="D2596" s="3">
        <v>80000</v>
      </c>
      <c r="E2596" s="3">
        <v>1</v>
      </c>
      <c r="F2596" s="9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8285</v>
      </c>
      <c r="O2596" s="7">
        <v>1.25E-3</v>
      </c>
      <c r="P2596" s="3">
        <v>-79999</v>
      </c>
      <c r="Q2596" s="3" t="s">
        <v>8285</v>
      </c>
      <c r="R2596" s="3" t="s">
        <v>8285</v>
      </c>
      <c r="S2596" s="15">
        <f t="shared" si="80"/>
        <v>41828.967916666668</v>
      </c>
      <c r="T2596" s="14">
        <f t="shared" si="81"/>
        <v>41858.967916666668</v>
      </c>
    </row>
    <row r="2597" spans="1:20" ht="15.75" x14ac:dyDescent="0.25">
      <c r="A2597" s="3">
        <v>2595</v>
      </c>
      <c r="B2597" s="4" t="s">
        <v>2595</v>
      </c>
      <c r="C2597" s="4" t="s">
        <v>6705</v>
      </c>
      <c r="D2597" s="3">
        <v>15000</v>
      </c>
      <c r="E2597" s="3">
        <v>1825</v>
      </c>
      <c r="F2597" s="9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8285</v>
      </c>
      <c r="O2597" s="7">
        <v>12.166666666666668</v>
      </c>
      <c r="P2597" s="3">
        <v>-693.42105263157896</v>
      </c>
      <c r="Q2597" s="3" t="s">
        <v>8285</v>
      </c>
      <c r="R2597" s="3" t="s">
        <v>8285</v>
      </c>
      <c r="S2597" s="15">
        <f t="shared" si="80"/>
        <v>42760.244212962964</v>
      </c>
      <c r="T2597" s="14">
        <f t="shared" si="81"/>
        <v>42790.244212962964</v>
      </c>
    </row>
    <row r="2598" spans="1:20" ht="30.75" x14ac:dyDescent="0.25">
      <c r="A2598" s="3">
        <v>2596</v>
      </c>
      <c r="B2598" s="4" t="s">
        <v>2596</v>
      </c>
      <c r="C2598" s="4" t="s">
        <v>6706</v>
      </c>
      <c r="D2598" s="3">
        <v>35000</v>
      </c>
      <c r="E2598" s="3">
        <v>8256</v>
      </c>
      <c r="F2598" s="9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8285</v>
      </c>
      <c r="O2598" s="7">
        <v>23.588571428571427</v>
      </c>
      <c r="P2598" s="3">
        <v>-990.51851851851848</v>
      </c>
      <c r="Q2598" s="3" t="s">
        <v>8285</v>
      </c>
      <c r="R2598" s="3" t="s">
        <v>8285</v>
      </c>
      <c r="S2598" s="15">
        <f t="shared" si="80"/>
        <v>41828.664456018516</v>
      </c>
      <c r="T2598" s="14">
        <f t="shared" si="81"/>
        <v>41858.664456018516</v>
      </c>
    </row>
    <row r="2599" spans="1:20" ht="30.75" x14ac:dyDescent="0.25">
      <c r="A2599" s="3">
        <v>2597</v>
      </c>
      <c r="B2599" s="4" t="s">
        <v>2597</v>
      </c>
      <c r="C2599" s="4" t="s">
        <v>6707</v>
      </c>
      <c r="D2599" s="3">
        <v>1500</v>
      </c>
      <c r="E2599" s="3">
        <v>85</v>
      </c>
      <c r="F2599" s="9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8285</v>
      </c>
      <c r="O2599" s="7">
        <v>5.6666666666666661</v>
      </c>
      <c r="P2599" s="3">
        <v>-202.14285714285714</v>
      </c>
      <c r="Q2599" s="3" t="s">
        <v>8285</v>
      </c>
      <c r="R2599" s="3" t="s">
        <v>8285</v>
      </c>
      <c r="S2599" s="15">
        <f t="shared" si="80"/>
        <v>42510.341631944444</v>
      </c>
      <c r="T2599" s="14">
        <f t="shared" si="81"/>
        <v>42540.341631944444</v>
      </c>
    </row>
    <row r="2600" spans="1:20" ht="30.75" x14ac:dyDescent="0.25">
      <c r="A2600" s="3">
        <v>2598</v>
      </c>
      <c r="B2600" s="4" t="s">
        <v>2598</v>
      </c>
      <c r="C2600" s="4" t="s">
        <v>6708</v>
      </c>
      <c r="D2600" s="3">
        <v>3000</v>
      </c>
      <c r="E2600" s="3">
        <v>1170</v>
      </c>
      <c r="F2600" s="9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8285</v>
      </c>
      <c r="O2600" s="7">
        <v>39</v>
      </c>
      <c r="P2600" s="3">
        <v>-130.71428571428572</v>
      </c>
      <c r="Q2600" s="3" t="s">
        <v>8285</v>
      </c>
      <c r="R2600" s="3" t="s">
        <v>8285</v>
      </c>
      <c r="S2600" s="15">
        <f t="shared" si="80"/>
        <v>42240.840289351851</v>
      </c>
      <c r="T2600" s="14">
        <f t="shared" si="81"/>
        <v>42270.840289351851</v>
      </c>
    </row>
    <row r="2601" spans="1:20" ht="30.75" x14ac:dyDescent="0.25">
      <c r="A2601" s="3">
        <v>2599</v>
      </c>
      <c r="B2601" s="4" t="s">
        <v>2599</v>
      </c>
      <c r="C2601" s="4" t="s">
        <v>6709</v>
      </c>
      <c r="D2601" s="3">
        <v>9041</v>
      </c>
      <c r="E2601" s="3">
        <v>90</v>
      </c>
      <c r="F2601" s="9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8285</v>
      </c>
      <c r="O2601" s="7">
        <v>0.99546510341776351</v>
      </c>
      <c r="P2601" s="3">
        <v>-1790.2</v>
      </c>
      <c r="Q2601" s="3" t="s">
        <v>8285</v>
      </c>
      <c r="R2601" s="3" t="s">
        <v>8285</v>
      </c>
      <c r="S2601" s="15">
        <f t="shared" si="80"/>
        <v>41809.754016203704</v>
      </c>
      <c r="T2601" s="14">
        <f t="shared" si="81"/>
        <v>41854.754016203704</v>
      </c>
    </row>
    <row r="2602" spans="1:20" ht="30.75" x14ac:dyDescent="0.25">
      <c r="A2602" s="3">
        <v>2600</v>
      </c>
      <c r="B2602" s="4" t="s">
        <v>2600</v>
      </c>
      <c r="C2602" s="4" t="s">
        <v>6710</v>
      </c>
      <c r="D2602" s="3">
        <v>50000</v>
      </c>
      <c r="E2602" s="3">
        <v>3466</v>
      </c>
      <c r="F2602" s="9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8285</v>
      </c>
      <c r="O2602" s="7">
        <v>6.9320000000000004</v>
      </c>
      <c r="P2602" s="3">
        <v>-1551.1333333333334</v>
      </c>
      <c r="Q2602" s="3" t="s">
        <v>8285</v>
      </c>
      <c r="R2602" s="3" t="s">
        <v>8285</v>
      </c>
      <c r="S2602" s="15">
        <f t="shared" si="80"/>
        <v>42394.900462962964</v>
      </c>
      <c r="T2602" s="14">
        <f t="shared" si="81"/>
        <v>42454.858796296292</v>
      </c>
    </row>
    <row r="2603" spans="1:20" ht="45.75" x14ac:dyDescent="0.25">
      <c r="A2603" s="3">
        <v>2601</v>
      </c>
      <c r="B2603" s="4" t="s">
        <v>2601</v>
      </c>
      <c r="C2603" s="4" t="s">
        <v>6711</v>
      </c>
      <c r="D2603" s="3">
        <v>500</v>
      </c>
      <c r="E2603" s="3">
        <v>3307</v>
      </c>
      <c r="F2603" s="8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8302</v>
      </c>
      <c r="O2603" s="9">
        <v>661.4</v>
      </c>
      <c r="P2603" s="3">
        <v>18.589403973509935</v>
      </c>
      <c r="Q2603" s="3" t="s">
        <v>8302</v>
      </c>
      <c r="R2603" s="3" t="s">
        <v>8302</v>
      </c>
      <c r="S2603" s="15">
        <f t="shared" si="80"/>
        <v>41150.902187499996</v>
      </c>
      <c r="T2603" s="14">
        <f t="shared" si="81"/>
        <v>41165.165972222225</v>
      </c>
    </row>
    <row r="2604" spans="1:20" ht="30.75" x14ac:dyDescent="0.25">
      <c r="A2604" s="3">
        <v>2602</v>
      </c>
      <c r="B2604" s="4" t="s">
        <v>2602</v>
      </c>
      <c r="C2604" s="4" t="s">
        <v>6712</v>
      </c>
      <c r="D2604" s="3">
        <v>12000</v>
      </c>
      <c r="E2604" s="3">
        <v>39131</v>
      </c>
      <c r="F2604" s="8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8302</v>
      </c>
      <c r="O2604" s="9">
        <v>326.0916666666667</v>
      </c>
      <c r="P2604" s="3">
        <v>55.482617586912063</v>
      </c>
      <c r="Q2604" s="3" t="s">
        <v>8302</v>
      </c>
      <c r="R2604" s="3" t="s">
        <v>8302</v>
      </c>
      <c r="S2604" s="15">
        <f t="shared" si="80"/>
        <v>41915.747314814813</v>
      </c>
      <c r="T2604" s="14">
        <f t="shared" si="81"/>
        <v>41955.888888888891</v>
      </c>
    </row>
    <row r="2605" spans="1:20" ht="30.75" x14ac:dyDescent="0.25">
      <c r="A2605" s="3">
        <v>2603</v>
      </c>
      <c r="B2605" s="4" t="s">
        <v>2603</v>
      </c>
      <c r="C2605" s="4" t="s">
        <v>6713</v>
      </c>
      <c r="D2605" s="3">
        <v>1750</v>
      </c>
      <c r="E2605" s="3">
        <v>1776</v>
      </c>
      <c r="F2605" s="8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8302</v>
      </c>
      <c r="O2605" s="8">
        <v>101.48571428571429</v>
      </c>
      <c r="P2605" s="3">
        <v>0.52</v>
      </c>
      <c r="Q2605" s="3" t="s">
        <v>8302</v>
      </c>
      <c r="R2605" s="3" t="s">
        <v>8302</v>
      </c>
      <c r="S2605" s="15">
        <f t="shared" si="80"/>
        <v>41617.912662037037</v>
      </c>
      <c r="T2605" s="14">
        <f t="shared" si="81"/>
        <v>41631.912662037037</v>
      </c>
    </row>
    <row r="2606" spans="1:20" ht="30.75" x14ac:dyDescent="0.25">
      <c r="A2606" s="3">
        <v>2604</v>
      </c>
      <c r="B2606" s="4" t="s">
        <v>2604</v>
      </c>
      <c r="C2606" s="4" t="s">
        <v>6714</v>
      </c>
      <c r="D2606" s="3">
        <v>20000</v>
      </c>
      <c r="E2606" s="3">
        <v>20843.599999999999</v>
      </c>
      <c r="F2606" s="8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8302</v>
      </c>
      <c r="O2606" s="8">
        <v>104.21799999999999</v>
      </c>
      <c r="P2606" s="3">
        <v>2.6280373831775656</v>
      </c>
      <c r="Q2606" s="3" t="s">
        <v>8302</v>
      </c>
      <c r="R2606" s="3" t="s">
        <v>8302</v>
      </c>
      <c r="S2606" s="15">
        <f t="shared" si="80"/>
        <v>40998.051192129627</v>
      </c>
      <c r="T2606" s="14">
        <f t="shared" si="81"/>
        <v>41028.051192129627</v>
      </c>
    </row>
    <row r="2607" spans="1:20" ht="45.75" x14ac:dyDescent="0.25">
      <c r="A2607" s="3">
        <v>2605</v>
      </c>
      <c r="B2607" s="4" t="s">
        <v>2605</v>
      </c>
      <c r="C2607" s="4" t="s">
        <v>6715</v>
      </c>
      <c r="D2607" s="3">
        <v>100000</v>
      </c>
      <c r="E2607" s="3">
        <v>107421.57</v>
      </c>
      <c r="F2607" s="8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8302</v>
      </c>
      <c r="O2607" s="8">
        <v>107.42157000000002</v>
      </c>
      <c r="P2607" s="3">
        <v>4.2120147559591414</v>
      </c>
      <c r="Q2607" s="3" t="s">
        <v>8302</v>
      </c>
      <c r="R2607" s="3" t="s">
        <v>8302</v>
      </c>
      <c r="S2607" s="15">
        <f t="shared" si="80"/>
        <v>42508.541550925926</v>
      </c>
      <c r="T2607" s="14">
        <f t="shared" si="81"/>
        <v>42538.541550925926</v>
      </c>
    </row>
    <row r="2608" spans="1:20" ht="60.75" x14ac:dyDescent="0.25">
      <c r="A2608" s="3">
        <v>2606</v>
      </c>
      <c r="B2608" s="4" t="s">
        <v>2606</v>
      </c>
      <c r="C2608" s="4" t="s">
        <v>6716</v>
      </c>
      <c r="D2608" s="3">
        <v>11000</v>
      </c>
      <c r="E2608" s="3">
        <v>12106</v>
      </c>
      <c r="F2608" s="8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8302</v>
      </c>
      <c r="O2608" s="8">
        <v>110.05454545454545</v>
      </c>
      <c r="P2608" s="3">
        <v>2.8727272727272726</v>
      </c>
      <c r="Q2608" s="3" t="s">
        <v>8302</v>
      </c>
      <c r="R2608" s="3" t="s">
        <v>8302</v>
      </c>
      <c r="S2608" s="15">
        <f t="shared" si="80"/>
        <v>41726.712754629632</v>
      </c>
      <c r="T2608" s="14">
        <f t="shared" si="81"/>
        <v>41758.712754629632</v>
      </c>
    </row>
    <row r="2609" spans="1:20" ht="30.75" x14ac:dyDescent="0.25">
      <c r="A2609" s="3">
        <v>2607</v>
      </c>
      <c r="B2609" s="4" t="s">
        <v>2607</v>
      </c>
      <c r="C2609" s="4" t="s">
        <v>6717</v>
      </c>
      <c r="D2609" s="3">
        <v>8000</v>
      </c>
      <c r="E2609" s="3">
        <v>32616</v>
      </c>
      <c r="F2609" s="8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8302</v>
      </c>
      <c r="O2609" s="9">
        <v>407.7</v>
      </c>
      <c r="P2609" s="3">
        <v>61.849246231155782</v>
      </c>
      <c r="Q2609" s="3" t="s">
        <v>8302</v>
      </c>
      <c r="R2609" s="3" t="s">
        <v>8302</v>
      </c>
      <c r="S2609" s="15">
        <f t="shared" si="80"/>
        <v>42184.874675925923</v>
      </c>
      <c r="T2609" s="14">
        <f t="shared" si="81"/>
        <v>42228.083333333328</v>
      </c>
    </row>
    <row r="2610" spans="1:20" ht="30.75" x14ac:dyDescent="0.25">
      <c r="A2610" s="3">
        <v>2608</v>
      </c>
      <c r="B2610" s="4" t="s">
        <v>2608</v>
      </c>
      <c r="C2610" s="4" t="s">
        <v>6718</v>
      </c>
      <c r="D2610" s="3">
        <v>8000</v>
      </c>
      <c r="E2610" s="3">
        <v>17914</v>
      </c>
      <c r="F2610" s="8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8302</v>
      </c>
      <c r="O2610" s="9">
        <v>223.92500000000001</v>
      </c>
      <c r="P2610" s="3">
        <v>32.611842105263158</v>
      </c>
      <c r="Q2610" s="3" t="s">
        <v>8302</v>
      </c>
      <c r="R2610" s="3" t="s">
        <v>8302</v>
      </c>
      <c r="S2610" s="15">
        <f t="shared" si="80"/>
        <v>42767.801712962959</v>
      </c>
      <c r="T2610" s="14">
        <f t="shared" si="81"/>
        <v>42809</v>
      </c>
    </row>
    <row r="2611" spans="1:20" ht="30.75" x14ac:dyDescent="0.25">
      <c r="A2611" s="3">
        <v>2609</v>
      </c>
      <c r="B2611" s="4" t="s">
        <v>2609</v>
      </c>
      <c r="C2611" s="4" t="s">
        <v>6719</v>
      </c>
      <c r="D2611" s="3">
        <v>35000</v>
      </c>
      <c r="E2611" s="3">
        <v>106330.39</v>
      </c>
      <c r="F2611" s="8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8302</v>
      </c>
      <c r="O2611" s="9">
        <v>303.80111428571428</v>
      </c>
      <c r="P2611" s="3">
        <v>105.51832840236686</v>
      </c>
      <c r="Q2611" s="3" t="s">
        <v>8302</v>
      </c>
      <c r="R2611" s="3" t="s">
        <v>8302</v>
      </c>
      <c r="S2611" s="15">
        <f t="shared" si="80"/>
        <v>41075.237858796296</v>
      </c>
      <c r="T2611" s="14">
        <f t="shared" si="81"/>
        <v>41105.237858796296</v>
      </c>
    </row>
    <row r="2612" spans="1:20" ht="30.75" x14ac:dyDescent="0.25">
      <c r="A2612" s="3">
        <v>2610</v>
      </c>
      <c r="B2612" s="4" t="s">
        <v>2610</v>
      </c>
      <c r="C2612" s="4" t="s">
        <v>6720</v>
      </c>
      <c r="D2612" s="3">
        <v>22765</v>
      </c>
      <c r="E2612" s="3">
        <v>32172.66</v>
      </c>
      <c r="F2612" s="8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8302</v>
      </c>
      <c r="O2612" s="8">
        <v>141.3251043268175</v>
      </c>
      <c r="P2612" s="3">
        <v>16.304436741767763</v>
      </c>
      <c r="Q2612" s="3" t="s">
        <v>8302</v>
      </c>
      <c r="R2612" s="3" t="s">
        <v>8302</v>
      </c>
      <c r="S2612" s="15">
        <f t="shared" si="80"/>
        <v>42564.881076388891</v>
      </c>
      <c r="T2612" s="14">
        <f t="shared" si="81"/>
        <v>42604.290972222225</v>
      </c>
    </row>
    <row r="2613" spans="1:20" ht="45.75" x14ac:dyDescent="0.25">
      <c r="A2613" s="3">
        <v>2611</v>
      </c>
      <c r="B2613" s="4" t="s">
        <v>2611</v>
      </c>
      <c r="C2613" s="4" t="s">
        <v>6721</v>
      </c>
      <c r="D2613" s="3">
        <v>11000</v>
      </c>
      <c r="E2613" s="3">
        <v>306970</v>
      </c>
      <c r="F2613" s="8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8302</v>
      </c>
      <c r="O2613" s="9">
        <v>2790.6363636363635</v>
      </c>
      <c r="P2613" s="3">
        <v>80.799890799890804</v>
      </c>
      <c r="Q2613" s="3" t="s">
        <v>8302</v>
      </c>
      <c r="R2613" s="3" t="s">
        <v>8302</v>
      </c>
      <c r="S2613" s="15">
        <f t="shared" si="80"/>
        <v>42704.335810185185</v>
      </c>
      <c r="T2613" s="14">
        <f t="shared" si="81"/>
        <v>42737.957638888889</v>
      </c>
    </row>
    <row r="2614" spans="1:20" ht="30.75" x14ac:dyDescent="0.25">
      <c r="A2614" s="3">
        <v>2612</v>
      </c>
      <c r="B2614" s="4" t="s">
        <v>2612</v>
      </c>
      <c r="C2614" s="4" t="s">
        <v>6722</v>
      </c>
      <c r="D2614" s="3">
        <v>10000</v>
      </c>
      <c r="E2614" s="3">
        <v>17176.13</v>
      </c>
      <c r="F2614" s="8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8302</v>
      </c>
      <c r="O2614" s="8">
        <v>171.76130000000001</v>
      </c>
      <c r="P2614" s="3">
        <v>24.408605442176874</v>
      </c>
      <c r="Q2614" s="3" t="s">
        <v>8302</v>
      </c>
      <c r="R2614" s="3" t="s">
        <v>8302</v>
      </c>
      <c r="S2614" s="15">
        <f t="shared" si="80"/>
        <v>41982.143171296295</v>
      </c>
      <c r="T2614" s="14">
        <f t="shared" si="81"/>
        <v>42013.143171296295</v>
      </c>
    </row>
    <row r="2615" spans="1:20" ht="30.75" x14ac:dyDescent="0.25">
      <c r="A2615" s="3">
        <v>2613</v>
      </c>
      <c r="B2615" s="4" t="s">
        <v>2613</v>
      </c>
      <c r="C2615" s="4" t="s">
        <v>6723</v>
      </c>
      <c r="D2615" s="3">
        <v>7500</v>
      </c>
      <c r="E2615" s="3">
        <v>7576</v>
      </c>
      <c r="F2615" s="8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8302</v>
      </c>
      <c r="O2615" s="8">
        <v>101.01333333333334</v>
      </c>
      <c r="P2615" s="3">
        <v>2.7142857142857144</v>
      </c>
      <c r="Q2615" s="3" t="s">
        <v>8302</v>
      </c>
      <c r="R2615" s="3" t="s">
        <v>8302</v>
      </c>
      <c r="S2615" s="15">
        <f t="shared" si="80"/>
        <v>41143.81821759259</v>
      </c>
      <c r="T2615" s="14">
        <f t="shared" si="81"/>
        <v>41173.81821759259</v>
      </c>
    </row>
    <row r="2616" spans="1:20" ht="30.75" x14ac:dyDescent="0.25">
      <c r="A2616" s="3">
        <v>2614</v>
      </c>
      <c r="B2616" s="4" t="s">
        <v>2614</v>
      </c>
      <c r="C2616" s="4" t="s">
        <v>6724</v>
      </c>
      <c r="D2616" s="3">
        <v>10500</v>
      </c>
      <c r="E2616" s="3">
        <v>10710</v>
      </c>
      <c r="F2616" s="8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8302</v>
      </c>
      <c r="O2616" s="8">
        <v>102</v>
      </c>
      <c r="P2616" s="3">
        <v>2.1</v>
      </c>
      <c r="Q2616" s="3" t="s">
        <v>8302</v>
      </c>
      <c r="R2616" s="3" t="s">
        <v>8302</v>
      </c>
      <c r="S2616" s="15">
        <f t="shared" si="80"/>
        <v>41730.708472222221</v>
      </c>
      <c r="T2616" s="14">
        <f t="shared" si="81"/>
        <v>41759.208333333336</v>
      </c>
    </row>
    <row r="2617" spans="1:20" ht="45.75" x14ac:dyDescent="0.25">
      <c r="A2617" s="3">
        <v>2615</v>
      </c>
      <c r="B2617" s="4" t="s">
        <v>2615</v>
      </c>
      <c r="C2617" s="4" t="s">
        <v>6725</v>
      </c>
      <c r="D2617" s="3">
        <v>2001</v>
      </c>
      <c r="E2617" s="3">
        <v>3397</v>
      </c>
      <c r="F2617" s="8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8302</v>
      </c>
      <c r="O2617" s="8">
        <v>169.76511744127936</v>
      </c>
      <c r="P2617" s="3">
        <v>19.388888888888889</v>
      </c>
      <c r="Q2617" s="3" t="s">
        <v>8302</v>
      </c>
      <c r="R2617" s="3" t="s">
        <v>8302</v>
      </c>
      <c r="S2617" s="15">
        <f t="shared" si="80"/>
        <v>42453.49726851852</v>
      </c>
      <c r="T2617" s="14">
        <f t="shared" si="81"/>
        <v>42490.5</v>
      </c>
    </row>
    <row r="2618" spans="1:20" ht="30.75" x14ac:dyDescent="0.25">
      <c r="A2618" s="3">
        <v>2616</v>
      </c>
      <c r="B2618" s="4" t="s">
        <v>2616</v>
      </c>
      <c r="C2618" s="4" t="s">
        <v>6726</v>
      </c>
      <c r="D2618" s="3">
        <v>25000</v>
      </c>
      <c r="E2618" s="3">
        <v>28633.5</v>
      </c>
      <c r="F2618" s="8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8302</v>
      </c>
      <c r="O2618" s="8">
        <v>114.53400000000001</v>
      </c>
      <c r="P2618" s="3">
        <v>15.266806722689076</v>
      </c>
      <c r="Q2618" s="3" t="s">
        <v>8302</v>
      </c>
      <c r="R2618" s="3" t="s">
        <v>8302</v>
      </c>
      <c r="S2618" s="15">
        <f t="shared" si="80"/>
        <v>42211.99454861111</v>
      </c>
      <c r="T2618" s="14">
        <f t="shared" si="81"/>
        <v>42241.99454861111</v>
      </c>
    </row>
    <row r="2619" spans="1:20" ht="30.75" x14ac:dyDescent="0.25">
      <c r="A2619" s="3">
        <v>2617</v>
      </c>
      <c r="B2619" s="4" t="s">
        <v>2617</v>
      </c>
      <c r="C2619" s="4" t="s">
        <v>6727</v>
      </c>
      <c r="D2619" s="3">
        <v>500</v>
      </c>
      <c r="E2619" s="3">
        <v>4388</v>
      </c>
      <c r="F2619" s="8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8302</v>
      </c>
      <c r="O2619" s="9">
        <v>877.6</v>
      </c>
      <c r="P2619" s="3">
        <v>24.452830188679247</v>
      </c>
      <c r="Q2619" s="3" t="s">
        <v>8302</v>
      </c>
      <c r="R2619" s="3" t="s">
        <v>8302</v>
      </c>
      <c r="S2619" s="15">
        <f t="shared" si="80"/>
        <v>41902.874432870369</v>
      </c>
      <c r="T2619" s="14">
        <f t="shared" si="81"/>
        <v>41932.874432870369</v>
      </c>
    </row>
    <row r="2620" spans="1:20" ht="15.75" x14ac:dyDescent="0.25">
      <c r="A2620" s="3">
        <v>2618</v>
      </c>
      <c r="B2620" s="4" t="s">
        <v>2618</v>
      </c>
      <c r="C2620" s="4" t="s">
        <v>6728</v>
      </c>
      <c r="D2620" s="3">
        <v>15000</v>
      </c>
      <c r="E2620" s="3">
        <v>15808</v>
      </c>
      <c r="F2620" s="8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8302</v>
      </c>
      <c r="O2620" s="8">
        <v>105.38666666666667</v>
      </c>
      <c r="P2620" s="3">
        <v>10.493506493506494</v>
      </c>
      <c r="Q2620" s="3" t="s">
        <v>8302</v>
      </c>
      <c r="R2620" s="3" t="s">
        <v>8302</v>
      </c>
      <c r="S2620" s="15">
        <f t="shared" si="80"/>
        <v>42279.792372685188</v>
      </c>
      <c r="T2620" s="14">
        <f t="shared" si="81"/>
        <v>42339.834039351852</v>
      </c>
    </row>
    <row r="2621" spans="1:20" ht="45.75" x14ac:dyDescent="0.25">
      <c r="A2621" s="3">
        <v>2619</v>
      </c>
      <c r="B2621" s="4" t="s">
        <v>2619</v>
      </c>
      <c r="C2621" s="4" t="s">
        <v>6729</v>
      </c>
      <c r="D2621" s="3">
        <v>1000</v>
      </c>
      <c r="E2621" s="3">
        <v>1884</v>
      </c>
      <c r="F2621" s="8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8302</v>
      </c>
      <c r="O2621" s="8">
        <v>188.39999999999998</v>
      </c>
      <c r="P2621" s="3">
        <v>16.679245283018869</v>
      </c>
      <c r="Q2621" s="3" t="s">
        <v>8302</v>
      </c>
      <c r="R2621" s="3" t="s">
        <v>8302</v>
      </c>
      <c r="S2621" s="15">
        <f t="shared" si="80"/>
        <v>42273.884305555555</v>
      </c>
      <c r="T2621" s="14">
        <f t="shared" si="81"/>
        <v>42300.458333333328</v>
      </c>
    </row>
    <row r="2622" spans="1:20" ht="30.75" x14ac:dyDescent="0.25">
      <c r="A2622" s="3">
        <v>2620</v>
      </c>
      <c r="B2622" s="4" t="s">
        <v>2620</v>
      </c>
      <c r="C2622" s="4" t="s">
        <v>6730</v>
      </c>
      <c r="D2622" s="3">
        <v>65000</v>
      </c>
      <c r="E2622" s="3">
        <v>93374</v>
      </c>
      <c r="F2622" s="8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8302</v>
      </c>
      <c r="O2622" s="8">
        <v>143.65230769230772</v>
      </c>
      <c r="P2622" s="3">
        <v>22.681055155875299</v>
      </c>
      <c r="Q2622" s="3" t="s">
        <v>8302</v>
      </c>
      <c r="R2622" s="3" t="s">
        <v>8302</v>
      </c>
      <c r="S2622" s="15">
        <f t="shared" si="80"/>
        <v>42251.16715277778</v>
      </c>
      <c r="T2622" s="14">
        <f t="shared" si="81"/>
        <v>42288.041666666672</v>
      </c>
    </row>
    <row r="2623" spans="1:20" ht="30.75" x14ac:dyDescent="0.25">
      <c r="A2623" s="3">
        <v>2621</v>
      </c>
      <c r="B2623" s="4" t="s">
        <v>2621</v>
      </c>
      <c r="C2623" s="4" t="s">
        <v>6731</v>
      </c>
      <c r="D2623" s="3">
        <v>15000</v>
      </c>
      <c r="E2623" s="3">
        <v>21882</v>
      </c>
      <c r="F2623" s="8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8302</v>
      </c>
      <c r="O2623" s="8">
        <v>145.88</v>
      </c>
      <c r="P2623" s="3">
        <v>14.8</v>
      </c>
      <c r="Q2623" s="3" t="s">
        <v>8302</v>
      </c>
      <c r="R2623" s="3" t="s">
        <v>8302</v>
      </c>
      <c r="S2623" s="15">
        <f t="shared" si="80"/>
        <v>42115.74754629629</v>
      </c>
      <c r="T2623" s="14">
        <f t="shared" si="81"/>
        <v>42145.74754629629</v>
      </c>
    </row>
    <row r="2624" spans="1:20" ht="30.75" x14ac:dyDescent="0.25">
      <c r="A2624" s="3">
        <v>2622</v>
      </c>
      <c r="B2624" s="4" t="s">
        <v>2622</v>
      </c>
      <c r="C2624" s="4" t="s">
        <v>6732</v>
      </c>
      <c r="D2624" s="3">
        <v>1500</v>
      </c>
      <c r="E2624" s="3">
        <v>1967.76</v>
      </c>
      <c r="F2624" s="8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8302</v>
      </c>
      <c r="O2624" s="8">
        <v>131.184</v>
      </c>
      <c r="P2624" s="3">
        <v>6.3210810810810809</v>
      </c>
      <c r="Q2624" s="3" t="s">
        <v>8302</v>
      </c>
      <c r="R2624" s="3" t="s">
        <v>8302</v>
      </c>
      <c r="S2624" s="15">
        <f t="shared" si="80"/>
        <v>42689.74324074074</v>
      </c>
      <c r="T2624" s="14">
        <f t="shared" si="81"/>
        <v>42734.74324074074</v>
      </c>
    </row>
    <row r="2625" spans="1:20" ht="30.75" x14ac:dyDescent="0.25">
      <c r="A2625" s="3">
        <v>2623</v>
      </c>
      <c r="B2625" s="4" t="s">
        <v>2623</v>
      </c>
      <c r="C2625" s="4" t="s">
        <v>6733</v>
      </c>
      <c r="D2625" s="3">
        <v>2000</v>
      </c>
      <c r="E2625" s="3">
        <v>2280</v>
      </c>
      <c r="F2625" s="8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8302</v>
      </c>
      <c r="O2625" s="8">
        <v>113.99999999999999</v>
      </c>
      <c r="P2625" s="3">
        <v>4.5161290322580649</v>
      </c>
      <c r="Q2625" s="3" t="s">
        <v>8302</v>
      </c>
      <c r="R2625" s="3" t="s">
        <v>8302</v>
      </c>
      <c r="S2625" s="15">
        <f t="shared" si="80"/>
        <v>42692.256550925929</v>
      </c>
      <c r="T2625" s="14">
        <f t="shared" si="81"/>
        <v>42706.256550925929</v>
      </c>
    </row>
    <row r="2626" spans="1:20" ht="30.75" x14ac:dyDescent="0.25">
      <c r="A2626" s="3">
        <v>2624</v>
      </c>
      <c r="B2626" s="4" t="s">
        <v>2624</v>
      </c>
      <c r="C2626" s="4" t="s">
        <v>6734</v>
      </c>
      <c r="D2626" s="3">
        <v>8000</v>
      </c>
      <c r="E2626" s="3">
        <v>110353.65</v>
      </c>
      <c r="F2626" s="8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8302</v>
      </c>
      <c r="O2626" s="9">
        <v>1379.4206249999997</v>
      </c>
      <c r="P2626" s="3">
        <v>29.513739907727796</v>
      </c>
      <c r="Q2626" s="3" t="s">
        <v>8302</v>
      </c>
      <c r="R2626" s="3" t="s">
        <v>8302</v>
      </c>
      <c r="S2626" s="15">
        <f t="shared" si="80"/>
        <v>41144.42155092593</v>
      </c>
      <c r="T2626" s="14">
        <f t="shared" si="81"/>
        <v>41165.42155092593</v>
      </c>
    </row>
    <row r="2627" spans="1:20" ht="45.75" x14ac:dyDescent="0.25">
      <c r="A2627" s="3">
        <v>2625</v>
      </c>
      <c r="B2627" s="4" t="s">
        <v>2625</v>
      </c>
      <c r="C2627" s="4" t="s">
        <v>6735</v>
      </c>
      <c r="D2627" s="3">
        <v>150</v>
      </c>
      <c r="E2627" s="3">
        <v>1434</v>
      </c>
      <c r="F2627" s="8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8302</v>
      </c>
      <c r="O2627" s="9">
        <v>956</v>
      </c>
      <c r="P2627" s="3">
        <v>24.692307692307693</v>
      </c>
      <c r="Q2627" s="3" t="s">
        <v>8302</v>
      </c>
      <c r="R2627" s="3" t="s">
        <v>8302</v>
      </c>
      <c r="S2627" s="15">
        <f t="shared" ref="S2627:S2690" si="82">(((J2627/60)/60)/24)+DATE(1970,1,1)</f>
        <v>42658.810277777782</v>
      </c>
      <c r="T2627" s="14">
        <f t="shared" ref="T2627:T2690" si="83">(((I2627/60)/60)/24)+DATE(1970,1,1)</f>
        <v>42683.851944444439</v>
      </c>
    </row>
    <row r="2628" spans="1:20" ht="30.75" x14ac:dyDescent="0.25">
      <c r="A2628" s="3">
        <v>2626</v>
      </c>
      <c r="B2628" s="4" t="s">
        <v>2626</v>
      </c>
      <c r="C2628" s="4" t="s">
        <v>6736</v>
      </c>
      <c r="D2628" s="3">
        <v>2500</v>
      </c>
      <c r="E2628" s="3">
        <v>2800</v>
      </c>
      <c r="F2628" s="8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8302</v>
      </c>
      <c r="O2628" s="8">
        <v>112.00000000000001</v>
      </c>
      <c r="P2628" s="3">
        <v>6</v>
      </c>
      <c r="Q2628" s="3" t="s">
        <v>8302</v>
      </c>
      <c r="R2628" s="3" t="s">
        <v>8302</v>
      </c>
      <c r="S2628" s="15">
        <f t="shared" si="82"/>
        <v>42128.628113425926</v>
      </c>
      <c r="T2628" s="14">
        <f t="shared" si="83"/>
        <v>42158.628113425926</v>
      </c>
    </row>
    <row r="2629" spans="1:20" ht="30.75" x14ac:dyDescent="0.25">
      <c r="A2629" s="3">
        <v>2627</v>
      </c>
      <c r="B2629" s="4" t="s">
        <v>2627</v>
      </c>
      <c r="C2629" s="4" t="s">
        <v>6737</v>
      </c>
      <c r="D2629" s="3">
        <v>150</v>
      </c>
      <c r="E2629" s="3">
        <v>970</v>
      </c>
      <c r="F2629" s="8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8302</v>
      </c>
      <c r="O2629" s="9">
        <v>646.66666666666663</v>
      </c>
      <c r="P2629" s="3">
        <v>18.222222222222221</v>
      </c>
      <c r="Q2629" s="3" t="s">
        <v>8302</v>
      </c>
      <c r="R2629" s="3" t="s">
        <v>8302</v>
      </c>
      <c r="S2629" s="15">
        <f t="shared" si="82"/>
        <v>42304.829409722224</v>
      </c>
      <c r="T2629" s="14">
        <f t="shared" si="83"/>
        <v>42334.871076388896</v>
      </c>
    </row>
    <row r="2630" spans="1:20" ht="30.75" x14ac:dyDescent="0.25">
      <c r="A2630" s="3">
        <v>2628</v>
      </c>
      <c r="B2630" s="4" t="s">
        <v>2628</v>
      </c>
      <c r="C2630" s="4" t="s">
        <v>6738</v>
      </c>
      <c r="D2630" s="3">
        <v>839</v>
      </c>
      <c r="E2630" s="3">
        <v>926</v>
      </c>
      <c r="F2630" s="8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8302</v>
      </c>
      <c r="O2630" s="8">
        <v>110.36948748510132</v>
      </c>
      <c r="P2630" s="3">
        <v>4.1428571428571432</v>
      </c>
      <c r="Q2630" s="3" t="s">
        <v>8302</v>
      </c>
      <c r="R2630" s="3" t="s">
        <v>8302</v>
      </c>
      <c r="S2630" s="15">
        <f t="shared" si="82"/>
        <v>41953.966053240743</v>
      </c>
      <c r="T2630" s="14">
        <f t="shared" si="83"/>
        <v>41973.966053240743</v>
      </c>
    </row>
    <row r="2631" spans="1:20" ht="30.75" x14ac:dyDescent="0.25">
      <c r="A2631" s="3">
        <v>2629</v>
      </c>
      <c r="B2631" s="4" t="s">
        <v>2629</v>
      </c>
      <c r="C2631" s="4" t="s">
        <v>6739</v>
      </c>
      <c r="D2631" s="3">
        <v>5000</v>
      </c>
      <c r="E2631" s="3">
        <v>6387</v>
      </c>
      <c r="F2631" s="8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8302</v>
      </c>
      <c r="O2631" s="8">
        <v>127.74000000000001</v>
      </c>
      <c r="P2631" s="3">
        <v>13.87</v>
      </c>
      <c r="Q2631" s="3" t="s">
        <v>8302</v>
      </c>
      <c r="R2631" s="3" t="s">
        <v>8302</v>
      </c>
      <c r="S2631" s="15">
        <f t="shared" si="82"/>
        <v>42108.538449074069</v>
      </c>
      <c r="T2631" s="14">
        <f t="shared" si="83"/>
        <v>42138.538449074069</v>
      </c>
    </row>
    <row r="2632" spans="1:20" ht="30.75" x14ac:dyDescent="0.25">
      <c r="A2632" s="3">
        <v>2630</v>
      </c>
      <c r="B2632" s="4" t="s">
        <v>2630</v>
      </c>
      <c r="C2632" s="4" t="s">
        <v>6740</v>
      </c>
      <c r="D2632" s="3">
        <v>2000</v>
      </c>
      <c r="E2632" s="3">
        <v>3158</v>
      </c>
      <c r="F2632" s="8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8302</v>
      </c>
      <c r="O2632" s="8">
        <v>157.9</v>
      </c>
      <c r="P2632" s="3">
        <v>14.296296296296296</v>
      </c>
      <c r="Q2632" s="3" t="s">
        <v>8302</v>
      </c>
      <c r="R2632" s="3" t="s">
        <v>8302</v>
      </c>
      <c r="S2632" s="15">
        <f t="shared" si="82"/>
        <v>42524.105462962965</v>
      </c>
      <c r="T2632" s="14">
        <f t="shared" si="83"/>
        <v>42551.416666666672</v>
      </c>
    </row>
    <row r="2633" spans="1:20" ht="30.75" x14ac:dyDescent="0.25">
      <c r="A2633" s="3">
        <v>2631</v>
      </c>
      <c r="B2633" s="4" t="s">
        <v>2631</v>
      </c>
      <c r="C2633" s="4" t="s">
        <v>6741</v>
      </c>
      <c r="D2633" s="3">
        <v>20000</v>
      </c>
      <c r="E2633" s="3">
        <v>22933.05</v>
      </c>
      <c r="F2633" s="8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8302</v>
      </c>
      <c r="O2633" s="8">
        <v>114.66525000000001</v>
      </c>
      <c r="P2633" s="3">
        <v>10.255419580419577</v>
      </c>
      <c r="Q2633" s="3" t="s">
        <v>8302</v>
      </c>
      <c r="R2633" s="3" t="s">
        <v>8302</v>
      </c>
      <c r="S2633" s="15">
        <f t="shared" si="82"/>
        <v>42218.169293981482</v>
      </c>
      <c r="T2633" s="14">
        <f t="shared" si="83"/>
        <v>42246.169293981482</v>
      </c>
    </row>
    <row r="2634" spans="1:20" ht="30.75" x14ac:dyDescent="0.25">
      <c r="A2634" s="3">
        <v>2632</v>
      </c>
      <c r="B2634" s="4" t="s">
        <v>2632</v>
      </c>
      <c r="C2634" s="4" t="s">
        <v>6742</v>
      </c>
      <c r="D2634" s="3">
        <v>1070</v>
      </c>
      <c r="E2634" s="3">
        <v>1466</v>
      </c>
      <c r="F2634" s="8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8302</v>
      </c>
      <c r="O2634" s="8">
        <v>137.00934579439252</v>
      </c>
      <c r="P2634" s="3">
        <v>9.4285714285714288</v>
      </c>
      <c r="Q2634" s="3" t="s">
        <v>8302</v>
      </c>
      <c r="R2634" s="3" t="s">
        <v>8302</v>
      </c>
      <c r="S2634" s="15">
        <f t="shared" si="82"/>
        <v>42494.061793981484</v>
      </c>
      <c r="T2634" s="14">
        <f t="shared" si="83"/>
        <v>42519.061793981484</v>
      </c>
    </row>
    <row r="2635" spans="1:20" ht="30.75" x14ac:dyDescent="0.25">
      <c r="A2635" s="3">
        <v>2633</v>
      </c>
      <c r="B2635" s="4" t="s">
        <v>2633</v>
      </c>
      <c r="C2635" s="4" t="s">
        <v>6743</v>
      </c>
      <c r="D2635" s="3">
        <v>5000</v>
      </c>
      <c r="E2635" s="3">
        <v>17731</v>
      </c>
      <c r="F2635" s="8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8302</v>
      </c>
      <c r="O2635" s="9">
        <v>354.62</v>
      </c>
      <c r="P2635" s="3">
        <v>63.974874371859293</v>
      </c>
      <c r="Q2635" s="3" t="s">
        <v>8302</v>
      </c>
      <c r="R2635" s="3" t="s">
        <v>8302</v>
      </c>
      <c r="S2635" s="15">
        <f t="shared" si="82"/>
        <v>41667.823287037041</v>
      </c>
      <c r="T2635" s="14">
        <f t="shared" si="83"/>
        <v>41697.958333333336</v>
      </c>
    </row>
    <row r="2636" spans="1:20" ht="30.75" x14ac:dyDescent="0.25">
      <c r="A2636" s="3">
        <v>2634</v>
      </c>
      <c r="B2636" s="4" t="s">
        <v>2634</v>
      </c>
      <c r="C2636" s="4" t="s">
        <v>6744</v>
      </c>
      <c r="D2636" s="3">
        <v>930</v>
      </c>
      <c r="E2636" s="3">
        <v>986</v>
      </c>
      <c r="F2636" s="8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8302</v>
      </c>
      <c r="O2636" s="8">
        <v>106.02150537634409</v>
      </c>
      <c r="P2636" s="3">
        <v>2.2400000000000002</v>
      </c>
      <c r="Q2636" s="3" t="s">
        <v>8302</v>
      </c>
      <c r="R2636" s="3" t="s">
        <v>8302</v>
      </c>
      <c r="S2636" s="15">
        <f t="shared" si="82"/>
        <v>42612.656493055561</v>
      </c>
      <c r="T2636" s="14">
        <f t="shared" si="83"/>
        <v>42642.656493055561</v>
      </c>
    </row>
    <row r="2637" spans="1:20" ht="45.75" x14ac:dyDescent="0.25">
      <c r="A2637" s="3">
        <v>2635</v>
      </c>
      <c r="B2637" s="4" t="s">
        <v>2635</v>
      </c>
      <c r="C2637" s="4" t="s">
        <v>6745</v>
      </c>
      <c r="D2637" s="3">
        <v>11500</v>
      </c>
      <c r="E2637" s="3">
        <v>11500</v>
      </c>
      <c r="F2637" s="8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8302</v>
      </c>
      <c r="O2637" s="8">
        <v>100</v>
      </c>
      <c r="P2637" s="3">
        <v>0</v>
      </c>
      <c r="Q2637" s="3" t="s">
        <v>8302</v>
      </c>
      <c r="R2637" s="3" t="s">
        <v>8302</v>
      </c>
      <c r="S2637" s="15">
        <f t="shared" si="82"/>
        <v>42037.950937500005</v>
      </c>
      <c r="T2637" s="14">
        <f t="shared" si="83"/>
        <v>42072.909270833334</v>
      </c>
    </row>
    <row r="2638" spans="1:20" ht="45.75" x14ac:dyDescent="0.25">
      <c r="A2638" s="3">
        <v>2636</v>
      </c>
      <c r="B2638" s="4" t="s">
        <v>2636</v>
      </c>
      <c r="C2638" s="4" t="s">
        <v>6746</v>
      </c>
      <c r="D2638" s="3">
        <v>1000</v>
      </c>
      <c r="E2638" s="3">
        <v>1873</v>
      </c>
      <c r="F2638" s="8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8302</v>
      </c>
      <c r="O2638" s="8">
        <v>187.3</v>
      </c>
      <c r="P2638" s="3">
        <v>17.46</v>
      </c>
      <c r="Q2638" s="3" t="s">
        <v>8302</v>
      </c>
      <c r="R2638" s="3" t="s">
        <v>8302</v>
      </c>
      <c r="S2638" s="15">
        <f t="shared" si="82"/>
        <v>42636.614745370374</v>
      </c>
      <c r="T2638" s="14">
        <f t="shared" si="83"/>
        <v>42659.041666666672</v>
      </c>
    </row>
    <row r="2639" spans="1:20" ht="30.75" x14ac:dyDescent="0.25">
      <c r="A2639" s="3">
        <v>2637</v>
      </c>
      <c r="B2639" s="4" t="s">
        <v>2637</v>
      </c>
      <c r="C2639" s="4" t="s">
        <v>6747</v>
      </c>
      <c r="D2639" s="3">
        <v>500</v>
      </c>
      <c r="E2639" s="3">
        <v>831</v>
      </c>
      <c r="F2639" s="8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8302</v>
      </c>
      <c r="O2639" s="8">
        <v>166.2</v>
      </c>
      <c r="P2639" s="3">
        <v>12.73076923076923</v>
      </c>
      <c r="Q2639" s="3" t="s">
        <v>8302</v>
      </c>
      <c r="R2639" s="3" t="s">
        <v>8302</v>
      </c>
      <c r="S2639" s="15">
        <f t="shared" si="82"/>
        <v>42639.549479166672</v>
      </c>
      <c r="T2639" s="14">
        <f t="shared" si="83"/>
        <v>42655.549479166672</v>
      </c>
    </row>
    <row r="2640" spans="1:20" ht="30.75" x14ac:dyDescent="0.25">
      <c r="A2640" s="3">
        <v>2638</v>
      </c>
      <c r="B2640" s="4" t="s">
        <v>2638</v>
      </c>
      <c r="C2640" s="4" t="s">
        <v>6748</v>
      </c>
      <c r="D2640" s="3">
        <v>347</v>
      </c>
      <c r="E2640" s="3">
        <v>353</v>
      </c>
      <c r="F2640" s="8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8302</v>
      </c>
      <c r="O2640" s="8">
        <v>101.72910662824208</v>
      </c>
      <c r="P2640" s="3">
        <v>0.42857142857142855</v>
      </c>
      <c r="Q2640" s="3" t="s">
        <v>8302</v>
      </c>
      <c r="R2640" s="3" t="s">
        <v>8302</v>
      </c>
      <c r="S2640" s="15">
        <f t="shared" si="82"/>
        <v>41989.913136574076</v>
      </c>
      <c r="T2640" s="14">
        <f t="shared" si="83"/>
        <v>42019.913136574076</v>
      </c>
    </row>
    <row r="2641" spans="1:20" ht="45.75" x14ac:dyDescent="0.25">
      <c r="A2641" s="3">
        <v>2639</v>
      </c>
      <c r="B2641" s="4" t="s">
        <v>2639</v>
      </c>
      <c r="C2641" s="4" t="s">
        <v>6749</v>
      </c>
      <c r="D2641" s="3">
        <v>300</v>
      </c>
      <c r="E2641" s="3">
        <v>492</v>
      </c>
      <c r="F2641" s="8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8302</v>
      </c>
      <c r="O2641" s="8">
        <v>164</v>
      </c>
      <c r="P2641" s="3">
        <v>3.9183673469387754</v>
      </c>
      <c r="Q2641" s="3" t="s">
        <v>8302</v>
      </c>
      <c r="R2641" s="3" t="s">
        <v>8302</v>
      </c>
      <c r="S2641" s="15">
        <f t="shared" si="82"/>
        <v>42024.86513888889</v>
      </c>
      <c r="T2641" s="14">
        <f t="shared" si="83"/>
        <v>42054.86513888889</v>
      </c>
    </row>
    <row r="2642" spans="1:20" ht="60.75" x14ac:dyDescent="0.25">
      <c r="A2642" s="3">
        <v>2640</v>
      </c>
      <c r="B2642" s="4" t="s">
        <v>2640</v>
      </c>
      <c r="C2642" s="4" t="s">
        <v>6750</v>
      </c>
      <c r="D2642" s="3">
        <v>3000</v>
      </c>
      <c r="E2642" s="3">
        <v>3170</v>
      </c>
      <c r="F2642" s="8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8302</v>
      </c>
      <c r="O2642" s="8">
        <v>105.66666666666666</v>
      </c>
      <c r="P2642" s="3">
        <v>2.4637681159420288</v>
      </c>
      <c r="Q2642" s="3" t="s">
        <v>8302</v>
      </c>
      <c r="R2642" s="3" t="s">
        <v>8302</v>
      </c>
      <c r="S2642" s="15">
        <f t="shared" si="82"/>
        <v>42103.160578703704</v>
      </c>
      <c r="T2642" s="14">
        <f t="shared" si="83"/>
        <v>42163.160578703704</v>
      </c>
    </row>
    <row r="2643" spans="1:20" ht="30.75" x14ac:dyDescent="0.25">
      <c r="A2643" s="3">
        <v>2641</v>
      </c>
      <c r="B2643" s="4" t="s">
        <v>2641</v>
      </c>
      <c r="C2643" s="4" t="s">
        <v>6751</v>
      </c>
      <c r="D2643" s="3">
        <v>1500</v>
      </c>
      <c r="E2643" s="3">
        <v>15</v>
      </c>
      <c r="F2643" s="9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8302</v>
      </c>
      <c r="O2643" s="7">
        <v>1</v>
      </c>
      <c r="P2643" s="3">
        <v>-1485</v>
      </c>
      <c r="Q2643" s="3" t="s">
        <v>8302</v>
      </c>
      <c r="R2643" s="3" t="s">
        <v>8302</v>
      </c>
      <c r="S2643" s="15">
        <f t="shared" si="82"/>
        <v>41880.827118055553</v>
      </c>
      <c r="T2643" s="14">
        <f t="shared" si="83"/>
        <v>41897.839583333334</v>
      </c>
    </row>
    <row r="2644" spans="1:20" ht="60.75" x14ac:dyDescent="0.25">
      <c r="A2644" s="3">
        <v>2642</v>
      </c>
      <c r="B2644" s="4" t="s">
        <v>2642</v>
      </c>
      <c r="C2644" s="4" t="s">
        <v>6752</v>
      </c>
      <c r="D2644" s="3">
        <v>500000</v>
      </c>
      <c r="E2644" s="3">
        <v>0</v>
      </c>
      <c r="F2644" s="9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8302</v>
      </c>
      <c r="O2644" s="7">
        <v>0</v>
      </c>
      <c r="P2644" s="3">
        <v>0</v>
      </c>
      <c r="Q2644" s="3" t="s">
        <v>8302</v>
      </c>
      <c r="R2644" s="3" t="s">
        <v>8302</v>
      </c>
      <c r="S2644" s="15">
        <f t="shared" si="82"/>
        <v>42536.246620370366</v>
      </c>
      <c r="T2644" s="14">
        <f t="shared" si="83"/>
        <v>42566.289583333331</v>
      </c>
    </row>
    <row r="2645" spans="1:20" ht="45.75" x14ac:dyDescent="0.25">
      <c r="A2645" s="3">
        <v>2643</v>
      </c>
      <c r="B2645" s="4" t="s">
        <v>2643</v>
      </c>
      <c r="C2645" s="4" t="s">
        <v>6753</v>
      </c>
      <c r="D2645" s="3">
        <v>1000000</v>
      </c>
      <c r="E2645" s="3">
        <v>335597.31</v>
      </c>
      <c r="F2645" s="7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8302</v>
      </c>
      <c r="O2645" s="7">
        <v>33.559730999999999</v>
      </c>
      <c r="P2645" s="3">
        <v>-442.64003331112588</v>
      </c>
      <c r="Q2645" s="3" t="s">
        <v>8302</v>
      </c>
      <c r="R2645" s="3" t="s">
        <v>8302</v>
      </c>
      <c r="S2645" s="15">
        <f t="shared" si="82"/>
        <v>42689.582349537035</v>
      </c>
      <c r="T2645" s="14">
        <f t="shared" si="83"/>
        <v>42725.332638888889</v>
      </c>
    </row>
    <row r="2646" spans="1:20" ht="30.75" x14ac:dyDescent="0.25">
      <c r="A2646" s="3">
        <v>2644</v>
      </c>
      <c r="B2646" s="4" t="s">
        <v>2644</v>
      </c>
      <c r="C2646" s="4" t="s">
        <v>6754</v>
      </c>
      <c r="D2646" s="3">
        <v>100000</v>
      </c>
      <c r="E2646" s="3">
        <v>2053</v>
      </c>
      <c r="F2646" s="7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8302</v>
      </c>
      <c r="O2646" s="7">
        <v>2.0529999999999999</v>
      </c>
      <c r="P2646" s="3">
        <v>-1883.5961538461538</v>
      </c>
      <c r="Q2646" s="3" t="s">
        <v>8302</v>
      </c>
      <c r="R2646" s="3" t="s">
        <v>8302</v>
      </c>
      <c r="S2646" s="15">
        <f t="shared" si="82"/>
        <v>42774.792071759264</v>
      </c>
      <c r="T2646" s="14">
        <f t="shared" si="83"/>
        <v>42804.792071759264</v>
      </c>
    </row>
    <row r="2647" spans="1:20" ht="30.75" x14ac:dyDescent="0.25">
      <c r="A2647" s="3">
        <v>2645</v>
      </c>
      <c r="B2647" s="4" t="s">
        <v>2645</v>
      </c>
      <c r="C2647" s="4" t="s">
        <v>6755</v>
      </c>
      <c r="D2647" s="3">
        <v>20000</v>
      </c>
      <c r="E2647" s="3">
        <v>2100</v>
      </c>
      <c r="F2647" s="7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8302</v>
      </c>
      <c r="O2647" s="7">
        <v>10.5</v>
      </c>
      <c r="P2647" s="3">
        <v>-778.26086956521738</v>
      </c>
      <c r="Q2647" s="3" t="s">
        <v>8302</v>
      </c>
      <c r="R2647" s="3" t="s">
        <v>8302</v>
      </c>
      <c r="S2647" s="15">
        <f t="shared" si="82"/>
        <v>41921.842627314814</v>
      </c>
      <c r="T2647" s="14">
        <f t="shared" si="83"/>
        <v>41951.884293981479</v>
      </c>
    </row>
    <row r="2648" spans="1:20" ht="30.75" x14ac:dyDescent="0.25">
      <c r="A2648" s="3">
        <v>2646</v>
      </c>
      <c r="B2648" s="4" t="s">
        <v>2646</v>
      </c>
      <c r="C2648" s="4" t="s">
        <v>6756</v>
      </c>
      <c r="D2648" s="3">
        <v>500000</v>
      </c>
      <c r="E2648" s="3">
        <v>42086.42</v>
      </c>
      <c r="F2648" s="7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8302</v>
      </c>
      <c r="O2648" s="7">
        <v>8.4172840000000004</v>
      </c>
      <c r="P2648" s="3">
        <v>-855.91323364485982</v>
      </c>
      <c r="Q2648" s="3" t="s">
        <v>8302</v>
      </c>
      <c r="R2648" s="3" t="s">
        <v>8302</v>
      </c>
      <c r="S2648" s="15">
        <f t="shared" si="82"/>
        <v>42226.313298611116</v>
      </c>
      <c r="T2648" s="14">
        <f t="shared" si="83"/>
        <v>42256.313298611116</v>
      </c>
    </row>
    <row r="2649" spans="1:20" ht="30.75" x14ac:dyDescent="0.25">
      <c r="A2649" s="3">
        <v>2647</v>
      </c>
      <c r="B2649" s="4" t="s">
        <v>2647</v>
      </c>
      <c r="C2649" s="4" t="s">
        <v>6757</v>
      </c>
      <c r="D2649" s="3">
        <v>2500</v>
      </c>
      <c r="E2649" s="3">
        <v>36</v>
      </c>
      <c r="F2649" s="7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8302</v>
      </c>
      <c r="O2649" s="7">
        <v>1.44</v>
      </c>
      <c r="P2649" s="3">
        <v>-821.33333333333337</v>
      </c>
      <c r="Q2649" s="3" t="s">
        <v>8302</v>
      </c>
      <c r="R2649" s="3" t="s">
        <v>8302</v>
      </c>
      <c r="S2649" s="15">
        <f t="shared" si="82"/>
        <v>42200.261793981481</v>
      </c>
      <c r="T2649" s="14">
        <f t="shared" si="83"/>
        <v>42230.261793981481</v>
      </c>
    </row>
    <row r="2650" spans="1:20" ht="45.75" x14ac:dyDescent="0.25">
      <c r="A2650" s="3">
        <v>2648</v>
      </c>
      <c r="B2650" s="4" t="s">
        <v>2648</v>
      </c>
      <c r="C2650" s="4" t="s">
        <v>6758</v>
      </c>
      <c r="D2650" s="3">
        <v>12000</v>
      </c>
      <c r="E2650" s="3">
        <v>106</v>
      </c>
      <c r="F2650" s="7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8302</v>
      </c>
      <c r="O2650" s="7">
        <v>0.88333333333333341</v>
      </c>
      <c r="P2650" s="3">
        <v>-1982.3333333333333</v>
      </c>
      <c r="Q2650" s="3" t="s">
        <v>8302</v>
      </c>
      <c r="R2650" s="3" t="s">
        <v>8302</v>
      </c>
      <c r="S2650" s="15">
        <f t="shared" si="82"/>
        <v>42408.714814814812</v>
      </c>
      <c r="T2650" s="14">
        <f t="shared" si="83"/>
        <v>42438.714814814812</v>
      </c>
    </row>
    <row r="2651" spans="1:20" ht="15.75" x14ac:dyDescent="0.25">
      <c r="A2651" s="3">
        <v>2649</v>
      </c>
      <c r="B2651" s="4" t="s">
        <v>2649</v>
      </c>
      <c r="C2651" s="4" t="s">
        <v>6759</v>
      </c>
      <c r="D2651" s="3">
        <v>125000</v>
      </c>
      <c r="E2651" s="3">
        <v>124</v>
      </c>
      <c r="F2651" s="7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8302</v>
      </c>
      <c r="O2651" s="7">
        <v>9.920000000000001E-2</v>
      </c>
      <c r="P2651" s="3">
        <v>-41625.333333333336</v>
      </c>
      <c r="Q2651" s="3" t="s">
        <v>8302</v>
      </c>
      <c r="R2651" s="3" t="s">
        <v>8302</v>
      </c>
      <c r="S2651" s="15">
        <f t="shared" si="82"/>
        <v>42341.99700231482</v>
      </c>
      <c r="T2651" s="14">
        <f t="shared" si="83"/>
        <v>42401.99700231482</v>
      </c>
    </row>
    <row r="2652" spans="1:20" ht="30.75" x14ac:dyDescent="0.25">
      <c r="A2652" s="3">
        <v>2650</v>
      </c>
      <c r="B2652" s="4" t="s">
        <v>2650</v>
      </c>
      <c r="C2652" s="4" t="s">
        <v>6760</v>
      </c>
      <c r="D2652" s="3">
        <v>60000</v>
      </c>
      <c r="E2652" s="3">
        <v>358</v>
      </c>
      <c r="F2652" s="7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8302</v>
      </c>
      <c r="O2652" s="7">
        <v>0.59666666666666668</v>
      </c>
      <c r="P2652" s="3">
        <v>-11928.4</v>
      </c>
      <c r="Q2652" s="3" t="s">
        <v>8302</v>
      </c>
      <c r="R2652" s="3" t="s">
        <v>8302</v>
      </c>
      <c r="S2652" s="15">
        <f t="shared" si="82"/>
        <v>42695.624340277776</v>
      </c>
      <c r="T2652" s="14">
        <f t="shared" si="83"/>
        <v>42725.624340277776</v>
      </c>
    </row>
    <row r="2653" spans="1:20" ht="45.75" x14ac:dyDescent="0.25">
      <c r="A2653" s="3">
        <v>2651</v>
      </c>
      <c r="B2653" s="4" t="s">
        <v>2651</v>
      </c>
      <c r="C2653" s="4" t="s">
        <v>6761</v>
      </c>
      <c r="D2653" s="3">
        <v>280000</v>
      </c>
      <c r="E2653" s="3">
        <v>5233</v>
      </c>
      <c r="F2653" s="7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8302</v>
      </c>
      <c r="O2653" s="7">
        <v>1.8689285714285715</v>
      </c>
      <c r="P2653" s="3">
        <v>-16162.764705882353</v>
      </c>
      <c r="Q2653" s="3" t="s">
        <v>8302</v>
      </c>
      <c r="R2653" s="3" t="s">
        <v>8302</v>
      </c>
      <c r="S2653" s="15">
        <f t="shared" si="82"/>
        <v>42327.805659722217</v>
      </c>
      <c r="T2653" s="14">
        <f t="shared" si="83"/>
        <v>42355.805659722217</v>
      </c>
    </row>
    <row r="2654" spans="1:20" ht="30.75" x14ac:dyDescent="0.25">
      <c r="A2654" s="3">
        <v>2652</v>
      </c>
      <c r="B2654" s="4" t="s">
        <v>2652</v>
      </c>
      <c r="C2654" s="4" t="s">
        <v>6762</v>
      </c>
      <c r="D2654" s="3">
        <v>100000</v>
      </c>
      <c r="E2654" s="3">
        <v>885</v>
      </c>
      <c r="F2654" s="7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8302</v>
      </c>
      <c r="O2654" s="7">
        <v>0.88500000000000001</v>
      </c>
      <c r="P2654" s="3">
        <v>-9010.454545454546</v>
      </c>
      <c r="Q2654" s="3" t="s">
        <v>8302</v>
      </c>
      <c r="R2654" s="3" t="s">
        <v>8302</v>
      </c>
      <c r="S2654" s="15">
        <f t="shared" si="82"/>
        <v>41953.158854166672</v>
      </c>
      <c r="T2654" s="14">
        <f t="shared" si="83"/>
        <v>41983.158854166672</v>
      </c>
    </row>
    <row r="2655" spans="1:20" ht="30.75" x14ac:dyDescent="0.25">
      <c r="A2655" s="3">
        <v>2653</v>
      </c>
      <c r="B2655" s="4" t="s">
        <v>2653</v>
      </c>
      <c r="C2655" s="4" t="s">
        <v>6763</v>
      </c>
      <c r="D2655" s="3">
        <v>51000</v>
      </c>
      <c r="E2655" s="3">
        <v>5876</v>
      </c>
      <c r="F2655" s="7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8302</v>
      </c>
      <c r="O2655" s="7">
        <v>11.52156862745098</v>
      </c>
      <c r="P2655" s="3">
        <v>-644.62857142857138</v>
      </c>
      <c r="Q2655" s="3" t="s">
        <v>8302</v>
      </c>
      <c r="R2655" s="3" t="s">
        <v>8302</v>
      </c>
      <c r="S2655" s="15">
        <f t="shared" si="82"/>
        <v>41771.651932870373</v>
      </c>
      <c r="T2655" s="14">
        <f t="shared" si="83"/>
        <v>41803.166666666664</v>
      </c>
    </row>
    <row r="2656" spans="1:20" ht="30.75" x14ac:dyDescent="0.25">
      <c r="A2656" s="3">
        <v>2654</v>
      </c>
      <c r="B2656" s="4" t="s">
        <v>2654</v>
      </c>
      <c r="C2656" s="4" t="s">
        <v>6764</v>
      </c>
      <c r="D2656" s="3">
        <v>100000</v>
      </c>
      <c r="E2656" s="3">
        <v>51</v>
      </c>
      <c r="F2656" s="7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8302</v>
      </c>
      <c r="O2656" s="7">
        <v>5.1000000000000004E-2</v>
      </c>
      <c r="P2656" s="3">
        <v>-16658.166666666668</v>
      </c>
      <c r="Q2656" s="3" t="s">
        <v>8302</v>
      </c>
      <c r="R2656" s="3" t="s">
        <v>8302</v>
      </c>
      <c r="S2656" s="15">
        <f t="shared" si="82"/>
        <v>42055.600995370376</v>
      </c>
      <c r="T2656" s="14">
        <f t="shared" si="83"/>
        <v>42115.559328703705</v>
      </c>
    </row>
    <row r="2657" spans="1:20" ht="15.75" x14ac:dyDescent="0.25">
      <c r="A2657" s="3">
        <v>2655</v>
      </c>
      <c r="B2657" s="4" t="s">
        <v>2655</v>
      </c>
      <c r="C2657" s="4" t="s">
        <v>6765</v>
      </c>
      <c r="D2657" s="3">
        <v>15000</v>
      </c>
      <c r="E2657" s="3">
        <v>3155</v>
      </c>
      <c r="F2657" s="7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8302</v>
      </c>
      <c r="O2657" s="7">
        <v>21.033333333333335</v>
      </c>
      <c r="P2657" s="3">
        <v>-275.46511627906978</v>
      </c>
      <c r="Q2657" s="3" t="s">
        <v>8302</v>
      </c>
      <c r="R2657" s="3" t="s">
        <v>8302</v>
      </c>
      <c r="S2657" s="15">
        <f t="shared" si="82"/>
        <v>42381.866284722222</v>
      </c>
      <c r="T2657" s="14">
        <f t="shared" si="83"/>
        <v>42409.833333333328</v>
      </c>
    </row>
    <row r="2658" spans="1:20" ht="30.75" x14ac:dyDescent="0.25">
      <c r="A2658" s="3">
        <v>2656</v>
      </c>
      <c r="B2658" s="4" t="s">
        <v>2656</v>
      </c>
      <c r="C2658" s="4" t="s">
        <v>6766</v>
      </c>
      <c r="D2658" s="3">
        <v>150000</v>
      </c>
      <c r="E2658" s="3">
        <v>17155</v>
      </c>
      <c r="F2658" s="7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8302</v>
      </c>
      <c r="O2658" s="7">
        <v>11.436666666666667</v>
      </c>
      <c r="P2658" s="3">
        <v>-873.98026315789468</v>
      </c>
      <c r="Q2658" s="3" t="s">
        <v>8302</v>
      </c>
      <c r="R2658" s="3" t="s">
        <v>8302</v>
      </c>
      <c r="S2658" s="15">
        <f t="shared" si="82"/>
        <v>42767.688518518517</v>
      </c>
      <c r="T2658" s="14">
        <f t="shared" si="83"/>
        <v>42806.791666666672</v>
      </c>
    </row>
    <row r="2659" spans="1:20" ht="30.75" x14ac:dyDescent="0.25">
      <c r="A2659" s="3">
        <v>2657</v>
      </c>
      <c r="B2659" s="4" t="s">
        <v>2657</v>
      </c>
      <c r="C2659" s="4" t="s">
        <v>6767</v>
      </c>
      <c r="D2659" s="3">
        <v>30000</v>
      </c>
      <c r="E2659" s="3">
        <v>5621.38</v>
      </c>
      <c r="F2659" s="7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8302</v>
      </c>
      <c r="O2659" s="7">
        <v>18.737933333333334</v>
      </c>
      <c r="P2659" s="3">
        <v>-413.19694915254235</v>
      </c>
      <c r="Q2659" s="3" t="s">
        <v>8302</v>
      </c>
      <c r="R2659" s="3" t="s">
        <v>8302</v>
      </c>
      <c r="S2659" s="15">
        <f t="shared" si="82"/>
        <v>42551.928854166668</v>
      </c>
      <c r="T2659" s="14">
        <f t="shared" si="83"/>
        <v>42585.0625</v>
      </c>
    </row>
    <row r="2660" spans="1:20" ht="30.75" x14ac:dyDescent="0.25">
      <c r="A2660" s="3">
        <v>2658</v>
      </c>
      <c r="B2660" s="4" t="s">
        <v>2658</v>
      </c>
      <c r="C2660" s="4" t="s">
        <v>6768</v>
      </c>
      <c r="D2660" s="3">
        <v>98000</v>
      </c>
      <c r="E2660" s="3">
        <v>91</v>
      </c>
      <c r="F2660" s="7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8302</v>
      </c>
      <c r="O2660" s="7">
        <v>9.285714285714286E-2</v>
      </c>
      <c r="P2660" s="3">
        <v>-24477.25</v>
      </c>
      <c r="Q2660" s="3" t="s">
        <v>8302</v>
      </c>
      <c r="R2660" s="3" t="s">
        <v>8302</v>
      </c>
      <c r="S2660" s="15">
        <f t="shared" si="82"/>
        <v>42551.884189814817</v>
      </c>
      <c r="T2660" s="14">
        <f t="shared" si="83"/>
        <v>42581.884189814817</v>
      </c>
    </row>
    <row r="2661" spans="1:20" ht="15.75" x14ac:dyDescent="0.25">
      <c r="A2661" s="3">
        <v>2659</v>
      </c>
      <c r="B2661" s="4" t="s">
        <v>2659</v>
      </c>
      <c r="C2661" s="4" t="s">
        <v>6769</v>
      </c>
      <c r="D2661" s="3">
        <v>49000</v>
      </c>
      <c r="E2661" s="3">
        <v>1333</v>
      </c>
      <c r="F2661" s="7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8302</v>
      </c>
      <c r="O2661" s="7">
        <v>2.7204081632653061</v>
      </c>
      <c r="P2661" s="3">
        <v>-4766.7</v>
      </c>
      <c r="Q2661" s="3" t="s">
        <v>8302</v>
      </c>
      <c r="R2661" s="3" t="s">
        <v>8302</v>
      </c>
      <c r="S2661" s="15">
        <f t="shared" si="82"/>
        <v>42082.069560185191</v>
      </c>
      <c r="T2661" s="14">
        <f t="shared" si="83"/>
        <v>42112.069560185191</v>
      </c>
    </row>
    <row r="2662" spans="1:20" ht="45.75" x14ac:dyDescent="0.25">
      <c r="A2662" s="3">
        <v>2660</v>
      </c>
      <c r="B2662" s="4" t="s">
        <v>2660</v>
      </c>
      <c r="C2662" s="4" t="s">
        <v>6770</v>
      </c>
      <c r="D2662" s="3">
        <v>20000</v>
      </c>
      <c r="E2662" s="3">
        <v>19</v>
      </c>
      <c r="F2662" s="7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8302</v>
      </c>
      <c r="O2662" s="7">
        <v>9.5000000000000001E-2</v>
      </c>
      <c r="P2662" s="3">
        <v>-3996.2</v>
      </c>
      <c r="Q2662" s="3" t="s">
        <v>8302</v>
      </c>
      <c r="R2662" s="3" t="s">
        <v>8302</v>
      </c>
      <c r="S2662" s="15">
        <f t="shared" si="82"/>
        <v>42272.713171296295</v>
      </c>
      <c r="T2662" s="14">
        <f t="shared" si="83"/>
        <v>42332.754837962959</v>
      </c>
    </row>
    <row r="2663" spans="1:20" ht="30.75" x14ac:dyDescent="0.25">
      <c r="A2663" s="3">
        <v>2661</v>
      </c>
      <c r="B2663" s="4" t="s">
        <v>2661</v>
      </c>
      <c r="C2663" s="4" t="s">
        <v>6771</v>
      </c>
      <c r="D2663" s="3">
        <v>5000</v>
      </c>
      <c r="E2663" s="3">
        <v>5145</v>
      </c>
      <c r="F2663" s="8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8303</v>
      </c>
      <c r="O2663" s="8">
        <v>102.89999999999999</v>
      </c>
      <c r="P2663" s="3">
        <v>2.4166666666666665</v>
      </c>
      <c r="Q2663" s="3" t="s">
        <v>8303</v>
      </c>
      <c r="R2663" s="3" t="s">
        <v>8303</v>
      </c>
      <c r="S2663" s="15">
        <f t="shared" si="82"/>
        <v>41542.958449074074</v>
      </c>
      <c r="T2663" s="14">
        <f t="shared" si="83"/>
        <v>41572.958449074074</v>
      </c>
    </row>
    <row r="2664" spans="1:20" ht="30.75" x14ac:dyDescent="0.25">
      <c r="A2664" s="3">
        <v>2662</v>
      </c>
      <c r="B2664" s="4" t="s">
        <v>2662</v>
      </c>
      <c r="C2664" s="4" t="s">
        <v>6772</v>
      </c>
      <c r="D2664" s="3">
        <v>20000</v>
      </c>
      <c r="E2664" s="3">
        <v>21360</v>
      </c>
      <c r="F2664" s="8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8303</v>
      </c>
      <c r="O2664" s="8">
        <v>106.80000000000001</v>
      </c>
      <c r="P2664" s="3">
        <v>17</v>
      </c>
      <c r="Q2664" s="3" t="s">
        <v>8303</v>
      </c>
      <c r="R2664" s="3" t="s">
        <v>8303</v>
      </c>
      <c r="S2664" s="15">
        <f t="shared" si="82"/>
        <v>42207.746678240743</v>
      </c>
      <c r="T2664" s="14">
        <f t="shared" si="83"/>
        <v>42237.746678240743</v>
      </c>
    </row>
    <row r="2665" spans="1:20" ht="30.75" x14ac:dyDescent="0.25">
      <c r="A2665" s="3">
        <v>2663</v>
      </c>
      <c r="B2665" s="4" t="s">
        <v>2663</v>
      </c>
      <c r="C2665" s="4" t="s">
        <v>6773</v>
      </c>
      <c r="D2665" s="3">
        <v>20000</v>
      </c>
      <c r="E2665" s="3">
        <v>20919.25</v>
      </c>
      <c r="F2665" s="8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8303</v>
      </c>
      <c r="O2665" s="8">
        <v>104.59625</v>
      </c>
      <c r="P2665" s="3">
        <v>16.415178571428573</v>
      </c>
      <c r="Q2665" s="3" t="s">
        <v>8303</v>
      </c>
      <c r="R2665" s="3" t="s">
        <v>8303</v>
      </c>
      <c r="S2665" s="15">
        <f t="shared" si="82"/>
        <v>42222.622766203705</v>
      </c>
      <c r="T2665" s="14">
        <f t="shared" si="83"/>
        <v>42251.625</v>
      </c>
    </row>
    <row r="2666" spans="1:20" ht="30.75" x14ac:dyDescent="0.25">
      <c r="A2666" s="3">
        <v>2664</v>
      </c>
      <c r="B2666" s="4" t="s">
        <v>2664</v>
      </c>
      <c r="C2666" s="4" t="s">
        <v>6774</v>
      </c>
      <c r="D2666" s="3">
        <v>17500</v>
      </c>
      <c r="E2666" s="3">
        <v>18100</v>
      </c>
      <c r="F2666" s="8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8303</v>
      </c>
      <c r="O2666" s="8">
        <v>103.42857142857143</v>
      </c>
      <c r="P2666" s="3">
        <v>5.7692307692307692</v>
      </c>
      <c r="Q2666" s="3" t="s">
        <v>8303</v>
      </c>
      <c r="R2666" s="3" t="s">
        <v>8303</v>
      </c>
      <c r="S2666" s="15">
        <f t="shared" si="82"/>
        <v>42313.02542824074</v>
      </c>
      <c r="T2666" s="14">
        <f t="shared" si="83"/>
        <v>42347.290972222225</v>
      </c>
    </row>
    <row r="2667" spans="1:20" ht="30.75" x14ac:dyDescent="0.25">
      <c r="A2667" s="3">
        <v>2665</v>
      </c>
      <c r="B2667" s="4" t="s">
        <v>2665</v>
      </c>
      <c r="C2667" s="4" t="s">
        <v>6775</v>
      </c>
      <c r="D2667" s="3">
        <v>3500</v>
      </c>
      <c r="E2667" s="3">
        <v>4310</v>
      </c>
      <c r="F2667" s="8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8303</v>
      </c>
      <c r="O2667" s="8">
        <v>123.14285714285715</v>
      </c>
      <c r="P2667" s="3">
        <v>17.608695652173914</v>
      </c>
      <c r="Q2667" s="3" t="s">
        <v>8303</v>
      </c>
      <c r="R2667" s="3" t="s">
        <v>8303</v>
      </c>
      <c r="S2667" s="15">
        <f t="shared" si="82"/>
        <v>42083.895532407405</v>
      </c>
      <c r="T2667" s="14">
        <f t="shared" si="83"/>
        <v>42128.895532407405</v>
      </c>
    </row>
    <row r="2668" spans="1:20" ht="30.75" x14ac:dyDescent="0.25">
      <c r="A2668" s="3">
        <v>2666</v>
      </c>
      <c r="B2668" s="4" t="s">
        <v>2666</v>
      </c>
      <c r="C2668" s="4" t="s">
        <v>6776</v>
      </c>
      <c r="D2668" s="3">
        <v>10000</v>
      </c>
      <c r="E2668" s="3">
        <v>15929.51</v>
      </c>
      <c r="F2668" s="8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8303</v>
      </c>
      <c r="O2668" s="8">
        <v>159.29509999999999</v>
      </c>
      <c r="P2668" s="3">
        <v>28.784029126213593</v>
      </c>
      <c r="Q2668" s="3" t="s">
        <v>8303</v>
      </c>
      <c r="R2668" s="3" t="s">
        <v>8303</v>
      </c>
      <c r="S2668" s="15">
        <f t="shared" si="82"/>
        <v>42235.764340277776</v>
      </c>
      <c r="T2668" s="14">
        <f t="shared" si="83"/>
        <v>42272.875</v>
      </c>
    </row>
    <row r="2669" spans="1:20" ht="45.75" x14ac:dyDescent="0.25">
      <c r="A2669" s="3">
        <v>2667</v>
      </c>
      <c r="B2669" s="4" t="s">
        <v>2667</v>
      </c>
      <c r="C2669" s="4" t="s">
        <v>6777</v>
      </c>
      <c r="D2669" s="3">
        <v>1500</v>
      </c>
      <c r="E2669" s="3">
        <v>1660</v>
      </c>
      <c r="F2669" s="8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8303</v>
      </c>
      <c r="O2669" s="8">
        <v>110.66666666666667</v>
      </c>
      <c r="P2669" s="3">
        <v>8.8888888888888893</v>
      </c>
      <c r="Q2669" s="3" t="s">
        <v>8303</v>
      </c>
      <c r="R2669" s="3" t="s">
        <v>8303</v>
      </c>
      <c r="S2669" s="15">
        <f t="shared" si="82"/>
        <v>42380.926111111112</v>
      </c>
      <c r="T2669" s="14">
        <f t="shared" si="83"/>
        <v>42410.926111111112</v>
      </c>
    </row>
    <row r="2670" spans="1:20" ht="30.75" x14ac:dyDescent="0.25">
      <c r="A2670" s="3">
        <v>2668</v>
      </c>
      <c r="B2670" s="4" t="s">
        <v>2668</v>
      </c>
      <c r="C2670" s="4" t="s">
        <v>6778</v>
      </c>
      <c r="D2670" s="3">
        <v>1000</v>
      </c>
      <c r="E2670" s="3">
        <v>1707</v>
      </c>
      <c r="F2670" s="8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8303</v>
      </c>
      <c r="O2670" s="8">
        <v>170.70000000000002</v>
      </c>
      <c r="P2670" s="3">
        <v>25.25</v>
      </c>
      <c r="Q2670" s="3" t="s">
        <v>8303</v>
      </c>
      <c r="R2670" s="3" t="s">
        <v>8303</v>
      </c>
      <c r="S2670" s="15">
        <f t="shared" si="82"/>
        <v>42275.588715277772</v>
      </c>
      <c r="T2670" s="14">
        <f t="shared" si="83"/>
        <v>42317.60555555555</v>
      </c>
    </row>
    <row r="2671" spans="1:20" ht="30.75" x14ac:dyDescent="0.25">
      <c r="A2671" s="3">
        <v>2669</v>
      </c>
      <c r="B2671" s="4" t="s">
        <v>2669</v>
      </c>
      <c r="C2671" s="4" t="s">
        <v>6779</v>
      </c>
      <c r="D2671" s="3">
        <v>800</v>
      </c>
      <c r="E2671" s="3">
        <v>1001</v>
      </c>
      <c r="F2671" s="8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8303</v>
      </c>
      <c r="O2671" s="8">
        <v>125.125</v>
      </c>
      <c r="P2671" s="3">
        <v>18.272727272727273</v>
      </c>
      <c r="Q2671" s="3" t="s">
        <v>8303</v>
      </c>
      <c r="R2671" s="3" t="s">
        <v>8303</v>
      </c>
      <c r="S2671" s="15">
        <f t="shared" si="82"/>
        <v>42319.035833333335</v>
      </c>
      <c r="T2671" s="14">
        <f t="shared" si="83"/>
        <v>42379.035833333335</v>
      </c>
    </row>
    <row r="2672" spans="1:20" ht="45.75" x14ac:dyDescent="0.25">
      <c r="A2672" s="3">
        <v>2670</v>
      </c>
      <c r="B2672" s="4" t="s">
        <v>2670</v>
      </c>
      <c r="C2672" s="4" t="s">
        <v>6780</v>
      </c>
      <c r="D2672" s="3">
        <v>38888</v>
      </c>
      <c r="E2672" s="3">
        <v>2495</v>
      </c>
      <c r="F2672" s="9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8303</v>
      </c>
      <c r="O2672" s="7">
        <v>6.4158609339642041</v>
      </c>
      <c r="P2672" s="3">
        <v>-606.54999999999995</v>
      </c>
      <c r="Q2672" s="3" t="s">
        <v>8303</v>
      </c>
      <c r="R2672" s="3" t="s">
        <v>8303</v>
      </c>
      <c r="S2672" s="15">
        <f t="shared" si="82"/>
        <v>41821.020601851851</v>
      </c>
      <c r="T2672" s="14">
        <f t="shared" si="83"/>
        <v>41849.020601851851</v>
      </c>
    </row>
    <row r="2673" spans="1:20" ht="30.75" x14ac:dyDescent="0.25">
      <c r="A2673" s="3">
        <v>2671</v>
      </c>
      <c r="B2673" s="4" t="s">
        <v>2671</v>
      </c>
      <c r="C2673" s="4" t="s">
        <v>6781</v>
      </c>
      <c r="D2673" s="3">
        <v>25000</v>
      </c>
      <c r="E2673" s="3">
        <v>2836</v>
      </c>
      <c r="F2673" s="9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8303</v>
      </c>
      <c r="O2673" s="7">
        <v>11.343999999999999</v>
      </c>
      <c r="P2673" s="3">
        <v>-263.85714285714283</v>
      </c>
      <c r="Q2673" s="3" t="s">
        <v>8303</v>
      </c>
      <c r="R2673" s="3" t="s">
        <v>8303</v>
      </c>
      <c r="S2673" s="15">
        <f t="shared" si="82"/>
        <v>41962.749027777783</v>
      </c>
      <c r="T2673" s="14">
        <f t="shared" si="83"/>
        <v>41992.818055555559</v>
      </c>
    </row>
    <row r="2674" spans="1:20" ht="30.75" x14ac:dyDescent="0.25">
      <c r="A2674" s="3">
        <v>2672</v>
      </c>
      <c r="B2674" s="4" t="s">
        <v>2672</v>
      </c>
      <c r="C2674" s="4" t="s">
        <v>6782</v>
      </c>
      <c r="D2674" s="3">
        <v>10000</v>
      </c>
      <c r="E2674" s="3">
        <v>3319</v>
      </c>
      <c r="F2674" s="9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8303</v>
      </c>
      <c r="O2674" s="7">
        <v>33.19</v>
      </c>
      <c r="P2674" s="3">
        <v>-142.14893617021278</v>
      </c>
      <c r="Q2674" s="3" t="s">
        <v>8303</v>
      </c>
      <c r="R2674" s="3" t="s">
        <v>8303</v>
      </c>
      <c r="S2674" s="15">
        <f t="shared" si="82"/>
        <v>42344.884143518517</v>
      </c>
      <c r="T2674" s="14">
        <f t="shared" si="83"/>
        <v>42366.25</v>
      </c>
    </row>
    <row r="2675" spans="1:20" ht="30.75" x14ac:dyDescent="0.25">
      <c r="A2675" s="3">
        <v>2673</v>
      </c>
      <c r="B2675" s="4" t="s">
        <v>2673</v>
      </c>
      <c r="C2675" s="4" t="s">
        <v>6783</v>
      </c>
      <c r="D2675" s="3">
        <v>40000</v>
      </c>
      <c r="E2675" s="3">
        <v>11032</v>
      </c>
      <c r="F2675" s="9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8303</v>
      </c>
      <c r="O2675" s="7">
        <v>27.58</v>
      </c>
      <c r="P2675" s="3">
        <v>-438.90909090909093</v>
      </c>
      <c r="Q2675" s="3" t="s">
        <v>8303</v>
      </c>
      <c r="R2675" s="3" t="s">
        <v>8303</v>
      </c>
      <c r="S2675" s="15">
        <f t="shared" si="82"/>
        <v>41912.541655092595</v>
      </c>
      <c r="T2675" s="14">
        <f t="shared" si="83"/>
        <v>41941.947916666664</v>
      </c>
    </row>
    <row r="2676" spans="1:20" ht="45.75" x14ac:dyDescent="0.25">
      <c r="A2676" s="3">
        <v>2674</v>
      </c>
      <c r="B2676" s="4" t="s">
        <v>2674</v>
      </c>
      <c r="C2676" s="4" t="s">
        <v>6784</v>
      </c>
      <c r="D2676" s="3">
        <v>35000</v>
      </c>
      <c r="E2676" s="3">
        <v>21994</v>
      </c>
      <c r="F2676" s="9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8303</v>
      </c>
      <c r="O2676" s="7">
        <v>62.839999999999996</v>
      </c>
      <c r="P2676" s="3">
        <v>-76.058479532163744</v>
      </c>
      <c r="Q2676" s="3" t="s">
        <v>8303</v>
      </c>
      <c r="R2676" s="3" t="s">
        <v>8303</v>
      </c>
      <c r="S2676" s="15">
        <f t="shared" si="82"/>
        <v>42529.632754629631</v>
      </c>
      <c r="T2676" s="14">
        <f t="shared" si="83"/>
        <v>42556.207638888889</v>
      </c>
    </row>
    <row r="2677" spans="1:20" ht="30.75" x14ac:dyDescent="0.25">
      <c r="A2677" s="3">
        <v>2675</v>
      </c>
      <c r="B2677" s="4" t="s">
        <v>2675</v>
      </c>
      <c r="C2677" s="4" t="s">
        <v>6785</v>
      </c>
      <c r="D2677" s="3">
        <v>25000</v>
      </c>
      <c r="E2677" s="3">
        <v>1897</v>
      </c>
      <c r="F2677" s="9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8303</v>
      </c>
      <c r="O2677" s="7">
        <v>7.5880000000000001</v>
      </c>
      <c r="P2677" s="3">
        <v>-796.65517241379314</v>
      </c>
      <c r="Q2677" s="3" t="s">
        <v>8303</v>
      </c>
      <c r="R2677" s="3" t="s">
        <v>8303</v>
      </c>
      <c r="S2677" s="15">
        <f t="shared" si="82"/>
        <v>41923.857511574075</v>
      </c>
      <c r="T2677" s="14">
        <f t="shared" si="83"/>
        <v>41953.899178240739</v>
      </c>
    </row>
    <row r="2678" spans="1:20" ht="30.75" x14ac:dyDescent="0.25">
      <c r="A2678" s="3">
        <v>2676</v>
      </c>
      <c r="B2678" s="4" t="s">
        <v>2676</v>
      </c>
      <c r="C2678" s="4" t="s">
        <v>6786</v>
      </c>
      <c r="D2678" s="3">
        <v>2100</v>
      </c>
      <c r="E2678" s="3">
        <v>1058</v>
      </c>
      <c r="F2678" s="9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8303</v>
      </c>
      <c r="O2678" s="7">
        <v>50.38095238095238</v>
      </c>
      <c r="P2678" s="3">
        <v>-115.77777777777777</v>
      </c>
      <c r="Q2678" s="3" t="s">
        <v>8303</v>
      </c>
      <c r="R2678" s="3" t="s">
        <v>8303</v>
      </c>
      <c r="S2678" s="15">
        <f t="shared" si="82"/>
        <v>42482.624699074076</v>
      </c>
      <c r="T2678" s="14">
        <f t="shared" si="83"/>
        <v>42512.624699074076</v>
      </c>
    </row>
    <row r="2679" spans="1:20" ht="30.75" x14ac:dyDescent="0.25">
      <c r="A2679" s="3">
        <v>2677</v>
      </c>
      <c r="B2679" s="4" t="s">
        <v>2677</v>
      </c>
      <c r="C2679" s="4" t="s">
        <v>6787</v>
      </c>
      <c r="D2679" s="3">
        <v>19500</v>
      </c>
      <c r="E2679" s="3">
        <v>3415</v>
      </c>
      <c r="F2679" s="9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8303</v>
      </c>
      <c r="O2679" s="7">
        <v>17.512820512820511</v>
      </c>
      <c r="P2679" s="3">
        <v>-595.74074074074076</v>
      </c>
      <c r="Q2679" s="3" t="s">
        <v>8303</v>
      </c>
      <c r="R2679" s="3" t="s">
        <v>8303</v>
      </c>
      <c r="S2679" s="15">
        <f t="shared" si="82"/>
        <v>41793.029432870368</v>
      </c>
      <c r="T2679" s="14">
        <f t="shared" si="83"/>
        <v>41823.029432870368</v>
      </c>
    </row>
    <row r="2680" spans="1:20" ht="45.75" x14ac:dyDescent="0.25">
      <c r="A2680" s="3">
        <v>2678</v>
      </c>
      <c r="B2680" s="4" t="s">
        <v>2678</v>
      </c>
      <c r="C2680" s="4" t="s">
        <v>6788</v>
      </c>
      <c r="D2680" s="3">
        <v>8000000</v>
      </c>
      <c r="E2680" s="3">
        <v>1100</v>
      </c>
      <c r="F2680" s="9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8303</v>
      </c>
      <c r="O2680" s="7">
        <v>1.375E-2</v>
      </c>
      <c r="P2680" s="3">
        <v>-3999450</v>
      </c>
      <c r="Q2680" s="3" t="s">
        <v>8303</v>
      </c>
      <c r="R2680" s="3" t="s">
        <v>8303</v>
      </c>
      <c r="S2680" s="15">
        <f t="shared" si="82"/>
        <v>42241.798206018517</v>
      </c>
      <c r="T2680" s="14">
        <f t="shared" si="83"/>
        <v>42271.798206018517</v>
      </c>
    </row>
    <row r="2681" spans="1:20" ht="45.75" x14ac:dyDescent="0.25">
      <c r="A2681" s="3">
        <v>2679</v>
      </c>
      <c r="B2681" s="4" t="s">
        <v>2679</v>
      </c>
      <c r="C2681" s="4" t="s">
        <v>6789</v>
      </c>
      <c r="D2681" s="3">
        <v>40000</v>
      </c>
      <c r="E2681" s="3">
        <v>132</v>
      </c>
      <c r="F2681" s="9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8303</v>
      </c>
      <c r="O2681" s="7">
        <v>0.33</v>
      </c>
      <c r="P2681" s="3">
        <v>-13289.333333333334</v>
      </c>
      <c r="Q2681" s="3" t="s">
        <v>8303</v>
      </c>
      <c r="R2681" s="3" t="s">
        <v>8303</v>
      </c>
      <c r="S2681" s="15">
        <f t="shared" si="82"/>
        <v>42033.001087962963</v>
      </c>
      <c r="T2681" s="14">
        <f t="shared" si="83"/>
        <v>42063.001087962963</v>
      </c>
    </row>
    <row r="2682" spans="1:20" ht="15.75" x14ac:dyDescent="0.25">
      <c r="A2682" s="3">
        <v>2680</v>
      </c>
      <c r="B2682" s="4" t="s">
        <v>2680</v>
      </c>
      <c r="C2682" s="4" t="s">
        <v>6790</v>
      </c>
      <c r="D2682" s="3">
        <v>32000</v>
      </c>
      <c r="E2682" s="3">
        <v>276</v>
      </c>
      <c r="F2682" s="9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8303</v>
      </c>
      <c r="O2682" s="7">
        <v>0.86250000000000004</v>
      </c>
      <c r="P2682" s="3">
        <v>-7931</v>
      </c>
      <c r="Q2682" s="3" t="s">
        <v>8303</v>
      </c>
      <c r="R2682" s="3" t="s">
        <v>8303</v>
      </c>
      <c r="S2682" s="15">
        <f t="shared" si="82"/>
        <v>42436.211701388893</v>
      </c>
      <c r="T2682" s="14">
        <f t="shared" si="83"/>
        <v>42466.170034722221</v>
      </c>
    </row>
    <row r="2683" spans="1:20" ht="30.75" x14ac:dyDescent="0.25">
      <c r="A2683" s="3">
        <v>2681</v>
      </c>
      <c r="B2683" s="4" t="s">
        <v>2681</v>
      </c>
      <c r="C2683" s="4" t="s">
        <v>6791</v>
      </c>
      <c r="D2683" s="3">
        <v>8000</v>
      </c>
      <c r="E2683" s="3">
        <v>55</v>
      </c>
      <c r="F2683" s="9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8285</v>
      </c>
      <c r="O2683" s="7">
        <v>0.6875</v>
      </c>
      <c r="P2683" s="3">
        <v>-3972.5</v>
      </c>
      <c r="Q2683" s="3" t="s">
        <v>8285</v>
      </c>
      <c r="R2683" s="3" t="s">
        <v>8285</v>
      </c>
      <c r="S2683" s="15">
        <f t="shared" si="82"/>
        <v>41805.895254629628</v>
      </c>
      <c r="T2683" s="14">
        <f t="shared" si="83"/>
        <v>41830.895254629628</v>
      </c>
    </row>
    <row r="2684" spans="1:20" ht="30.75" x14ac:dyDescent="0.25">
      <c r="A2684" s="3">
        <v>2682</v>
      </c>
      <c r="B2684" s="4" t="s">
        <v>2682</v>
      </c>
      <c r="C2684" s="4" t="s">
        <v>6792</v>
      </c>
      <c r="D2684" s="3">
        <v>6000</v>
      </c>
      <c r="E2684" s="3">
        <v>1698</v>
      </c>
      <c r="F2684" s="9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8285</v>
      </c>
      <c r="O2684" s="7">
        <v>28.299999999999997</v>
      </c>
      <c r="P2684" s="3">
        <v>-215.1</v>
      </c>
      <c r="Q2684" s="3" t="s">
        <v>8285</v>
      </c>
      <c r="R2684" s="3" t="s">
        <v>8285</v>
      </c>
      <c r="S2684" s="15">
        <f t="shared" si="82"/>
        <v>41932.871990740743</v>
      </c>
      <c r="T2684" s="14">
        <f t="shared" si="83"/>
        <v>41965.249305555553</v>
      </c>
    </row>
    <row r="2685" spans="1:20" ht="30.75" x14ac:dyDescent="0.25">
      <c r="A2685" s="3">
        <v>2683</v>
      </c>
      <c r="B2685" s="4" t="s">
        <v>2683</v>
      </c>
      <c r="C2685" s="4" t="s">
        <v>6793</v>
      </c>
      <c r="D2685" s="3">
        <v>15000</v>
      </c>
      <c r="E2685" s="3">
        <v>36</v>
      </c>
      <c r="F2685" s="9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8285</v>
      </c>
      <c r="O2685" s="7">
        <v>0.24</v>
      </c>
      <c r="P2685" s="3">
        <v>-4988</v>
      </c>
      <c r="Q2685" s="3" t="s">
        <v>8285</v>
      </c>
      <c r="R2685" s="3" t="s">
        <v>8285</v>
      </c>
      <c r="S2685" s="15">
        <f t="shared" si="82"/>
        <v>42034.75509259259</v>
      </c>
      <c r="T2685" s="14">
        <f t="shared" si="83"/>
        <v>42064.75509259259</v>
      </c>
    </row>
    <row r="2686" spans="1:20" ht="30.75" x14ac:dyDescent="0.25">
      <c r="A2686" s="3">
        <v>2684</v>
      </c>
      <c r="B2686" s="4" t="s">
        <v>2684</v>
      </c>
      <c r="C2686" s="4" t="s">
        <v>6794</v>
      </c>
      <c r="D2686" s="3">
        <v>70000</v>
      </c>
      <c r="E2686" s="3">
        <v>800</v>
      </c>
      <c r="F2686" s="9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8285</v>
      </c>
      <c r="O2686" s="7">
        <v>1.1428571428571428</v>
      </c>
      <c r="P2686" s="3">
        <v>-17300</v>
      </c>
      <c r="Q2686" s="3" t="s">
        <v>8285</v>
      </c>
      <c r="R2686" s="3" t="s">
        <v>8285</v>
      </c>
      <c r="S2686" s="15">
        <f t="shared" si="82"/>
        <v>41820.914641203701</v>
      </c>
      <c r="T2686" s="14">
        <f t="shared" si="83"/>
        <v>41860.914641203701</v>
      </c>
    </row>
    <row r="2687" spans="1:20" ht="30.75" x14ac:dyDescent="0.25">
      <c r="A2687" s="3">
        <v>2685</v>
      </c>
      <c r="B2687" s="4" t="s">
        <v>2685</v>
      </c>
      <c r="C2687" s="4" t="s">
        <v>6795</v>
      </c>
      <c r="D2687" s="3">
        <v>50000</v>
      </c>
      <c r="E2687" s="3">
        <v>10</v>
      </c>
      <c r="F2687" s="9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8285</v>
      </c>
      <c r="O2687" s="7">
        <v>0.02</v>
      </c>
      <c r="P2687" s="3">
        <v>-49990</v>
      </c>
      <c r="Q2687" s="3" t="s">
        <v>8285</v>
      </c>
      <c r="R2687" s="3" t="s">
        <v>8285</v>
      </c>
      <c r="S2687" s="15">
        <f t="shared" si="82"/>
        <v>42061.69594907407</v>
      </c>
      <c r="T2687" s="14">
        <f t="shared" si="83"/>
        <v>42121.654282407413</v>
      </c>
    </row>
    <row r="2688" spans="1:20" ht="30.75" x14ac:dyDescent="0.25">
      <c r="A2688" s="3">
        <v>2686</v>
      </c>
      <c r="B2688" s="4" t="s">
        <v>2686</v>
      </c>
      <c r="C2688" s="4" t="s">
        <v>6796</v>
      </c>
      <c r="D2688" s="3">
        <v>30000</v>
      </c>
      <c r="E2688" s="3">
        <v>0</v>
      </c>
      <c r="F2688" s="9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8285</v>
      </c>
      <c r="O2688" s="7">
        <v>0</v>
      </c>
      <c r="P2688" s="3">
        <v>0</v>
      </c>
      <c r="Q2688" s="3" t="s">
        <v>8285</v>
      </c>
      <c r="R2688" s="3" t="s">
        <v>8285</v>
      </c>
      <c r="S2688" s="15">
        <f t="shared" si="82"/>
        <v>41892.974803240737</v>
      </c>
      <c r="T2688" s="14">
        <f t="shared" si="83"/>
        <v>41912.974803240737</v>
      </c>
    </row>
    <row r="2689" spans="1:20" ht="30.75" x14ac:dyDescent="0.25">
      <c r="A2689" s="3">
        <v>2687</v>
      </c>
      <c r="B2689" s="4" t="s">
        <v>2687</v>
      </c>
      <c r="C2689" s="4" t="s">
        <v>6797</v>
      </c>
      <c r="D2689" s="3">
        <v>15000</v>
      </c>
      <c r="E2689" s="3">
        <v>0</v>
      </c>
      <c r="F2689" s="9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8285</v>
      </c>
      <c r="O2689" s="7">
        <v>0</v>
      </c>
      <c r="P2689" s="3">
        <v>0</v>
      </c>
      <c r="Q2689" s="3" t="s">
        <v>8285</v>
      </c>
      <c r="R2689" s="3" t="s">
        <v>8285</v>
      </c>
      <c r="S2689" s="15">
        <f t="shared" si="82"/>
        <v>42154.64025462963</v>
      </c>
      <c r="T2689" s="14">
        <f t="shared" si="83"/>
        <v>42184.64025462963</v>
      </c>
    </row>
    <row r="2690" spans="1:20" ht="15.75" x14ac:dyDescent="0.25">
      <c r="A2690" s="3">
        <v>2688</v>
      </c>
      <c r="B2690" s="4" t="s">
        <v>2688</v>
      </c>
      <c r="C2690" s="4" t="s">
        <v>6798</v>
      </c>
      <c r="D2690" s="3">
        <v>50000</v>
      </c>
      <c r="E2690" s="3">
        <v>74</v>
      </c>
      <c r="F2690" s="9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8285</v>
      </c>
      <c r="O2690" s="7">
        <v>0.14799999999999999</v>
      </c>
      <c r="P2690" s="3">
        <v>-3566.1428571428573</v>
      </c>
      <c r="Q2690" s="3" t="s">
        <v>8285</v>
      </c>
      <c r="R2690" s="3" t="s">
        <v>8285</v>
      </c>
      <c r="S2690" s="15">
        <f t="shared" si="82"/>
        <v>42028.118865740747</v>
      </c>
      <c r="T2690" s="14">
        <f t="shared" si="83"/>
        <v>42059.125</v>
      </c>
    </row>
    <row r="2691" spans="1:20" ht="30.75" x14ac:dyDescent="0.25">
      <c r="A2691" s="3">
        <v>2689</v>
      </c>
      <c r="B2691" s="4" t="s">
        <v>2689</v>
      </c>
      <c r="C2691" s="4" t="s">
        <v>6799</v>
      </c>
      <c r="D2691" s="3">
        <v>35000</v>
      </c>
      <c r="E2691" s="3">
        <v>1</v>
      </c>
      <c r="F2691" s="9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8285</v>
      </c>
      <c r="O2691" s="7">
        <v>2.8571428571428571E-3</v>
      </c>
      <c r="P2691" s="3">
        <v>-34999</v>
      </c>
      <c r="Q2691" s="3" t="s">
        <v>8285</v>
      </c>
      <c r="R2691" s="3" t="s">
        <v>8285</v>
      </c>
      <c r="S2691" s="15">
        <f t="shared" ref="S2691:S2754" si="84">(((J2691/60)/60)/24)+DATE(1970,1,1)</f>
        <v>42551.961689814809</v>
      </c>
      <c r="T2691" s="14">
        <f t="shared" ref="T2691:T2754" si="85">(((I2691/60)/60)/24)+DATE(1970,1,1)</f>
        <v>42581.961689814809</v>
      </c>
    </row>
    <row r="2692" spans="1:20" ht="45.75" x14ac:dyDescent="0.25">
      <c r="A2692" s="3">
        <v>2690</v>
      </c>
      <c r="B2692" s="4" t="s">
        <v>2690</v>
      </c>
      <c r="C2692" s="4" t="s">
        <v>6800</v>
      </c>
      <c r="D2692" s="3">
        <v>80000</v>
      </c>
      <c r="E2692" s="3">
        <v>8586</v>
      </c>
      <c r="F2692" s="9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8285</v>
      </c>
      <c r="O2692" s="7">
        <v>10.7325</v>
      </c>
      <c r="P2692" s="3">
        <v>-605.20338983050851</v>
      </c>
      <c r="Q2692" s="3" t="s">
        <v>8285</v>
      </c>
      <c r="R2692" s="3" t="s">
        <v>8285</v>
      </c>
      <c r="S2692" s="15">
        <f t="shared" si="84"/>
        <v>42113.105046296296</v>
      </c>
      <c r="T2692" s="14">
        <f t="shared" si="85"/>
        <v>42158.105046296296</v>
      </c>
    </row>
    <row r="2693" spans="1:20" ht="30.75" x14ac:dyDescent="0.25">
      <c r="A2693" s="3">
        <v>2691</v>
      </c>
      <c r="B2693" s="4" t="s">
        <v>2691</v>
      </c>
      <c r="C2693" s="4" t="s">
        <v>6801</v>
      </c>
      <c r="D2693" s="3">
        <v>65000</v>
      </c>
      <c r="E2693" s="3">
        <v>35</v>
      </c>
      <c r="F2693" s="9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8285</v>
      </c>
      <c r="O2693" s="7">
        <v>5.3846153846153842E-2</v>
      </c>
      <c r="P2693" s="3">
        <v>-32482.5</v>
      </c>
      <c r="Q2693" s="3" t="s">
        <v>8285</v>
      </c>
      <c r="R2693" s="3" t="s">
        <v>8285</v>
      </c>
      <c r="S2693" s="15">
        <f t="shared" si="84"/>
        <v>42089.724039351851</v>
      </c>
      <c r="T2693" s="14">
        <f t="shared" si="85"/>
        <v>42134.724039351851</v>
      </c>
    </row>
    <row r="2694" spans="1:20" ht="45.75" x14ac:dyDescent="0.25">
      <c r="A2694" s="3">
        <v>2692</v>
      </c>
      <c r="B2694" s="4" t="s">
        <v>2692</v>
      </c>
      <c r="C2694" s="4" t="s">
        <v>6802</v>
      </c>
      <c r="D2694" s="3">
        <v>3500</v>
      </c>
      <c r="E2694" s="3">
        <v>25</v>
      </c>
      <c r="F2694" s="9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8285</v>
      </c>
      <c r="O2694" s="7">
        <v>0.7142857142857143</v>
      </c>
      <c r="P2694" s="3">
        <v>-3475</v>
      </c>
      <c r="Q2694" s="3" t="s">
        <v>8285</v>
      </c>
      <c r="R2694" s="3" t="s">
        <v>8285</v>
      </c>
      <c r="S2694" s="15">
        <f t="shared" si="84"/>
        <v>42058.334027777775</v>
      </c>
      <c r="T2694" s="14">
        <f t="shared" si="85"/>
        <v>42088.292361111111</v>
      </c>
    </row>
    <row r="2695" spans="1:20" ht="45.75" x14ac:dyDescent="0.25">
      <c r="A2695" s="3">
        <v>2693</v>
      </c>
      <c r="B2695" s="4" t="s">
        <v>2693</v>
      </c>
      <c r="C2695" s="4" t="s">
        <v>6803</v>
      </c>
      <c r="D2695" s="3">
        <v>5000</v>
      </c>
      <c r="E2695" s="3">
        <v>40</v>
      </c>
      <c r="F2695" s="9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8285</v>
      </c>
      <c r="O2695" s="7">
        <v>0.8</v>
      </c>
      <c r="P2695" s="3">
        <v>-1653.3333333333333</v>
      </c>
      <c r="Q2695" s="3" t="s">
        <v>8285</v>
      </c>
      <c r="R2695" s="3" t="s">
        <v>8285</v>
      </c>
      <c r="S2695" s="15">
        <f t="shared" si="84"/>
        <v>41834.138495370367</v>
      </c>
      <c r="T2695" s="14">
        <f t="shared" si="85"/>
        <v>41864.138495370367</v>
      </c>
    </row>
    <row r="2696" spans="1:20" ht="45.75" x14ac:dyDescent="0.25">
      <c r="A2696" s="3">
        <v>2694</v>
      </c>
      <c r="B2696" s="4" t="s">
        <v>2694</v>
      </c>
      <c r="C2696" s="4" t="s">
        <v>6804</v>
      </c>
      <c r="D2696" s="3">
        <v>30000</v>
      </c>
      <c r="E2696" s="3">
        <v>1</v>
      </c>
      <c r="F2696" s="9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8285</v>
      </c>
      <c r="O2696" s="7">
        <v>3.3333333333333335E-3</v>
      </c>
      <c r="P2696" s="3">
        <v>-29999</v>
      </c>
      <c r="Q2696" s="3" t="s">
        <v>8285</v>
      </c>
      <c r="R2696" s="3" t="s">
        <v>8285</v>
      </c>
      <c r="S2696" s="15">
        <f t="shared" si="84"/>
        <v>41878.140497685185</v>
      </c>
      <c r="T2696" s="14">
        <f t="shared" si="85"/>
        <v>41908.140497685185</v>
      </c>
    </row>
    <row r="2697" spans="1:20" ht="30.75" x14ac:dyDescent="0.25">
      <c r="A2697" s="3">
        <v>2695</v>
      </c>
      <c r="B2697" s="4" t="s">
        <v>2695</v>
      </c>
      <c r="C2697" s="4" t="s">
        <v>6805</v>
      </c>
      <c r="D2697" s="3">
        <v>15000</v>
      </c>
      <c r="E2697" s="3">
        <v>71</v>
      </c>
      <c r="F2697" s="9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8285</v>
      </c>
      <c r="O2697" s="7">
        <v>0.47333333333333333</v>
      </c>
      <c r="P2697" s="3">
        <v>-4976.333333333333</v>
      </c>
      <c r="Q2697" s="3" t="s">
        <v>8285</v>
      </c>
      <c r="R2697" s="3" t="s">
        <v>8285</v>
      </c>
      <c r="S2697" s="15">
        <f t="shared" si="84"/>
        <v>42048.181921296295</v>
      </c>
      <c r="T2697" s="14">
        <f t="shared" si="85"/>
        <v>42108.14025462963</v>
      </c>
    </row>
    <row r="2698" spans="1:20" ht="30.75" x14ac:dyDescent="0.25">
      <c r="A2698" s="3">
        <v>2696</v>
      </c>
      <c r="B2698" s="4" t="s">
        <v>2696</v>
      </c>
      <c r="C2698" s="4" t="s">
        <v>6806</v>
      </c>
      <c r="D2698" s="3">
        <v>60000</v>
      </c>
      <c r="E2698" s="3">
        <v>3390</v>
      </c>
      <c r="F2698" s="9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8285</v>
      </c>
      <c r="O2698" s="7">
        <v>5.65</v>
      </c>
      <c r="P2698" s="3">
        <v>-1489.7368421052631</v>
      </c>
      <c r="Q2698" s="3" t="s">
        <v>8285</v>
      </c>
      <c r="R2698" s="3" t="s">
        <v>8285</v>
      </c>
      <c r="S2698" s="15">
        <f t="shared" si="84"/>
        <v>41964.844444444447</v>
      </c>
      <c r="T2698" s="14">
        <f t="shared" si="85"/>
        <v>41998.844444444447</v>
      </c>
    </row>
    <row r="2699" spans="1:20" ht="30.75" x14ac:dyDescent="0.25">
      <c r="A2699" s="3">
        <v>2697</v>
      </c>
      <c r="B2699" s="4" t="s">
        <v>2697</v>
      </c>
      <c r="C2699" s="4" t="s">
        <v>6807</v>
      </c>
      <c r="D2699" s="3">
        <v>23000</v>
      </c>
      <c r="E2699" s="3">
        <v>6061</v>
      </c>
      <c r="F2699" s="9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8285</v>
      </c>
      <c r="O2699" s="7">
        <v>26.35217391304348</v>
      </c>
      <c r="P2699" s="3">
        <v>-325.75</v>
      </c>
      <c r="Q2699" s="3" t="s">
        <v>8285</v>
      </c>
      <c r="R2699" s="3" t="s">
        <v>8285</v>
      </c>
      <c r="S2699" s="15">
        <f t="shared" si="84"/>
        <v>42187.940081018518</v>
      </c>
      <c r="T2699" s="14">
        <f t="shared" si="85"/>
        <v>42218.916666666672</v>
      </c>
    </row>
    <row r="2700" spans="1:20" ht="30.75" x14ac:dyDescent="0.25">
      <c r="A2700" s="3">
        <v>2698</v>
      </c>
      <c r="B2700" s="4" t="s">
        <v>2698</v>
      </c>
      <c r="C2700" s="4" t="s">
        <v>6808</v>
      </c>
      <c r="D2700" s="3">
        <v>8000</v>
      </c>
      <c r="E2700" s="3">
        <v>26.01</v>
      </c>
      <c r="F2700" s="9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8285</v>
      </c>
      <c r="O2700" s="7">
        <v>0.325125</v>
      </c>
      <c r="P2700" s="3">
        <v>-3986.9949999999999</v>
      </c>
      <c r="Q2700" s="3" t="s">
        <v>8285</v>
      </c>
      <c r="R2700" s="3" t="s">
        <v>8285</v>
      </c>
      <c r="S2700" s="15">
        <f t="shared" si="84"/>
        <v>41787.898240740738</v>
      </c>
      <c r="T2700" s="14">
        <f t="shared" si="85"/>
        <v>41817.898240740738</v>
      </c>
    </row>
    <row r="2701" spans="1:20" ht="30.75" x14ac:dyDescent="0.25">
      <c r="A2701" s="3">
        <v>2699</v>
      </c>
      <c r="B2701" s="4" t="s">
        <v>2699</v>
      </c>
      <c r="C2701" s="4" t="s">
        <v>6809</v>
      </c>
      <c r="D2701" s="3">
        <v>2</v>
      </c>
      <c r="E2701" s="3">
        <v>0</v>
      </c>
      <c r="F2701" s="9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8285</v>
      </c>
      <c r="O2701" s="7">
        <v>0</v>
      </c>
      <c r="P2701" s="3">
        <v>0</v>
      </c>
      <c r="Q2701" s="3" t="s">
        <v>8285</v>
      </c>
      <c r="R2701" s="3" t="s">
        <v>8285</v>
      </c>
      <c r="S2701" s="15">
        <f t="shared" si="84"/>
        <v>41829.896562499998</v>
      </c>
      <c r="T2701" s="14">
        <f t="shared" si="85"/>
        <v>41859.896562499998</v>
      </c>
    </row>
    <row r="2702" spans="1:20" ht="30.75" x14ac:dyDescent="0.25">
      <c r="A2702" s="3">
        <v>2700</v>
      </c>
      <c r="B2702" s="4" t="s">
        <v>2700</v>
      </c>
      <c r="C2702" s="4" t="s">
        <v>6810</v>
      </c>
      <c r="D2702" s="3">
        <v>9999</v>
      </c>
      <c r="E2702" s="3">
        <v>70</v>
      </c>
      <c r="F2702" s="9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8285</v>
      </c>
      <c r="O2702" s="7">
        <v>0.7000700070007001</v>
      </c>
      <c r="P2702" s="3">
        <v>-2482.25</v>
      </c>
      <c r="Q2702" s="3" t="s">
        <v>8285</v>
      </c>
      <c r="R2702" s="3" t="s">
        <v>8285</v>
      </c>
      <c r="S2702" s="15">
        <f t="shared" si="84"/>
        <v>41870.87467592593</v>
      </c>
      <c r="T2702" s="14">
        <f t="shared" si="85"/>
        <v>41900.87467592593</v>
      </c>
    </row>
    <row r="2703" spans="1:20" ht="30.75" x14ac:dyDescent="0.25">
      <c r="A2703" s="3">
        <v>2701</v>
      </c>
      <c r="B2703" s="4" t="s">
        <v>2701</v>
      </c>
      <c r="C2703" s="4" t="s">
        <v>6811</v>
      </c>
      <c r="D2703" s="3">
        <v>3400</v>
      </c>
      <c r="E2703" s="3">
        <v>1570</v>
      </c>
      <c r="F2703" s="10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8304</v>
      </c>
      <c r="O2703" s="7">
        <v>46.176470588235297</v>
      </c>
      <c r="P2703" s="3">
        <v>-39.782608695652172</v>
      </c>
      <c r="Q2703" s="3" t="s">
        <v>8304</v>
      </c>
      <c r="R2703" s="3" t="s">
        <v>8304</v>
      </c>
      <c r="S2703" s="15">
        <f t="shared" si="84"/>
        <v>42801.774699074071</v>
      </c>
      <c r="T2703" s="14">
        <f t="shared" si="85"/>
        <v>42832.733032407406</v>
      </c>
    </row>
    <row r="2704" spans="1:20" ht="30.75" x14ac:dyDescent="0.25">
      <c r="A2704" s="3">
        <v>2702</v>
      </c>
      <c r="B2704" s="4" t="s">
        <v>2702</v>
      </c>
      <c r="C2704" s="4" t="s">
        <v>6812</v>
      </c>
      <c r="D2704" s="3">
        <v>10000</v>
      </c>
      <c r="E2704" s="3">
        <v>3441</v>
      </c>
      <c r="F2704" s="10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8304</v>
      </c>
      <c r="O2704" s="7">
        <v>34.410000000000004</v>
      </c>
      <c r="P2704" s="3">
        <v>-252.26923076923077</v>
      </c>
      <c r="Q2704" s="3" t="s">
        <v>8304</v>
      </c>
      <c r="R2704" s="3" t="s">
        <v>8304</v>
      </c>
      <c r="S2704" s="15">
        <f t="shared" si="84"/>
        <v>42800.801817129628</v>
      </c>
      <c r="T2704" s="14">
        <f t="shared" si="85"/>
        <v>42830.760150462964</v>
      </c>
    </row>
    <row r="2705" spans="1:20" ht="30.75" x14ac:dyDescent="0.25">
      <c r="A2705" s="3">
        <v>2703</v>
      </c>
      <c r="B2705" s="4" t="s">
        <v>2703</v>
      </c>
      <c r="C2705" s="4" t="s">
        <v>6813</v>
      </c>
      <c r="D2705" s="3">
        <v>40000</v>
      </c>
      <c r="E2705" s="3">
        <v>41500</v>
      </c>
      <c r="F2705" s="10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8304</v>
      </c>
      <c r="O2705" s="8">
        <v>103.75000000000001</v>
      </c>
      <c r="P2705" s="3">
        <v>33.333333333333336</v>
      </c>
      <c r="Q2705" s="3" t="s">
        <v>8304</v>
      </c>
      <c r="R2705" s="3" t="s">
        <v>8304</v>
      </c>
      <c r="S2705" s="15">
        <f t="shared" si="84"/>
        <v>42756.690162037034</v>
      </c>
      <c r="T2705" s="14">
        <f t="shared" si="85"/>
        <v>42816.648495370369</v>
      </c>
    </row>
    <row r="2706" spans="1:20" ht="30.75" x14ac:dyDescent="0.25">
      <c r="A2706" s="3">
        <v>2704</v>
      </c>
      <c r="B2706" s="4" t="s">
        <v>2704</v>
      </c>
      <c r="C2706" s="4" t="s">
        <v>6814</v>
      </c>
      <c r="D2706" s="3">
        <v>19000</v>
      </c>
      <c r="E2706" s="3">
        <v>1145</v>
      </c>
      <c r="F2706" s="10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8304</v>
      </c>
      <c r="O2706" s="7">
        <v>6.0263157894736841</v>
      </c>
      <c r="P2706" s="3">
        <v>-2550.7142857142858</v>
      </c>
      <c r="Q2706" s="3" t="s">
        <v>8304</v>
      </c>
      <c r="R2706" s="3" t="s">
        <v>8304</v>
      </c>
      <c r="S2706" s="15">
        <f t="shared" si="84"/>
        <v>42787.862430555557</v>
      </c>
      <c r="T2706" s="14">
        <f t="shared" si="85"/>
        <v>42830.820763888885</v>
      </c>
    </row>
    <row r="2707" spans="1:20" ht="15.75" x14ac:dyDescent="0.25">
      <c r="A2707" s="3">
        <v>2705</v>
      </c>
      <c r="B2707" s="4" t="s">
        <v>2705</v>
      </c>
      <c r="C2707" s="4" t="s">
        <v>6815</v>
      </c>
      <c r="D2707" s="3">
        <v>16500</v>
      </c>
      <c r="E2707" s="3">
        <v>1739</v>
      </c>
      <c r="F2707" s="10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8304</v>
      </c>
      <c r="O2707" s="7">
        <v>10.539393939393939</v>
      </c>
      <c r="P2707" s="3">
        <v>-1845.125</v>
      </c>
      <c r="Q2707" s="3" t="s">
        <v>8304</v>
      </c>
      <c r="R2707" s="3" t="s">
        <v>8304</v>
      </c>
      <c r="S2707" s="15">
        <f t="shared" si="84"/>
        <v>42773.916180555556</v>
      </c>
      <c r="T2707" s="14">
        <f t="shared" si="85"/>
        <v>42818.874513888892</v>
      </c>
    </row>
    <row r="2708" spans="1:20" ht="30.75" x14ac:dyDescent="0.25">
      <c r="A2708" s="3">
        <v>2706</v>
      </c>
      <c r="B2708" s="4" t="s">
        <v>2706</v>
      </c>
      <c r="C2708" s="4" t="s">
        <v>6816</v>
      </c>
      <c r="D2708" s="3">
        <v>35000</v>
      </c>
      <c r="E2708" s="3">
        <v>39304</v>
      </c>
      <c r="F2708" s="8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8304</v>
      </c>
      <c r="O2708" s="8">
        <v>112.29714285714284</v>
      </c>
      <c r="P2708" s="3">
        <v>16.365019011406844</v>
      </c>
      <c r="Q2708" s="3" t="s">
        <v>8304</v>
      </c>
      <c r="R2708" s="3" t="s">
        <v>8304</v>
      </c>
      <c r="S2708" s="15">
        <f t="shared" si="84"/>
        <v>41899.294942129629</v>
      </c>
      <c r="T2708" s="14">
        <f t="shared" si="85"/>
        <v>41928.290972222225</v>
      </c>
    </row>
    <row r="2709" spans="1:20" ht="30.75" x14ac:dyDescent="0.25">
      <c r="A2709" s="3">
        <v>2707</v>
      </c>
      <c r="B2709" s="4" t="s">
        <v>2707</v>
      </c>
      <c r="C2709" s="4" t="s">
        <v>6817</v>
      </c>
      <c r="D2709" s="3">
        <v>8000</v>
      </c>
      <c r="E2709" s="3">
        <v>28067.57</v>
      </c>
      <c r="F2709" s="8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8304</v>
      </c>
      <c r="O2709" s="9">
        <v>350.84462500000001</v>
      </c>
      <c r="P2709" s="3">
        <v>50.932918781725888</v>
      </c>
      <c r="Q2709" s="3" t="s">
        <v>8304</v>
      </c>
      <c r="R2709" s="3" t="s">
        <v>8304</v>
      </c>
      <c r="S2709" s="15">
        <f t="shared" si="84"/>
        <v>41391.782905092594</v>
      </c>
      <c r="T2709" s="14">
        <f t="shared" si="85"/>
        <v>41421.290972222225</v>
      </c>
    </row>
    <row r="2710" spans="1:20" ht="30.75" x14ac:dyDescent="0.25">
      <c r="A2710" s="3">
        <v>2708</v>
      </c>
      <c r="B2710" s="4" t="s">
        <v>2708</v>
      </c>
      <c r="C2710" s="4" t="s">
        <v>6818</v>
      </c>
      <c r="D2710" s="3">
        <v>20000</v>
      </c>
      <c r="E2710" s="3">
        <v>46643.07</v>
      </c>
      <c r="F2710" s="8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8304</v>
      </c>
      <c r="O2710" s="9">
        <v>233.21535</v>
      </c>
      <c r="P2710" s="3">
        <v>25.398541468064824</v>
      </c>
      <c r="Q2710" s="3" t="s">
        <v>8304</v>
      </c>
      <c r="R2710" s="3" t="s">
        <v>8304</v>
      </c>
      <c r="S2710" s="15">
        <f t="shared" si="84"/>
        <v>42512.698217592595</v>
      </c>
      <c r="T2710" s="14">
        <f t="shared" si="85"/>
        <v>42572.698217592595</v>
      </c>
    </row>
    <row r="2711" spans="1:20" ht="30.75" x14ac:dyDescent="0.25">
      <c r="A2711" s="3">
        <v>2709</v>
      </c>
      <c r="B2711" s="4" t="s">
        <v>2709</v>
      </c>
      <c r="C2711" s="4" t="s">
        <v>6819</v>
      </c>
      <c r="D2711" s="3">
        <v>50000</v>
      </c>
      <c r="E2711" s="3">
        <v>50803</v>
      </c>
      <c r="F2711" s="8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8304</v>
      </c>
      <c r="O2711" s="8">
        <v>101.60599999999999</v>
      </c>
      <c r="P2711" s="3">
        <v>2.6071428571428572</v>
      </c>
      <c r="Q2711" s="3" t="s">
        <v>8304</v>
      </c>
      <c r="R2711" s="3" t="s">
        <v>8304</v>
      </c>
      <c r="S2711" s="15">
        <f t="shared" si="84"/>
        <v>42612.149780092594</v>
      </c>
      <c r="T2711" s="14">
        <f t="shared" si="85"/>
        <v>42647.165972222225</v>
      </c>
    </row>
    <row r="2712" spans="1:20" ht="30.75" x14ac:dyDescent="0.25">
      <c r="A2712" s="3">
        <v>2710</v>
      </c>
      <c r="B2712" s="4" t="s">
        <v>2710</v>
      </c>
      <c r="C2712" s="4" t="s">
        <v>6820</v>
      </c>
      <c r="D2712" s="3">
        <v>60000</v>
      </c>
      <c r="E2712" s="3">
        <v>92340.21</v>
      </c>
      <c r="F2712" s="8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8304</v>
      </c>
      <c r="O2712" s="8">
        <v>153.90035000000003</v>
      </c>
      <c r="P2712" s="3">
        <v>29.724457720588241</v>
      </c>
      <c r="Q2712" s="3" t="s">
        <v>8304</v>
      </c>
      <c r="R2712" s="3" t="s">
        <v>8304</v>
      </c>
      <c r="S2712" s="15">
        <f t="shared" si="84"/>
        <v>41828.229490740741</v>
      </c>
      <c r="T2712" s="14">
        <f t="shared" si="85"/>
        <v>41860.083333333336</v>
      </c>
    </row>
    <row r="2713" spans="1:20" ht="30.75" x14ac:dyDescent="0.25">
      <c r="A2713" s="3">
        <v>2711</v>
      </c>
      <c r="B2713" s="4" t="s">
        <v>2711</v>
      </c>
      <c r="C2713" s="4" t="s">
        <v>6821</v>
      </c>
      <c r="D2713" s="3">
        <v>3910</v>
      </c>
      <c r="E2713" s="3">
        <v>3938</v>
      </c>
      <c r="F2713" s="8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8304</v>
      </c>
      <c r="O2713" s="8">
        <v>100.7161125319693</v>
      </c>
      <c r="P2713" s="3">
        <v>0.38356164383561642</v>
      </c>
      <c r="Q2713" s="3" t="s">
        <v>8304</v>
      </c>
      <c r="R2713" s="3" t="s">
        <v>8304</v>
      </c>
      <c r="S2713" s="15">
        <f t="shared" si="84"/>
        <v>41780.745254629634</v>
      </c>
      <c r="T2713" s="14">
        <f t="shared" si="85"/>
        <v>41810.917361111111</v>
      </c>
    </row>
    <row r="2714" spans="1:20" ht="30.75" x14ac:dyDescent="0.25">
      <c r="A2714" s="3">
        <v>2712</v>
      </c>
      <c r="B2714" s="4" t="s">
        <v>2712</v>
      </c>
      <c r="C2714" s="4" t="s">
        <v>6822</v>
      </c>
      <c r="D2714" s="3">
        <v>5500</v>
      </c>
      <c r="E2714" s="3">
        <v>7226</v>
      </c>
      <c r="F2714" s="8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8304</v>
      </c>
      <c r="O2714" s="8">
        <v>131.38181818181818</v>
      </c>
      <c r="P2714" s="3">
        <v>12.06993006993007</v>
      </c>
      <c r="Q2714" s="3" t="s">
        <v>8304</v>
      </c>
      <c r="R2714" s="3" t="s">
        <v>8304</v>
      </c>
      <c r="S2714" s="15">
        <f t="shared" si="84"/>
        <v>41432.062037037038</v>
      </c>
      <c r="T2714" s="14">
        <f t="shared" si="85"/>
        <v>41468.75</v>
      </c>
    </row>
    <row r="2715" spans="1:20" ht="45.75" x14ac:dyDescent="0.25">
      <c r="A2715" s="3">
        <v>2713</v>
      </c>
      <c r="B2715" s="4" t="s">
        <v>2713</v>
      </c>
      <c r="C2715" s="4" t="s">
        <v>6823</v>
      </c>
      <c r="D2715" s="3">
        <v>150000</v>
      </c>
      <c r="E2715" s="3">
        <v>153362</v>
      </c>
      <c r="F2715" s="8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8304</v>
      </c>
      <c r="O2715" s="8">
        <v>102.24133333333334</v>
      </c>
      <c r="P2715" s="3">
        <v>2.3676056338028171</v>
      </c>
      <c r="Q2715" s="3" t="s">
        <v>8304</v>
      </c>
      <c r="R2715" s="3" t="s">
        <v>8304</v>
      </c>
      <c r="S2715" s="15">
        <f t="shared" si="84"/>
        <v>42322.653749999998</v>
      </c>
      <c r="T2715" s="14">
        <f t="shared" si="85"/>
        <v>42362.653749999998</v>
      </c>
    </row>
    <row r="2716" spans="1:20" ht="30.75" x14ac:dyDescent="0.25">
      <c r="A2716" s="3">
        <v>2714</v>
      </c>
      <c r="B2716" s="4" t="s">
        <v>2714</v>
      </c>
      <c r="C2716" s="4" t="s">
        <v>6824</v>
      </c>
      <c r="D2716" s="3">
        <v>25000</v>
      </c>
      <c r="E2716" s="3">
        <v>29089</v>
      </c>
      <c r="F2716" s="8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8304</v>
      </c>
      <c r="O2716" s="8">
        <v>116.35599999999999</v>
      </c>
      <c r="P2716" s="3">
        <v>13.406557377049181</v>
      </c>
      <c r="Q2716" s="3" t="s">
        <v>8304</v>
      </c>
      <c r="R2716" s="3" t="s">
        <v>8304</v>
      </c>
      <c r="S2716" s="15">
        <f t="shared" si="84"/>
        <v>42629.655046296291</v>
      </c>
      <c r="T2716" s="14">
        <f t="shared" si="85"/>
        <v>42657.958333333328</v>
      </c>
    </row>
    <row r="2717" spans="1:20" ht="30.75" x14ac:dyDescent="0.25">
      <c r="A2717" s="3">
        <v>2715</v>
      </c>
      <c r="B2717" s="4" t="s">
        <v>2715</v>
      </c>
      <c r="C2717" s="4" t="s">
        <v>6825</v>
      </c>
      <c r="D2717" s="3">
        <v>12000</v>
      </c>
      <c r="E2717" s="3">
        <v>31754.69</v>
      </c>
      <c r="F2717" s="8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8304</v>
      </c>
      <c r="O2717" s="9">
        <v>264.62241666666665</v>
      </c>
      <c r="P2717" s="3">
        <v>35.852431941923776</v>
      </c>
      <c r="Q2717" s="3" t="s">
        <v>8304</v>
      </c>
      <c r="R2717" s="3" t="s">
        <v>8304</v>
      </c>
      <c r="S2717" s="15">
        <f t="shared" si="84"/>
        <v>42387.398472222223</v>
      </c>
      <c r="T2717" s="14">
        <f t="shared" si="85"/>
        <v>42421.398472222223</v>
      </c>
    </row>
    <row r="2718" spans="1:20" ht="60.75" x14ac:dyDescent="0.25">
      <c r="A2718" s="3">
        <v>2716</v>
      </c>
      <c r="B2718" s="4" t="s">
        <v>2716</v>
      </c>
      <c r="C2718" s="4" t="s">
        <v>6826</v>
      </c>
      <c r="D2718" s="3">
        <v>10000</v>
      </c>
      <c r="E2718" s="3">
        <v>11998.01</v>
      </c>
      <c r="F2718" s="8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8304</v>
      </c>
      <c r="O2718" s="8">
        <v>119.98010000000001</v>
      </c>
      <c r="P2718" s="3">
        <v>10.684545454545455</v>
      </c>
      <c r="Q2718" s="3" t="s">
        <v>8304</v>
      </c>
      <c r="R2718" s="3" t="s">
        <v>8304</v>
      </c>
      <c r="S2718" s="15">
        <f t="shared" si="84"/>
        <v>42255.333252314813</v>
      </c>
      <c r="T2718" s="14">
        <f t="shared" si="85"/>
        <v>42285.333252314813</v>
      </c>
    </row>
    <row r="2719" spans="1:20" ht="30.75" x14ac:dyDescent="0.25">
      <c r="A2719" s="3">
        <v>2717</v>
      </c>
      <c r="B2719" s="4" t="s">
        <v>2717</v>
      </c>
      <c r="C2719" s="4" t="s">
        <v>6827</v>
      </c>
      <c r="D2719" s="3">
        <v>25000</v>
      </c>
      <c r="E2719" s="3">
        <v>30026</v>
      </c>
      <c r="F2719" s="8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8304</v>
      </c>
      <c r="O2719" s="8">
        <v>120.10400000000001</v>
      </c>
      <c r="P2719" s="3">
        <v>15.464615384615385</v>
      </c>
      <c r="Q2719" s="3" t="s">
        <v>8304</v>
      </c>
      <c r="R2719" s="3" t="s">
        <v>8304</v>
      </c>
      <c r="S2719" s="15">
        <f t="shared" si="84"/>
        <v>41934.914918981485</v>
      </c>
      <c r="T2719" s="14">
        <f t="shared" si="85"/>
        <v>41979.956585648149</v>
      </c>
    </row>
    <row r="2720" spans="1:20" ht="30.75" x14ac:dyDescent="0.25">
      <c r="A2720" s="3">
        <v>2718</v>
      </c>
      <c r="B2720" s="4" t="s">
        <v>2718</v>
      </c>
      <c r="C2720" s="4" t="s">
        <v>6828</v>
      </c>
      <c r="D2720" s="3">
        <v>18000</v>
      </c>
      <c r="E2720" s="3">
        <v>18645</v>
      </c>
      <c r="F2720" s="8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8304</v>
      </c>
      <c r="O2720" s="8">
        <v>103.58333333333334</v>
      </c>
      <c r="P2720" s="3">
        <v>4.3581081081081079</v>
      </c>
      <c r="Q2720" s="3" t="s">
        <v>8304</v>
      </c>
      <c r="R2720" s="3" t="s">
        <v>8304</v>
      </c>
      <c r="S2720" s="15">
        <f t="shared" si="84"/>
        <v>42465.596585648149</v>
      </c>
      <c r="T2720" s="14">
        <f t="shared" si="85"/>
        <v>42493.958333333328</v>
      </c>
    </row>
    <row r="2721" spans="1:20" ht="30.75" x14ac:dyDescent="0.25">
      <c r="A2721" s="3">
        <v>2719</v>
      </c>
      <c r="B2721" s="4" t="s">
        <v>2719</v>
      </c>
      <c r="C2721" s="4" t="s">
        <v>6829</v>
      </c>
      <c r="D2721" s="3">
        <v>6000</v>
      </c>
      <c r="E2721" s="3">
        <v>6530</v>
      </c>
      <c r="F2721" s="8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8304</v>
      </c>
      <c r="O2721" s="8">
        <v>108.83333333333334</v>
      </c>
      <c r="P2721" s="3">
        <v>7.6811594202898554</v>
      </c>
      <c r="Q2721" s="3" t="s">
        <v>8304</v>
      </c>
      <c r="R2721" s="3" t="s">
        <v>8304</v>
      </c>
      <c r="S2721" s="15">
        <f t="shared" si="84"/>
        <v>42418.031180555554</v>
      </c>
      <c r="T2721" s="14">
        <f t="shared" si="85"/>
        <v>42477.989513888882</v>
      </c>
    </row>
    <row r="2722" spans="1:20" ht="30.75" x14ac:dyDescent="0.25">
      <c r="A2722" s="3">
        <v>2720</v>
      </c>
      <c r="B2722" s="4" t="s">
        <v>2720</v>
      </c>
      <c r="C2722" s="4" t="s">
        <v>6830</v>
      </c>
      <c r="D2722" s="3">
        <v>25000</v>
      </c>
      <c r="E2722" s="3">
        <v>29531</v>
      </c>
      <c r="F2722" s="8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8304</v>
      </c>
      <c r="O2722" s="8">
        <v>118.12400000000001</v>
      </c>
      <c r="P2722" s="3">
        <v>26.190751445086704</v>
      </c>
      <c r="Q2722" s="3" t="s">
        <v>8304</v>
      </c>
      <c r="R2722" s="3" t="s">
        <v>8304</v>
      </c>
      <c r="S2722" s="15">
        <f t="shared" si="84"/>
        <v>42655.465891203698</v>
      </c>
      <c r="T2722" s="14">
        <f t="shared" si="85"/>
        <v>42685.507557870369</v>
      </c>
    </row>
    <row r="2723" spans="1:20" ht="30.75" x14ac:dyDescent="0.25">
      <c r="A2723" s="3">
        <v>2721</v>
      </c>
      <c r="B2723" s="4" t="s">
        <v>2721</v>
      </c>
      <c r="C2723" s="4" t="s">
        <v>6831</v>
      </c>
      <c r="D2723" s="3">
        <v>750</v>
      </c>
      <c r="E2723" s="3">
        <v>10965</v>
      </c>
      <c r="F2723" s="8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8296</v>
      </c>
      <c r="O2723" s="9">
        <v>1462</v>
      </c>
      <c r="P2723" s="3">
        <v>37.973977695167285</v>
      </c>
      <c r="Q2723" s="3" t="s">
        <v>8296</v>
      </c>
      <c r="R2723" s="3" t="s">
        <v>8296</v>
      </c>
      <c r="S2723" s="15">
        <f t="shared" si="84"/>
        <v>41493.543958333335</v>
      </c>
      <c r="T2723" s="14">
        <f t="shared" si="85"/>
        <v>41523.791666666664</v>
      </c>
    </row>
    <row r="2724" spans="1:20" ht="30.75" x14ac:dyDescent="0.25">
      <c r="A2724" s="3">
        <v>2722</v>
      </c>
      <c r="B2724" s="4" t="s">
        <v>2722</v>
      </c>
      <c r="C2724" s="4" t="s">
        <v>6832</v>
      </c>
      <c r="D2724" s="3">
        <v>5000</v>
      </c>
      <c r="E2724" s="3">
        <v>12627</v>
      </c>
      <c r="F2724" s="8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8296</v>
      </c>
      <c r="O2724" s="9">
        <v>252.54</v>
      </c>
      <c r="P2724" s="3">
        <v>41.227027027027027</v>
      </c>
      <c r="Q2724" s="3" t="s">
        <v>8296</v>
      </c>
      <c r="R2724" s="3" t="s">
        <v>8296</v>
      </c>
      <c r="S2724" s="15">
        <f t="shared" si="84"/>
        <v>42704.857094907406</v>
      </c>
      <c r="T2724" s="14">
        <f t="shared" si="85"/>
        <v>42764.857094907406</v>
      </c>
    </row>
    <row r="2725" spans="1:20" ht="30.75" x14ac:dyDescent="0.25">
      <c r="A2725" s="3">
        <v>2723</v>
      </c>
      <c r="B2725" s="4" t="s">
        <v>2723</v>
      </c>
      <c r="C2725" s="4" t="s">
        <v>6833</v>
      </c>
      <c r="D2725" s="3">
        <v>12000</v>
      </c>
      <c r="E2725" s="3">
        <v>16806</v>
      </c>
      <c r="F2725" s="8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8296</v>
      </c>
      <c r="O2725" s="8">
        <v>140.05000000000001</v>
      </c>
      <c r="P2725" s="3">
        <v>27.306818181818183</v>
      </c>
      <c r="Q2725" s="3" t="s">
        <v>8296</v>
      </c>
      <c r="R2725" s="3" t="s">
        <v>8296</v>
      </c>
      <c r="S2725" s="15">
        <f t="shared" si="84"/>
        <v>41944.83898148148</v>
      </c>
      <c r="T2725" s="14">
        <f t="shared" si="85"/>
        <v>42004.880648148144</v>
      </c>
    </row>
    <row r="2726" spans="1:20" ht="30.75" x14ac:dyDescent="0.25">
      <c r="A2726" s="3">
        <v>2724</v>
      </c>
      <c r="B2726" s="4" t="s">
        <v>2724</v>
      </c>
      <c r="C2726" s="4" t="s">
        <v>6834</v>
      </c>
      <c r="D2726" s="3">
        <v>2468</v>
      </c>
      <c r="E2726" s="3">
        <v>7326.88</v>
      </c>
      <c r="F2726" s="8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8296</v>
      </c>
      <c r="O2726" s="9">
        <v>296.87520259319291</v>
      </c>
      <c r="P2726" s="3">
        <v>4.7682826300294403</v>
      </c>
      <c r="Q2726" s="3" t="s">
        <v>8296</v>
      </c>
      <c r="R2726" s="3" t="s">
        <v>8296</v>
      </c>
      <c r="S2726" s="15">
        <f t="shared" si="84"/>
        <v>42199.32707175926</v>
      </c>
      <c r="T2726" s="14">
        <f t="shared" si="85"/>
        <v>42231.32707175926</v>
      </c>
    </row>
    <row r="2727" spans="1:20" ht="30.75" x14ac:dyDescent="0.25">
      <c r="A2727" s="3">
        <v>2725</v>
      </c>
      <c r="B2727" s="4" t="s">
        <v>2725</v>
      </c>
      <c r="C2727" s="4" t="s">
        <v>6835</v>
      </c>
      <c r="D2727" s="3">
        <v>40000</v>
      </c>
      <c r="E2727" s="3">
        <v>57817</v>
      </c>
      <c r="F2727" s="8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8296</v>
      </c>
      <c r="O2727" s="8">
        <v>144.54249999999999</v>
      </c>
      <c r="P2727" s="3">
        <v>157.67256637168143</v>
      </c>
      <c r="Q2727" s="3" t="s">
        <v>8296</v>
      </c>
      <c r="R2727" s="3" t="s">
        <v>8296</v>
      </c>
      <c r="S2727" s="15">
        <f t="shared" si="84"/>
        <v>42745.744618055556</v>
      </c>
      <c r="T2727" s="14">
        <f t="shared" si="85"/>
        <v>42795.744618055556</v>
      </c>
    </row>
    <row r="2728" spans="1:20" ht="15.75" x14ac:dyDescent="0.25">
      <c r="A2728" s="3">
        <v>2726</v>
      </c>
      <c r="B2728" s="4" t="s">
        <v>2726</v>
      </c>
      <c r="C2728" s="4" t="s">
        <v>6836</v>
      </c>
      <c r="D2728" s="3">
        <v>100000</v>
      </c>
      <c r="E2728" s="3">
        <v>105745</v>
      </c>
      <c r="F2728" s="8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8296</v>
      </c>
      <c r="O2728" s="8">
        <v>105.745</v>
      </c>
      <c r="P2728" s="3">
        <v>14.220297029702971</v>
      </c>
      <c r="Q2728" s="3" t="s">
        <v>8296</v>
      </c>
      <c r="R2728" s="3" t="s">
        <v>8296</v>
      </c>
      <c r="S2728" s="15">
        <f t="shared" si="84"/>
        <v>42452.579988425925</v>
      </c>
      <c r="T2728" s="14">
        <f t="shared" si="85"/>
        <v>42482.579988425925</v>
      </c>
    </row>
    <row r="2729" spans="1:20" ht="30.75" x14ac:dyDescent="0.25">
      <c r="A2729" s="3">
        <v>2727</v>
      </c>
      <c r="B2729" s="4" t="s">
        <v>2727</v>
      </c>
      <c r="C2729" s="4" t="s">
        <v>6837</v>
      </c>
      <c r="D2729" s="3">
        <v>10000</v>
      </c>
      <c r="E2729" s="3">
        <v>49321</v>
      </c>
      <c r="F2729" s="8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8296</v>
      </c>
      <c r="O2729" s="9">
        <v>493.21000000000004</v>
      </c>
      <c r="P2729" s="3">
        <v>55.61669024045262</v>
      </c>
      <c r="Q2729" s="3" t="s">
        <v>8296</v>
      </c>
      <c r="R2729" s="3" t="s">
        <v>8296</v>
      </c>
      <c r="S2729" s="15">
        <f t="shared" si="84"/>
        <v>42198.676655092597</v>
      </c>
      <c r="T2729" s="14">
        <f t="shared" si="85"/>
        <v>42223.676655092597</v>
      </c>
    </row>
    <row r="2730" spans="1:20" ht="15.75" x14ac:dyDescent="0.25">
      <c r="A2730" s="3">
        <v>2728</v>
      </c>
      <c r="B2730" s="4" t="s">
        <v>2728</v>
      </c>
      <c r="C2730" s="4" t="s">
        <v>6838</v>
      </c>
      <c r="D2730" s="3">
        <v>15000</v>
      </c>
      <c r="E2730" s="3">
        <v>30274</v>
      </c>
      <c r="F2730" s="8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8296</v>
      </c>
      <c r="O2730" s="9">
        <v>201.82666666666668</v>
      </c>
      <c r="P2730" s="3">
        <v>38.964285714285715</v>
      </c>
      <c r="Q2730" s="3" t="s">
        <v>8296</v>
      </c>
      <c r="R2730" s="3" t="s">
        <v>8296</v>
      </c>
      <c r="S2730" s="15">
        <f t="shared" si="84"/>
        <v>42333.59993055556</v>
      </c>
      <c r="T2730" s="14">
        <f t="shared" si="85"/>
        <v>42368.59993055556</v>
      </c>
    </row>
    <row r="2731" spans="1:20" ht="15.75" x14ac:dyDescent="0.25">
      <c r="A2731" s="3">
        <v>2729</v>
      </c>
      <c r="B2731" s="4" t="s">
        <v>2729</v>
      </c>
      <c r="C2731" s="4" t="s">
        <v>6839</v>
      </c>
      <c r="D2731" s="3">
        <v>7500</v>
      </c>
      <c r="E2731" s="3">
        <v>7833</v>
      </c>
      <c r="F2731" s="8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8296</v>
      </c>
      <c r="O2731" s="8">
        <v>104.44</v>
      </c>
      <c r="P2731" s="3">
        <v>14.478260869565217</v>
      </c>
      <c r="Q2731" s="3" t="s">
        <v>8296</v>
      </c>
      <c r="R2731" s="3" t="s">
        <v>8296</v>
      </c>
      <c r="S2731" s="15">
        <f t="shared" si="84"/>
        <v>42095.240706018521</v>
      </c>
      <c r="T2731" s="14">
        <f t="shared" si="85"/>
        <v>42125.240706018521</v>
      </c>
    </row>
    <row r="2732" spans="1:20" ht="30.75" x14ac:dyDescent="0.25">
      <c r="A2732" s="3">
        <v>2730</v>
      </c>
      <c r="B2732" s="4" t="s">
        <v>2730</v>
      </c>
      <c r="C2732" s="4" t="s">
        <v>6840</v>
      </c>
      <c r="D2732" s="3">
        <v>27000</v>
      </c>
      <c r="E2732" s="3">
        <v>45979.01</v>
      </c>
      <c r="F2732" s="8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8296</v>
      </c>
      <c r="O2732" s="8">
        <v>170.29262962962963</v>
      </c>
      <c r="P2732" s="3">
        <v>27.828460410557188</v>
      </c>
      <c r="Q2732" s="3" t="s">
        <v>8296</v>
      </c>
      <c r="R2732" s="3" t="s">
        <v>8296</v>
      </c>
      <c r="S2732" s="15">
        <f t="shared" si="84"/>
        <v>41351.541377314818</v>
      </c>
      <c r="T2732" s="14">
        <f t="shared" si="85"/>
        <v>41386.541377314818</v>
      </c>
    </row>
    <row r="2733" spans="1:20" ht="30.75" x14ac:dyDescent="0.25">
      <c r="A2733" s="3">
        <v>2731</v>
      </c>
      <c r="B2733" s="4" t="s">
        <v>2731</v>
      </c>
      <c r="C2733" s="4" t="s">
        <v>6841</v>
      </c>
      <c r="D2733" s="3">
        <v>30000</v>
      </c>
      <c r="E2733" s="3">
        <v>31291</v>
      </c>
      <c r="F2733" s="8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8296</v>
      </c>
      <c r="O2733" s="8">
        <v>104.30333333333333</v>
      </c>
      <c r="P2733" s="3">
        <v>34.891891891891895</v>
      </c>
      <c r="Q2733" s="3" t="s">
        <v>8296</v>
      </c>
      <c r="R2733" s="3" t="s">
        <v>8296</v>
      </c>
      <c r="S2733" s="15">
        <f t="shared" si="84"/>
        <v>41872.525717592594</v>
      </c>
      <c r="T2733" s="14">
        <f t="shared" si="85"/>
        <v>41930.166666666664</v>
      </c>
    </row>
    <row r="2734" spans="1:20" ht="30.75" x14ac:dyDescent="0.25">
      <c r="A2734" s="3">
        <v>2732</v>
      </c>
      <c r="B2734" s="4" t="s">
        <v>2732</v>
      </c>
      <c r="C2734" s="4" t="s">
        <v>6842</v>
      </c>
      <c r="D2734" s="3">
        <v>12000</v>
      </c>
      <c r="E2734" s="3">
        <v>14190</v>
      </c>
      <c r="F2734" s="8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8296</v>
      </c>
      <c r="O2734" s="8">
        <v>118.25000000000001</v>
      </c>
      <c r="P2734" s="3">
        <v>15</v>
      </c>
      <c r="Q2734" s="3" t="s">
        <v>8296</v>
      </c>
      <c r="R2734" s="3" t="s">
        <v>8296</v>
      </c>
      <c r="S2734" s="15">
        <f t="shared" si="84"/>
        <v>41389.808194444442</v>
      </c>
      <c r="T2734" s="14">
        <f t="shared" si="85"/>
        <v>41422</v>
      </c>
    </row>
    <row r="2735" spans="1:20" ht="45.75" x14ac:dyDescent="0.25">
      <c r="A2735" s="3">
        <v>2733</v>
      </c>
      <c r="B2735" s="4" t="s">
        <v>2733</v>
      </c>
      <c r="C2735" s="4" t="s">
        <v>6843</v>
      </c>
      <c r="D2735" s="3">
        <v>50000</v>
      </c>
      <c r="E2735" s="3">
        <v>53769</v>
      </c>
      <c r="F2735" s="8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8296</v>
      </c>
      <c r="O2735" s="8">
        <v>107.538</v>
      </c>
      <c r="P2735" s="3">
        <v>31.672268907563026</v>
      </c>
      <c r="Q2735" s="3" t="s">
        <v>8296</v>
      </c>
      <c r="R2735" s="3" t="s">
        <v>8296</v>
      </c>
      <c r="S2735" s="15">
        <f t="shared" si="84"/>
        <v>42044.272847222222</v>
      </c>
      <c r="T2735" s="14">
        <f t="shared" si="85"/>
        <v>42104.231180555551</v>
      </c>
    </row>
    <row r="2736" spans="1:20" ht="45.75" x14ac:dyDescent="0.25">
      <c r="A2736" s="3">
        <v>2734</v>
      </c>
      <c r="B2736" s="4" t="s">
        <v>2734</v>
      </c>
      <c r="C2736" s="4" t="s">
        <v>6844</v>
      </c>
      <c r="D2736" s="3">
        <v>1</v>
      </c>
      <c r="E2736" s="3">
        <v>22603</v>
      </c>
      <c r="F2736" s="8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8296</v>
      </c>
      <c r="O2736" s="9">
        <v>2260300</v>
      </c>
      <c r="P2736" s="3">
        <v>138.66257668711657</v>
      </c>
      <c r="Q2736" s="3" t="s">
        <v>8296</v>
      </c>
      <c r="R2736" s="3" t="s">
        <v>8296</v>
      </c>
      <c r="S2736" s="15">
        <f t="shared" si="84"/>
        <v>42626.668888888889</v>
      </c>
      <c r="T2736" s="14">
        <f t="shared" si="85"/>
        <v>42656.915972222225</v>
      </c>
    </row>
    <row r="2737" spans="1:20" ht="30.75" x14ac:dyDescent="0.25">
      <c r="A2737" s="3">
        <v>2735</v>
      </c>
      <c r="B2737" s="4" t="s">
        <v>2735</v>
      </c>
      <c r="C2737" s="4" t="s">
        <v>6845</v>
      </c>
      <c r="D2737" s="3">
        <v>750</v>
      </c>
      <c r="E2737" s="3">
        <v>7336.01</v>
      </c>
      <c r="F2737" s="8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8296</v>
      </c>
      <c r="O2737" s="9">
        <v>978.13466666666682</v>
      </c>
      <c r="P2737" s="3">
        <v>19.427758112094395</v>
      </c>
      <c r="Q2737" s="3" t="s">
        <v>8296</v>
      </c>
      <c r="R2737" s="3" t="s">
        <v>8296</v>
      </c>
      <c r="S2737" s="15">
        <f t="shared" si="84"/>
        <v>41316.120949074073</v>
      </c>
      <c r="T2737" s="14">
        <f t="shared" si="85"/>
        <v>41346.833333333336</v>
      </c>
    </row>
    <row r="2738" spans="1:20" ht="45.75" x14ac:dyDescent="0.25">
      <c r="A2738" s="3">
        <v>2736</v>
      </c>
      <c r="B2738" s="4" t="s">
        <v>2736</v>
      </c>
      <c r="C2738" s="4" t="s">
        <v>6846</v>
      </c>
      <c r="D2738" s="3">
        <v>8000</v>
      </c>
      <c r="E2738" s="3">
        <v>9832</v>
      </c>
      <c r="F2738" s="8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8296</v>
      </c>
      <c r="O2738" s="8">
        <v>122.9</v>
      </c>
      <c r="P2738" s="3">
        <v>31.586206896551722</v>
      </c>
      <c r="Q2738" s="3" t="s">
        <v>8296</v>
      </c>
      <c r="R2738" s="3" t="s">
        <v>8296</v>
      </c>
      <c r="S2738" s="15">
        <f t="shared" si="84"/>
        <v>41722.666354166664</v>
      </c>
      <c r="T2738" s="14">
        <f t="shared" si="85"/>
        <v>41752.666354166664</v>
      </c>
    </row>
    <row r="2739" spans="1:20" ht="30.75" x14ac:dyDescent="0.25">
      <c r="A2739" s="3">
        <v>2737</v>
      </c>
      <c r="B2739" s="4" t="s">
        <v>2737</v>
      </c>
      <c r="C2739" s="4" t="s">
        <v>6847</v>
      </c>
      <c r="D2739" s="3">
        <v>30000</v>
      </c>
      <c r="E2739" s="3">
        <v>73818.240000000005</v>
      </c>
      <c r="F2739" s="8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8296</v>
      </c>
      <c r="O2739" s="9">
        <v>246.0608</v>
      </c>
      <c r="P2739" s="3">
        <v>96.092631578947376</v>
      </c>
      <c r="Q2739" s="3" t="s">
        <v>8296</v>
      </c>
      <c r="R2739" s="3" t="s">
        <v>8296</v>
      </c>
      <c r="S2739" s="15">
        <f t="shared" si="84"/>
        <v>41611.917673611111</v>
      </c>
      <c r="T2739" s="14">
        <f t="shared" si="85"/>
        <v>41654.791666666664</v>
      </c>
    </row>
    <row r="2740" spans="1:20" ht="30.75" x14ac:dyDescent="0.25">
      <c r="A2740" s="3">
        <v>2738</v>
      </c>
      <c r="B2740" s="4" t="s">
        <v>2738</v>
      </c>
      <c r="C2740" s="4" t="s">
        <v>6848</v>
      </c>
      <c r="D2740" s="3">
        <v>5000</v>
      </c>
      <c r="E2740" s="3">
        <v>7397</v>
      </c>
      <c r="F2740" s="8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8296</v>
      </c>
      <c r="O2740" s="8">
        <v>147.94</v>
      </c>
      <c r="P2740" s="3">
        <v>159.80000000000001</v>
      </c>
      <c r="Q2740" s="3" t="s">
        <v>8296</v>
      </c>
      <c r="R2740" s="3" t="s">
        <v>8296</v>
      </c>
      <c r="S2740" s="15">
        <f t="shared" si="84"/>
        <v>42620.143564814818</v>
      </c>
      <c r="T2740" s="14">
        <f t="shared" si="85"/>
        <v>42680.143564814818</v>
      </c>
    </row>
    <row r="2741" spans="1:20" ht="30.75" x14ac:dyDescent="0.25">
      <c r="A2741" s="3">
        <v>2739</v>
      </c>
      <c r="B2741" s="4" t="s">
        <v>2739</v>
      </c>
      <c r="C2741" s="4" t="s">
        <v>6849</v>
      </c>
      <c r="D2741" s="3">
        <v>1100</v>
      </c>
      <c r="E2741" s="3">
        <v>4225</v>
      </c>
      <c r="F2741" s="8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8296</v>
      </c>
      <c r="O2741" s="9">
        <v>384.09090909090907</v>
      </c>
      <c r="P2741" s="3">
        <v>16.361256544502616</v>
      </c>
      <c r="Q2741" s="3" t="s">
        <v>8296</v>
      </c>
      <c r="R2741" s="3" t="s">
        <v>8296</v>
      </c>
      <c r="S2741" s="15">
        <f t="shared" si="84"/>
        <v>41719.887928240743</v>
      </c>
      <c r="T2741" s="14">
        <f t="shared" si="85"/>
        <v>41764.887928240743</v>
      </c>
    </row>
    <row r="2742" spans="1:20" ht="30.75" x14ac:dyDescent="0.25">
      <c r="A2742" s="3">
        <v>2740</v>
      </c>
      <c r="B2742" s="4" t="s">
        <v>2740</v>
      </c>
      <c r="C2742" s="4" t="s">
        <v>6850</v>
      </c>
      <c r="D2742" s="3">
        <v>300</v>
      </c>
      <c r="E2742" s="3">
        <v>310</v>
      </c>
      <c r="F2742" s="8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8296</v>
      </c>
      <c r="O2742" s="8">
        <v>103.33333333333334</v>
      </c>
      <c r="P2742" s="3">
        <v>0.58823529411764708</v>
      </c>
      <c r="Q2742" s="3" t="s">
        <v>8296</v>
      </c>
      <c r="R2742" s="3" t="s">
        <v>8296</v>
      </c>
      <c r="S2742" s="15">
        <f t="shared" si="84"/>
        <v>42045.031851851847</v>
      </c>
      <c r="T2742" s="14">
        <f t="shared" si="85"/>
        <v>42074.99018518519</v>
      </c>
    </row>
    <row r="2743" spans="1:20" ht="15.75" x14ac:dyDescent="0.25">
      <c r="A2743" s="3">
        <v>2741</v>
      </c>
      <c r="B2743" s="4" t="s">
        <v>2741</v>
      </c>
      <c r="C2743" s="4" t="s">
        <v>6851</v>
      </c>
      <c r="D2743" s="3">
        <v>8000</v>
      </c>
      <c r="E2743" s="3">
        <v>35</v>
      </c>
      <c r="F2743" s="9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8305</v>
      </c>
      <c r="O2743" s="7">
        <v>0.43750000000000006</v>
      </c>
      <c r="P2743" s="3">
        <v>-1991.25</v>
      </c>
      <c r="Q2743" s="3" t="s">
        <v>8305</v>
      </c>
      <c r="R2743" s="3" t="s">
        <v>8305</v>
      </c>
      <c r="S2743" s="15">
        <f t="shared" si="84"/>
        <v>41911.657430555555</v>
      </c>
      <c r="T2743" s="14">
        <f t="shared" si="85"/>
        <v>41932.088194444441</v>
      </c>
    </row>
    <row r="2744" spans="1:20" ht="30.75" x14ac:dyDescent="0.25">
      <c r="A2744" s="3">
        <v>2742</v>
      </c>
      <c r="B2744" s="4" t="s">
        <v>2742</v>
      </c>
      <c r="C2744" s="4" t="s">
        <v>6852</v>
      </c>
      <c r="D2744" s="3">
        <v>2500</v>
      </c>
      <c r="E2744" s="3">
        <v>731</v>
      </c>
      <c r="F2744" s="9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8305</v>
      </c>
      <c r="O2744" s="7">
        <v>29.24</v>
      </c>
      <c r="P2744" s="3">
        <v>-98.277777777777771</v>
      </c>
      <c r="Q2744" s="3" t="s">
        <v>8305</v>
      </c>
      <c r="R2744" s="3" t="s">
        <v>8305</v>
      </c>
      <c r="S2744" s="15">
        <f t="shared" si="84"/>
        <v>41030.719756944447</v>
      </c>
      <c r="T2744" s="14">
        <f t="shared" si="85"/>
        <v>41044.719756944447</v>
      </c>
    </row>
    <row r="2745" spans="1:20" ht="30.75" x14ac:dyDescent="0.25">
      <c r="A2745" s="3">
        <v>2743</v>
      </c>
      <c r="B2745" s="4" t="s">
        <v>2743</v>
      </c>
      <c r="C2745" s="4" t="s">
        <v>6853</v>
      </c>
      <c r="D2745" s="3">
        <v>5999</v>
      </c>
      <c r="E2745" s="3">
        <v>0</v>
      </c>
      <c r="F2745" s="9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8305</v>
      </c>
      <c r="O2745" s="7">
        <v>0</v>
      </c>
      <c r="P2745" s="3">
        <v>0</v>
      </c>
      <c r="Q2745" s="3" t="s">
        <v>8305</v>
      </c>
      <c r="R2745" s="3" t="s">
        <v>8305</v>
      </c>
      <c r="S2745" s="15">
        <f t="shared" si="84"/>
        <v>42632.328784722224</v>
      </c>
      <c r="T2745" s="14">
        <f t="shared" si="85"/>
        <v>42662.328784722224</v>
      </c>
    </row>
    <row r="2746" spans="1:20" ht="45.75" x14ac:dyDescent="0.25">
      <c r="A2746" s="3">
        <v>2744</v>
      </c>
      <c r="B2746" s="4" t="s">
        <v>2744</v>
      </c>
      <c r="C2746" s="4" t="s">
        <v>6854</v>
      </c>
      <c r="D2746" s="3">
        <v>16000</v>
      </c>
      <c r="E2746" s="3">
        <v>835</v>
      </c>
      <c r="F2746" s="9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8305</v>
      </c>
      <c r="O2746" s="7">
        <v>5.21875</v>
      </c>
      <c r="P2746" s="3">
        <v>-689.31818181818187</v>
      </c>
      <c r="Q2746" s="3" t="s">
        <v>8305</v>
      </c>
      <c r="R2746" s="3" t="s">
        <v>8305</v>
      </c>
      <c r="S2746" s="15">
        <f t="shared" si="84"/>
        <v>40938.062476851854</v>
      </c>
      <c r="T2746" s="14">
        <f t="shared" si="85"/>
        <v>40968.062476851854</v>
      </c>
    </row>
    <row r="2747" spans="1:20" ht="30.75" x14ac:dyDescent="0.25">
      <c r="A2747" s="3">
        <v>2745</v>
      </c>
      <c r="B2747" s="4" t="s">
        <v>2745</v>
      </c>
      <c r="C2747" s="4" t="s">
        <v>6855</v>
      </c>
      <c r="D2747" s="3">
        <v>8000</v>
      </c>
      <c r="E2747" s="3">
        <v>1751</v>
      </c>
      <c r="F2747" s="9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8305</v>
      </c>
      <c r="O2747" s="7">
        <v>21.887499999999999</v>
      </c>
      <c r="P2747" s="3">
        <v>-127.53061224489795</v>
      </c>
      <c r="Q2747" s="3" t="s">
        <v>8305</v>
      </c>
      <c r="R2747" s="3" t="s">
        <v>8305</v>
      </c>
      <c r="S2747" s="15">
        <f t="shared" si="84"/>
        <v>41044.988055555557</v>
      </c>
      <c r="T2747" s="14">
        <f t="shared" si="85"/>
        <v>41104.988055555557</v>
      </c>
    </row>
    <row r="2748" spans="1:20" ht="30.75" x14ac:dyDescent="0.25">
      <c r="A2748" s="3">
        <v>2746</v>
      </c>
      <c r="B2748" s="4" t="s">
        <v>2746</v>
      </c>
      <c r="C2748" s="4" t="s">
        <v>6856</v>
      </c>
      <c r="D2748" s="3">
        <v>3000</v>
      </c>
      <c r="E2748" s="3">
        <v>801</v>
      </c>
      <c r="F2748" s="9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8305</v>
      </c>
      <c r="O2748" s="7">
        <v>26.700000000000003</v>
      </c>
      <c r="P2748" s="3">
        <v>-115.73684210526316</v>
      </c>
      <c r="Q2748" s="3" t="s">
        <v>8305</v>
      </c>
      <c r="R2748" s="3" t="s">
        <v>8305</v>
      </c>
      <c r="S2748" s="15">
        <f t="shared" si="84"/>
        <v>41850.781377314815</v>
      </c>
      <c r="T2748" s="14">
        <f t="shared" si="85"/>
        <v>41880.781377314815</v>
      </c>
    </row>
    <row r="2749" spans="1:20" ht="30.75" x14ac:dyDescent="0.25">
      <c r="A2749" s="3">
        <v>2747</v>
      </c>
      <c r="B2749" s="4" t="s">
        <v>2747</v>
      </c>
      <c r="C2749" s="4" t="s">
        <v>6857</v>
      </c>
      <c r="D2749" s="3">
        <v>500</v>
      </c>
      <c r="E2749" s="3">
        <v>140</v>
      </c>
      <c r="F2749" s="9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8305</v>
      </c>
      <c r="O2749" s="7">
        <v>28.000000000000004</v>
      </c>
      <c r="P2749" s="3">
        <v>-90</v>
      </c>
      <c r="Q2749" s="3" t="s">
        <v>8305</v>
      </c>
      <c r="R2749" s="3" t="s">
        <v>8305</v>
      </c>
      <c r="S2749" s="15">
        <f t="shared" si="84"/>
        <v>41044.64811342593</v>
      </c>
      <c r="T2749" s="14">
        <f t="shared" si="85"/>
        <v>41076.131944444445</v>
      </c>
    </row>
    <row r="2750" spans="1:20" ht="30.75" x14ac:dyDescent="0.25">
      <c r="A2750" s="3">
        <v>2748</v>
      </c>
      <c r="B2750" s="4" t="s">
        <v>2748</v>
      </c>
      <c r="C2750" s="4" t="s">
        <v>6858</v>
      </c>
      <c r="D2750" s="3">
        <v>5000</v>
      </c>
      <c r="E2750" s="3">
        <v>53</v>
      </c>
      <c r="F2750" s="9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8305</v>
      </c>
      <c r="O2750" s="7">
        <v>1.06</v>
      </c>
      <c r="P2750" s="3">
        <v>-1236.75</v>
      </c>
      <c r="Q2750" s="3" t="s">
        <v>8305</v>
      </c>
      <c r="R2750" s="3" t="s">
        <v>8305</v>
      </c>
      <c r="S2750" s="15">
        <f t="shared" si="84"/>
        <v>42585.7106712963</v>
      </c>
      <c r="T2750" s="14">
        <f t="shared" si="85"/>
        <v>42615.7106712963</v>
      </c>
    </row>
    <row r="2751" spans="1:20" ht="15.75" x14ac:dyDescent="0.25">
      <c r="A2751" s="3">
        <v>2749</v>
      </c>
      <c r="B2751" s="4" t="s">
        <v>2749</v>
      </c>
      <c r="C2751" s="4" t="s">
        <v>6859</v>
      </c>
      <c r="D2751" s="3">
        <v>10000</v>
      </c>
      <c r="E2751" s="3">
        <v>110</v>
      </c>
      <c r="F2751" s="9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8305</v>
      </c>
      <c r="O2751" s="7">
        <v>1.0999999999999999</v>
      </c>
      <c r="P2751" s="3">
        <v>-4945</v>
      </c>
      <c r="Q2751" s="3" t="s">
        <v>8305</v>
      </c>
      <c r="R2751" s="3" t="s">
        <v>8305</v>
      </c>
      <c r="S2751" s="15">
        <f t="shared" si="84"/>
        <v>42068.799039351856</v>
      </c>
      <c r="T2751" s="14">
        <f t="shared" si="85"/>
        <v>42098.757372685184</v>
      </c>
    </row>
    <row r="2752" spans="1:20" ht="30.75" x14ac:dyDescent="0.25">
      <c r="A2752" s="3">
        <v>2750</v>
      </c>
      <c r="B2752" s="4" t="s">
        <v>2750</v>
      </c>
      <c r="C2752" s="4" t="s">
        <v>6860</v>
      </c>
      <c r="D2752" s="3">
        <v>1999</v>
      </c>
      <c r="E2752" s="3">
        <v>0</v>
      </c>
      <c r="F2752" s="9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8305</v>
      </c>
      <c r="O2752" s="7">
        <v>0</v>
      </c>
      <c r="P2752" s="3">
        <v>0</v>
      </c>
      <c r="Q2752" s="3" t="s">
        <v>8305</v>
      </c>
      <c r="R2752" s="3" t="s">
        <v>8305</v>
      </c>
      <c r="S2752" s="15">
        <f t="shared" si="84"/>
        <v>41078.899826388886</v>
      </c>
      <c r="T2752" s="14">
        <f t="shared" si="85"/>
        <v>41090.833333333336</v>
      </c>
    </row>
    <row r="2753" spans="1:20" ht="45.75" x14ac:dyDescent="0.25">
      <c r="A2753" s="3">
        <v>2751</v>
      </c>
      <c r="B2753" s="4" t="s">
        <v>2751</v>
      </c>
      <c r="C2753" s="4" t="s">
        <v>6861</v>
      </c>
      <c r="D2753" s="3">
        <v>3274</v>
      </c>
      <c r="E2753" s="3">
        <v>0</v>
      </c>
      <c r="F2753" s="9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8305</v>
      </c>
      <c r="O2753" s="7">
        <v>0</v>
      </c>
      <c r="P2753" s="3">
        <v>0</v>
      </c>
      <c r="Q2753" s="3" t="s">
        <v>8305</v>
      </c>
      <c r="R2753" s="3" t="s">
        <v>8305</v>
      </c>
      <c r="S2753" s="15">
        <f t="shared" si="84"/>
        <v>41747.887060185189</v>
      </c>
      <c r="T2753" s="14">
        <f t="shared" si="85"/>
        <v>41807.887060185189</v>
      </c>
    </row>
    <row r="2754" spans="1:20" ht="45.75" x14ac:dyDescent="0.25">
      <c r="A2754" s="3">
        <v>2752</v>
      </c>
      <c r="B2754" s="4" t="s">
        <v>2752</v>
      </c>
      <c r="C2754" s="4" t="s">
        <v>6862</v>
      </c>
      <c r="D2754" s="3">
        <v>4800</v>
      </c>
      <c r="E2754" s="3">
        <v>550</v>
      </c>
      <c r="F2754" s="9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8305</v>
      </c>
      <c r="O2754" s="7">
        <v>11.458333333333332</v>
      </c>
      <c r="P2754" s="3">
        <v>-303.57142857142856</v>
      </c>
      <c r="Q2754" s="3" t="s">
        <v>8305</v>
      </c>
      <c r="R2754" s="3" t="s">
        <v>8305</v>
      </c>
      <c r="S2754" s="15">
        <f t="shared" si="84"/>
        <v>40855.765092592592</v>
      </c>
      <c r="T2754" s="14">
        <f t="shared" si="85"/>
        <v>40895.765092592592</v>
      </c>
    </row>
    <row r="2755" spans="1:20" ht="30.75" x14ac:dyDescent="0.25">
      <c r="A2755" s="3">
        <v>2753</v>
      </c>
      <c r="B2755" s="4" t="s">
        <v>2753</v>
      </c>
      <c r="C2755" s="4" t="s">
        <v>6863</v>
      </c>
      <c r="D2755" s="3">
        <v>2000</v>
      </c>
      <c r="E2755" s="3">
        <v>380</v>
      </c>
      <c r="F2755" s="9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8305</v>
      </c>
      <c r="O2755" s="7">
        <v>19</v>
      </c>
      <c r="P2755" s="3">
        <v>-202.5</v>
      </c>
      <c r="Q2755" s="3" t="s">
        <v>8305</v>
      </c>
      <c r="R2755" s="3" t="s">
        <v>8305</v>
      </c>
      <c r="S2755" s="15">
        <f t="shared" ref="S2755:S2818" si="86">(((J2755/60)/60)/24)+DATE(1970,1,1)</f>
        <v>41117.900729166664</v>
      </c>
      <c r="T2755" s="14">
        <f t="shared" ref="T2755:T2818" si="87">(((I2755/60)/60)/24)+DATE(1970,1,1)</f>
        <v>41147.900729166664</v>
      </c>
    </row>
    <row r="2756" spans="1:20" ht="30.75" x14ac:dyDescent="0.25">
      <c r="A2756" s="3">
        <v>2754</v>
      </c>
      <c r="B2756" s="4" t="s">
        <v>2754</v>
      </c>
      <c r="C2756" s="4" t="s">
        <v>6864</v>
      </c>
      <c r="D2756" s="3">
        <v>10000</v>
      </c>
      <c r="E2756" s="3">
        <v>0</v>
      </c>
      <c r="F2756" s="9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8305</v>
      </c>
      <c r="O2756" s="7">
        <v>0</v>
      </c>
      <c r="P2756" s="3">
        <v>0</v>
      </c>
      <c r="Q2756" s="3" t="s">
        <v>8305</v>
      </c>
      <c r="R2756" s="3" t="s">
        <v>8305</v>
      </c>
      <c r="S2756" s="15">
        <f t="shared" si="86"/>
        <v>41863.636006944449</v>
      </c>
      <c r="T2756" s="14">
        <f t="shared" si="87"/>
        <v>41893.636006944449</v>
      </c>
    </row>
    <row r="2757" spans="1:20" ht="30.75" x14ac:dyDescent="0.25">
      <c r="A2757" s="3">
        <v>2755</v>
      </c>
      <c r="B2757" s="4" t="s">
        <v>2755</v>
      </c>
      <c r="C2757" s="4" t="s">
        <v>6865</v>
      </c>
      <c r="D2757" s="3">
        <v>500</v>
      </c>
      <c r="E2757" s="3">
        <v>260</v>
      </c>
      <c r="F2757" s="9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8305</v>
      </c>
      <c r="O2757" s="7">
        <v>52</v>
      </c>
      <c r="P2757" s="3">
        <v>-16</v>
      </c>
      <c r="Q2757" s="3" t="s">
        <v>8305</v>
      </c>
      <c r="R2757" s="3" t="s">
        <v>8305</v>
      </c>
      <c r="S2757" s="15">
        <f t="shared" si="86"/>
        <v>42072.790821759263</v>
      </c>
      <c r="T2757" s="14">
        <f t="shared" si="87"/>
        <v>42102.790821759263</v>
      </c>
    </row>
    <row r="2758" spans="1:20" ht="30.75" x14ac:dyDescent="0.25">
      <c r="A2758" s="3">
        <v>2756</v>
      </c>
      <c r="B2758" s="4" t="s">
        <v>2756</v>
      </c>
      <c r="C2758" s="4" t="s">
        <v>6866</v>
      </c>
      <c r="D2758" s="3">
        <v>10000</v>
      </c>
      <c r="E2758" s="3">
        <v>1048</v>
      </c>
      <c r="F2758" s="9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8305</v>
      </c>
      <c r="O2758" s="7">
        <v>10.48</v>
      </c>
      <c r="P2758" s="3">
        <v>-271.27272727272725</v>
      </c>
      <c r="Q2758" s="3" t="s">
        <v>8305</v>
      </c>
      <c r="R2758" s="3" t="s">
        <v>8305</v>
      </c>
      <c r="S2758" s="15">
        <f t="shared" si="86"/>
        <v>41620.90047453704</v>
      </c>
      <c r="T2758" s="14">
        <f t="shared" si="87"/>
        <v>41650.90047453704</v>
      </c>
    </row>
    <row r="2759" spans="1:20" ht="15.75" x14ac:dyDescent="0.25">
      <c r="A2759" s="3">
        <v>2757</v>
      </c>
      <c r="B2759" s="4" t="s">
        <v>2757</v>
      </c>
      <c r="C2759" s="4" t="s">
        <v>6867</v>
      </c>
      <c r="D2759" s="3">
        <v>1500</v>
      </c>
      <c r="E2759" s="3">
        <v>10</v>
      </c>
      <c r="F2759" s="9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8305</v>
      </c>
      <c r="O2759" s="7">
        <v>0.66666666666666674</v>
      </c>
      <c r="P2759" s="3">
        <v>-745</v>
      </c>
      <c r="Q2759" s="3" t="s">
        <v>8305</v>
      </c>
      <c r="R2759" s="3" t="s">
        <v>8305</v>
      </c>
      <c r="S2759" s="15">
        <f t="shared" si="86"/>
        <v>42573.65662037037</v>
      </c>
      <c r="T2759" s="14">
        <f t="shared" si="87"/>
        <v>42588.65662037037</v>
      </c>
    </row>
    <row r="2760" spans="1:20" ht="45.75" x14ac:dyDescent="0.25">
      <c r="A2760" s="3">
        <v>2758</v>
      </c>
      <c r="B2760" s="4" t="s">
        <v>2758</v>
      </c>
      <c r="C2760" s="4" t="s">
        <v>6868</v>
      </c>
      <c r="D2760" s="3">
        <v>2000</v>
      </c>
      <c r="E2760" s="3">
        <v>234</v>
      </c>
      <c r="F2760" s="9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8305</v>
      </c>
      <c r="O2760" s="7">
        <v>11.700000000000001</v>
      </c>
      <c r="P2760" s="3">
        <v>-294.33333333333331</v>
      </c>
      <c r="Q2760" s="3" t="s">
        <v>8305</v>
      </c>
      <c r="R2760" s="3" t="s">
        <v>8305</v>
      </c>
      <c r="S2760" s="15">
        <f t="shared" si="86"/>
        <v>42639.441932870366</v>
      </c>
      <c r="T2760" s="14">
        <f t="shared" si="87"/>
        <v>42653.441932870366</v>
      </c>
    </row>
    <row r="2761" spans="1:20" ht="45.75" x14ac:dyDescent="0.25">
      <c r="A2761" s="3">
        <v>2759</v>
      </c>
      <c r="B2761" s="4" t="s">
        <v>2759</v>
      </c>
      <c r="C2761" s="4" t="s">
        <v>6869</v>
      </c>
      <c r="D2761" s="3">
        <v>1000</v>
      </c>
      <c r="E2761" s="3">
        <v>105</v>
      </c>
      <c r="F2761" s="9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8305</v>
      </c>
      <c r="O2761" s="7">
        <v>10.5</v>
      </c>
      <c r="P2761" s="3">
        <v>-447.5</v>
      </c>
      <c r="Q2761" s="3" t="s">
        <v>8305</v>
      </c>
      <c r="R2761" s="3" t="s">
        <v>8305</v>
      </c>
      <c r="S2761" s="15">
        <f t="shared" si="86"/>
        <v>42524.36650462963</v>
      </c>
      <c r="T2761" s="14">
        <f t="shared" si="87"/>
        <v>42567.36650462963</v>
      </c>
    </row>
    <row r="2762" spans="1:20" ht="30.75" x14ac:dyDescent="0.25">
      <c r="A2762" s="3">
        <v>2760</v>
      </c>
      <c r="B2762" s="4" t="s">
        <v>2760</v>
      </c>
      <c r="C2762" s="4" t="s">
        <v>6870</v>
      </c>
      <c r="D2762" s="3">
        <v>5000</v>
      </c>
      <c r="E2762" s="3">
        <v>0</v>
      </c>
      <c r="F2762" s="9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8305</v>
      </c>
      <c r="O2762" s="7">
        <v>0</v>
      </c>
      <c r="P2762" s="3">
        <v>0</v>
      </c>
      <c r="Q2762" s="3" t="s">
        <v>8305</v>
      </c>
      <c r="R2762" s="3" t="s">
        <v>8305</v>
      </c>
      <c r="S2762" s="15">
        <f t="shared" si="86"/>
        <v>41415.461319444446</v>
      </c>
      <c r="T2762" s="14">
        <f t="shared" si="87"/>
        <v>41445.461319444446</v>
      </c>
    </row>
    <row r="2763" spans="1:20" ht="30.75" x14ac:dyDescent="0.25">
      <c r="A2763" s="3">
        <v>2761</v>
      </c>
      <c r="B2763" s="4" t="s">
        <v>2761</v>
      </c>
      <c r="C2763" s="4" t="s">
        <v>6871</v>
      </c>
      <c r="D2763" s="3">
        <v>5000</v>
      </c>
      <c r="E2763" s="3">
        <v>36</v>
      </c>
      <c r="F2763" s="9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8305</v>
      </c>
      <c r="O2763" s="7">
        <v>0.72</v>
      </c>
      <c r="P2763" s="3">
        <v>-1241</v>
      </c>
      <c r="Q2763" s="3" t="s">
        <v>8305</v>
      </c>
      <c r="R2763" s="3" t="s">
        <v>8305</v>
      </c>
      <c r="S2763" s="15">
        <f t="shared" si="86"/>
        <v>41247.063576388886</v>
      </c>
      <c r="T2763" s="14">
        <f t="shared" si="87"/>
        <v>41277.063576388886</v>
      </c>
    </row>
    <row r="2764" spans="1:20" ht="30.75" x14ac:dyDescent="0.25">
      <c r="A2764" s="3">
        <v>2762</v>
      </c>
      <c r="B2764" s="4" t="s">
        <v>2762</v>
      </c>
      <c r="C2764" s="4" t="s">
        <v>6872</v>
      </c>
      <c r="D2764" s="3">
        <v>3250</v>
      </c>
      <c r="E2764" s="3">
        <v>25</v>
      </c>
      <c r="F2764" s="9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8305</v>
      </c>
      <c r="O2764" s="7">
        <v>0.76923076923076927</v>
      </c>
      <c r="P2764" s="3">
        <v>-3225</v>
      </c>
      <c r="Q2764" s="3" t="s">
        <v>8305</v>
      </c>
      <c r="R2764" s="3" t="s">
        <v>8305</v>
      </c>
      <c r="S2764" s="15">
        <f t="shared" si="86"/>
        <v>40927.036979166667</v>
      </c>
      <c r="T2764" s="14">
        <f t="shared" si="87"/>
        <v>40986.995312500003</v>
      </c>
    </row>
    <row r="2765" spans="1:20" ht="30.75" x14ac:dyDescent="0.25">
      <c r="A2765" s="3">
        <v>2763</v>
      </c>
      <c r="B2765" s="4" t="s">
        <v>2763</v>
      </c>
      <c r="C2765" s="4" t="s">
        <v>6873</v>
      </c>
      <c r="D2765" s="3">
        <v>39400</v>
      </c>
      <c r="E2765" s="3">
        <v>90</v>
      </c>
      <c r="F2765" s="9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8305</v>
      </c>
      <c r="O2765" s="7">
        <v>0.22842639593908631</v>
      </c>
      <c r="P2765" s="3">
        <v>-13103.333333333334</v>
      </c>
      <c r="Q2765" s="3" t="s">
        <v>8305</v>
      </c>
      <c r="R2765" s="3" t="s">
        <v>8305</v>
      </c>
      <c r="S2765" s="15">
        <f t="shared" si="86"/>
        <v>41373.579675925925</v>
      </c>
      <c r="T2765" s="14">
        <f t="shared" si="87"/>
        <v>41418.579675925925</v>
      </c>
    </row>
    <row r="2766" spans="1:20" ht="30.75" x14ac:dyDescent="0.25">
      <c r="A2766" s="3">
        <v>2764</v>
      </c>
      <c r="B2766" s="4" t="s">
        <v>2764</v>
      </c>
      <c r="C2766" s="4" t="s">
        <v>6874</v>
      </c>
      <c r="D2766" s="3">
        <v>4000</v>
      </c>
      <c r="E2766" s="3">
        <v>45</v>
      </c>
      <c r="F2766" s="9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8305</v>
      </c>
      <c r="O2766" s="7">
        <v>1.125</v>
      </c>
      <c r="P2766" s="3">
        <v>-988.75</v>
      </c>
      <c r="Q2766" s="3" t="s">
        <v>8305</v>
      </c>
      <c r="R2766" s="3" t="s">
        <v>8305</v>
      </c>
      <c r="S2766" s="15">
        <f t="shared" si="86"/>
        <v>41030.292025462964</v>
      </c>
      <c r="T2766" s="14">
        <f t="shared" si="87"/>
        <v>41059.791666666664</v>
      </c>
    </row>
    <row r="2767" spans="1:20" ht="30.75" x14ac:dyDescent="0.25">
      <c r="A2767" s="3">
        <v>2765</v>
      </c>
      <c r="B2767" s="4" t="s">
        <v>2765</v>
      </c>
      <c r="C2767" s="4" t="s">
        <v>6875</v>
      </c>
      <c r="D2767" s="3">
        <v>4000</v>
      </c>
      <c r="E2767" s="3">
        <v>0</v>
      </c>
      <c r="F2767" s="9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8305</v>
      </c>
      <c r="O2767" s="7">
        <v>0</v>
      </c>
      <c r="P2767" s="3">
        <v>0</v>
      </c>
      <c r="Q2767" s="3" t="s">
        <v>8305</v>
      </c>
      <c r="R2767" s="3" t="s">
        <v>8305</v>
      </c>
      <c r="S2767" s="15">
        <f t="shared" si="86"/>
        <v>41194.579027777778</v>
      </c>
      <c r="T2767" s="14">
        <f t="shared" si="87"/>
        <v>41210.579027777778</v>
      </c>
    </row>
    <row r="2768" spans="1:20" ht="45.75" x14ac:dyDescent="0.25">
      <c r="A2768" s="3">
        <v>2766</v>
      </c>
      <c r="B2768" s="4" t="s">
        <v>2766</v>
      </c>
      <c r="C2768" s="4" t="s">
        <v>6876</v>
      </c>
      <c r="D2768" s="3">
        <v>5000</v>
      </c>
      <c r="E2768" s="3">
        <v>100</v>
      </c>
      <c r="F2768" s="9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8305</v>
      </c>
      <c r="O2768" s="7">
        <v>2</v>
      </c>
      <c r="P2768" s="3">
        <v>-1225</v>
      </c>
      <c r="Q2768" s="3" t="s">
        <v>8305</v>
      </c>
      <c r="R2768" s="3" t="s">
        <v>8305</v>
      </c>
      <c r="S2768" s="15">
        <f t="shared" si="86"/>
        <v>40736.668032407404</v>
      </c>
      <c r="T2768" s="14">
        <f t="shared" si="87"/>
        <v>40766.668032407404</v>
      </c>
    </row>
    <row r="2769" spans="1:20" ht="30.75" x14ac:dyDescent="0.25">
      <c r="A2769" s="3">
        <v>2767</v>
      </c>
      <c r="B2769" s="4" t="s">
        <v>2767</v>
      </c>
      <c r="C2769" s="4" t="s">
        <v>6877</v>
      </c>
      <c r="D2769" s="3">
        <v>4000</v>
      </c>
      <c r="E2769" s="3">
        <v>34</v>
      </c>
      <c r="F2769" s="9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8305</v>
      </c>
      <c r="O2769" s="7">
        <v>0.85000000000000009</v>
      </c>
      <c r="P2769" s="3">
        <v>-1322</v>
      </c>
      <c r="Q2769" s="3" t="s">
        <v>8305</v>
      </c>
      <c r="R2769" s="3" t="s">
        <v>8305</v>
      </c>
      <c r="S2769" s="15">
        <f t="shared" si="86"/>
        <v>42172.958912037036</v>
      </c>
      <c r="T2769" s="14">
        <f t="shared" si="87"/>
        <v>42232.958912037036</v>
      </c>
    </row>
    <row r="2770" spans="1:20" ht="30.75" x14ac:dyDescent="0.25">
      <c r="A2770" s="3">
        <v>2768</v>
      </c>
      <c r="B2770" s="4" t="s">
        <v>2768</v>
      </c>
      <c r="C2770" s="4" t="s">
        <v>6878</v>
      </c>
      <c r="D2770" s="3">
        <v>7000</v>
      </c>
      <c r="E2770" s="3">
        <v>1002</v>
      </c>
      <c r="F2770" s="9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8305</v>
      </c>
      <c r="O2770" s="7">
        <v>14.314285714285715</v>
      </c>
      <c r="P2770" s="3">
        <v>-176.41176470588235</v>
      </c>
      <c r="Q2770" s="3" t="s">
        <v>8305</v>
      </c>
      <c r="R2770" s="3" t="s">
        <v>8305</v>
      </c>
      <c r="S2770" s="15">
        <f t="shared" si="86"/>
        <v>40967.614849537036</v>
      </c>
      <c r="T2770" s="14">
        <f t="shared" si="87"/>
        <v>40997.573182870372</v>
      </c>
    </row>
    <row r="2771" spans="1:20" ht="30.75" x14ac:dyDescent="0.25">
      <c r="A2771" s="3">
        <v>2769</v>
      </c>
      <c r="B2771" s="4" t="s">
        <v>2769</v>
      </c>
      <c r="C2771" s="4" t="s">
        <v>6879</v>
      </c>
      <c r="D2771" s="3">
        <v>800</v>
      </c>
      <c r="E2771" s="3">
        <v>2</v>
      </c>
      <c r="F2771" s="9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8305</v>
      </c>
      <c r="O2771" s="7">
        <v>0.25</v>
      </c>
      <c r="P2771" s="3">
        <v>-399</v>
      </c>
      <c r="Q2771" s="3" t="s">
        <v>8305</v>
      </c>
      <c r="R2771" s="3" t="s">
        <v>8305</v>
      </c>
      <c r="S2771" s="15">
        <f t="shared" si="86"/>
        <v>41745.826273148145</v>
      </c>
      <c r="T2771" s="14">
        <f t="shared" si="87"/>
        <v>41795.826273148145</v>
      </c>
    </row>
    <row r="2772" spans="1:20" ht="30.75" x14ac:dyDescent="0.25">
      <c r="A2772" s="3">
        <v>2770</v>
      </c>
      <c r="B2772" s="4" t="s">
        <v>2770</v>
      </c>
      <c r="C2772" s="4" t="s">
        <v>6880</v>
      </c>
      <c r="D2772" s="3">
        <v>20000</v>
      </c>
      <c r="E2772" s="3">
        <v>2082.25</v>
      </c>
      <c r="F2772" s="9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8305</v>
      </c>
      <c r="O2772" s="7">
        <v>10.411249999999999</v>
      </c>
      <c r="P2772" s="3">
        <v>-542.96212121212125</v>
      </c>
      <c r="Q2772" s="3" t="s">
        <v>8305</v>
      </c>
      <c r="R2772" s="3" t="s">
        <v>8305</v>
      </c>
      <c r="S2772" s="15">
        <f t="shared" si="86"/>
        <v>41686.705208333333</v>
      </c>
      <c r="T2772" s="14">
        <f t="shared" si="87"/>
        <v>41716.663541666669</v>
      </c>
    </row>
    <row r="2773" spans="1:20" ht="45.75" x14ac:dyDescent="0.25">
      <c r="A2773" s="3">
        <v>2771</v>
      </c>
      <c r="B2773" s="4" t="s">
        <v>2771</v>
      </c>
      <c r="C2773" s="4" t="s">
        <v>6881</v>
      </c>
      <c r="D2773" s="3">
        <v>19980</v>
      </c>
      <c r="E2773" s="3">
        <v>0</v>
      </c>
      <c r="F2773" s="9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8305</v>
      </c>
      <c r="O2773" s="7">
        <v>0</v>
      </c>
      <c r="P2773" s="3">
        <v>0</v>
      </c>
      <c r="Q2773" s="3" t="s">
        <v>8305</v>
      </c>
      <c r="R2773" s="3" t="s">
        <v>8305</v>
      </c>
      <c r="S2773" s="15">
        <f t="shared" si="86"/>
        <v>41257.531712962962</v>
      </c>
      <c r="T2773" s="14">
        <f t="shared" si="87"/>
        <v>41306.708333333336</v>
      </c>
    </row>
    <row r="2774" spans="1:20" ht="30.75" x14ac:dyDescent="0.25">
      <c r="A2774" s="3">
        <v>2772</v>
      </c>
      <c r="B2774" s="4" t="s">
        <v>2772</v>
      </c>
      <c r="C2774" s="4" t="s">
        <v>6882</v>
      </c>
      <c r="D2774" s="3">
        <v>8000</v>
      </c>
      <c r="E2774" s="3">
        <v>0</v>
      </c>
      <c r="F2774" s="9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8305</v>
      </c>
      <c r="O2774" s="7">
        <v>0</v>
      </c>
      <c r="P2774" s="3">
        <v>0</v>
      </c>
      <c r="Q2774" s="3" t="s">
        <v>8305</v>
      </c>
      <c r="R2774" s="3" t="s">
        <v>8305</v>
      </c>
      <c r="S2774" s="15">
        <f t="shared" si="86"/>
        <v>41537.869143518517</v>
      </c>
      <c r="T2774" s="14">
        <f t="shared" si="87"/>
        <v>41552.869143518517</v>
      </c>
    </row>
    <row r="2775" spans="1:20" ht="30.75" x14ac:dyDescent="0.25">
      <c r="A2775" s="3">
        <v>2773</v>
      </c>
      <c r="B2775" s="4" t="s">
        <v>2773</v>
      </c>
      <c r="C2775" s="4" t="s">
        <v>6883</v>
      </c>
      <c r="D2775" s="3">
        <v>530</v>
      </c>
      <c r="E2775" s="3">
        <v>1</v>
      </c>
      <c r="F2775" s="9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8305</v>
      </c>
      <c r="O2775" s="7">
        <v>0.18867924528301888</v>
      </c>
      <c r="P2775" s="3">
        <v>-529</v>
      </c>
      <c r="Q2775" s="3" t="s">
        <v>8305</v>
      </c>
      <c r="R2775" s="3" t="s">
        <v>8305</v>
      </c>
      <c r="S2775" s="15">
        <f t="shared" si="86"/>
        <v>42474.86482638889</v>
      </c>
      <c r="T2775" s="14">
        <f t="shared" si="87"/>
        <v>42484.86482638889</v>
      </c>
    </row>
    <row r="2776" spans="1:20" ht="30.75" x14ac:dyDescent="0.25">
      <c r="A2776" s="3">
        <v>2774</v>
      </c>
      <c r="B2776" s="4" t="s">
        <v>2774</v>
      </c>
      <c r="C2776" s="4" t="s">
        <v>6884</v>
      </c>
      <c r="D2776" s="3">
        <v>4000</v>
      </c>
      <c r="E2776" s="3">
        <v>570</v>
      </c>
      <c r="F2776" s="9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8305</v>
      </c>
      <c r="O2776" s="7">
        <v>14.249999999999998</v>
      </c>
      <c r="P2776" s="3">
        <v>-263.84615384615387</v>
      </c>
      <c r="Q2776" s="3" t="s">
        <v>8305</v>
      </c>
      <c r="R2776" s="3" t="s">
        <v>8305</v>
      </c>
      <c r="S2776" s="15">
        <f t="shared" si="86"/>
        <v>41311.126481481479</v>
      </c>
      <c r="T2776" s="14">
        <f t="shared" si="87"/>
        <v>41341.126481481479</v>
      </c>
    </row>
    <row r="2777" spans="1:20" ht="30.75" x14ac:dyDescent="0.25">
      <c r="A2777" s="3">
        <v>2775</v>
      </c>
      <c r="B2777" s="4" t="s">
        <v>2775</v>
      </c>
      <c r="C2777" s="4" t="s">
        <v>6885</v>
      </c>
      <c r="D2777" s="3">
        <v>5000</v>
      </c>
      <c r="E2777" s="3">
        <v>150</v>
      </c>
      <c r="F2777" s="9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8305</v>
      </c>
      <c r="O2777" s="7">
        <v>3</v>
      </c>
      <c r="P2777" s="3">
        <v>-2425</v>
      </c>
      <c r="Q2777" s="3" t="s">
        <v>8305</v>
      </c>
      <c r="R2777" s="3" t="s">
        <v>8305</v>
      </c>
      <c r="S2777" s="15">
        <f t="shared" si="86"/>
        <v>40863.013356481482</v>
      </c>
      <c r="T2777" s="14">
        <f t="shared" si="87"/>
        <v>40893.013356481482</v>
      </c>
    </row>
    <row r="2778" spans="1:20" ht="45.75" x14ac:dyDescent="0.25">
      <c r="A2778" s="3">
        <v>2776</v>
      </c>
      <c r="B2778" s="4" t="s">
        <v>2776</v>
      </c>
      <c r="C2778" s="4" t="s">
        <v>6886</v>
      </c>
      <c r="D2778" s="3">
        <v>21000</v>
      </c>
      <c r="E2778" s="3">
        <v>1655</v>
      </c>
      <c r="F2778" s="9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8305</v>
      </c>
      <c r="O2778" s="7">
        <v>7.8809523809523814</v>
      </c>
      <c r="P2778" s="3">
        <v>-537.36111111111109</v>
      </c>
      <c r="Q2778" s="3" t="s">
        <v>8305</v>
      </c>
      <c r="R2778" s="3" t="s">
        <v>8305</v>
      </c>
      <c r="S2778" s="15">
        <f t="shared" si="86"/>
        <v>42136.297175925924</v>
      </c>
      <c r="T2778" s="14">
        <f t="shared" si="87"/>
        <v>42167.297175925924</v>
      </c>
    </row>
    <row r="2779" spans="1:20" ht="30.75" x14ac:dyDescent="0.25">
      <c r="A2779" s="3">
        <v>2777</v>
      </c>
      <c r="B2779" s="4" t="s">
        <v>2777</v>
      </c>
      <c r="C2779" s="4" t="s">
        <v>6887</v>
      </c>
      <c r="D2779" s="3">
        <v>3000</v>
      </c>
      <c r="E2779" s="3">
        <v>10</v>
      </c>
      <c r="F2779" s="9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8305</v>
      </c>
      <c r="O2779" s="7">
        <v>0.33333333333333337</v>
      </c>
      <c r="P2779" s="3">
        <v>-2990</v>
      </c>
      <c r="Q2779" s="3" t="s">
        <v>8305</v>
      </c>
      <c r="R2779" s="3" t="s">
        <v>8305</v>
      </c>
      <c r="S2779" s="15">
        <f t="shared" si="86"/>
        <v>42172.669027777782</v>
      </c>
      <c r="T2779" s="14">
        <f t="shared" si="87"/>
        <v>42202.669027777782</v>
      </c>
    </row>
    <row r="2780" spans="1:20" ht="45.75" x14ac:dyDescent="0.25">
      <c r="A2780" s="3">
        <v>2778</v>
      </c>
      <c r="B2780" s="4" t="s">
        <v>2778</v>
      </c>
      <c r="C2780" s="4" t="s">
        <v>6888</v>
      </c>
      <c r="D2780" s="3">
        <v>5500</v>
      </c>
      <c r="E2780" s="3">
        <v>1405</v>
      </c>
      <c r="F2780" s="9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8305</v>
      </c>
      <c r="O2780" s="7">
        <v>25.545454545454543</v>
      </c>
      <c r="P2780" s="3">
        <v>-273</v>
      </c>
      <c r="Q2780" s="3" t="s">
        <v>8305</v>
      </c>
      <c r="R2780" s="3" t="s">
        <v>8305</v>
      </c>
      <c r="S2780" s="15">
        <f t="shared" si="86"/>
        <v>41846.978078703702</v>
      </c>
      <c r="T2780" s="14">
        <f t="shared" si="87"/>
        <v>41876.978078703702</v>
      </c>
    </row>
    <row r="2781" spans="1:20" ht="30.75" x14ac:dyDescent="0.25">
      <c r="A2781" s="3">
        <v>2779</v>
      </c>
      <c r="B2781" s="4" t="s">
        <v>2779</v>
      </c>
      <c r="C2781" s="4" t="s">
        <v>6889</v>
      </c>
      <c r="D2781" s="3">
        <v>2500</v>
      </c>
      <c r="E2781" s="3">
        <v>53</v>
      </c>
      <c r="F2781" s="9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8305</v>
      </c>
      <c r="O2781" s="7">
        <v>2.12</v>
      </c>
      <c r="P2781" s="3">
        <v>-2447</v>
      </c>
      <c r="Q2781" s="3" t="s">
        <v>8305</v>
      </c>
      <c r="R2781" s="3" t="s">
        <v>8305</v>
      </c>
      <c r="S2781" s="15">
        <f t="shared" si="86"/>
        <v>42300.585891203707</v>
      </c>
      <c r="T2781" s="14">
        <f t="shared" si="87"/>
        <v>42330.627557870372</v>
      </c>
    </row>
    <row r="2782" spans="1:20" ht="30.75" x14ac:dyDescent="0.25">
      <c r="A2782" s="3">
        <v>2780</v>
      </c>
      <c r="B2782" s="4" t="s">
        <v>2780</v>
      </c>
      <c r="C2782" s="4" t="s">
        <v>6890</v>
      </c>
      <c r="D2782" s="3">
        <v>100000</v>
      </c>
      <c r="E2782" s="3">
        <v>0</v>
      </c>
      <c r="F2782" s="9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8305</v>
      </c>
      <c r="O2782" s="7">
        <v>0</v>
      </c>
      <c r="P2782" s="3">
        <v>0</v>
      </c>
      <c r="Q2782" s="3" t="s">
        <v>8305</v>
      </c>
      <c r="R2782" s="3" t="s">
        <v>8305</v>
      </c>
      <c r="S2782" s="15">
        <f t="shared" si="86"/>
        <v>42774.447777777779</v>
      </c>
      <c r="T2782" s="14">
        <f t="shared" si="87"/>
        <v>42804.447777777779</v>
      </c>
    </row>
    <row r="2783" spans="1:20" ht="30.75" x14ac:dyDescent="0.25">
      <c r="A2783" s="3">
        <v>2781</v>
      </c>
      <c r="B2783" s="4" t="s">
        <v>2781</v>
      </c>
      <c r="C2783" s="4" t="s">
        <v>6891</v>
      </c>
      <c r="D2783" s="3">
        <v>1250</v>
      </c>
      <c r="E2783" s="3">
        <v>1316</v>
      </c>
      <c r="F2783" s="8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8272</v>
      </c>
      <c r="O2783" s="8">
        <v>105.28</v>
      </c>
      <c r="P2783" s="3">
        <v>2.3571428571428572</v>
      </c>
      <c r="Q2783" s="3" t="s">
        <v>8272</v>
      </c>
      <c r="R2783" s="3" t="s">
        <v>8272</v>
      </c>
      <c r="S2783" s="15">
        <f t="shared" si="86"/>
        <v>42018.94159722222</v>
      </c>
      <c r="T2783" s="14">
        <f t="shared" si="87"/>
        <v>42047.291666666672</v>
      </c>
    </row>
    <row r="2784" spans="1:20" ht="30.75" x14ac:dyDescent="0.25">
      <c r="A2784" s="3">
        <v>2782</v>
      </c>
      <c r="B2784" s="4" t="s">
        <v>2782</v>
      </c>
      <c r="C2784" s="4" t="s">
        <v>6892</v>
      </c>
      <c r="D2784" s="3">
        <v>1000</v>
      </c>
      <c r="E2784" s="3">
        <v>1200</v>
      </c>
      <c r="F2784" s="8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8272</v>
      </c>
      <c r="O2784" s="8">
        <v>120</v>
      </c>
      <c r="P2784" s="3">
        <v>11.111111111111111</v>
      </c>
      <c r="Q2784" s="3" t="s">
        <v>8272</v>
      </c>
      <c r="R2784" s="3" t="s">
        <v>8272</v>
      </c>
      <c r="S2784" s="15">
        <f t="shared" si="86"/>
        <v>42026.924976851849</v>
      </c>
      <c r="T2784" s="14">
        <f t="shared" si="87"/>
        <v>42052.207638888889</v>
      </c>
    </row>
    <row r="2785" spans="1:20" ht="30.75" x14ac:dyDescent="0.25">
      <c r="A2785" s="3">
        <v>2783</v>
      </c>
      <c r="B2785" s="4" t="s">
        <v>2783</v>
      </c>
      <c r="C2785" s="4" t="s">
        <v>6893</v>
      </c>
      <c r="D2785" s="3">
        <v>1000</v>
      </c>
      <c r="E2785" s="3">
        <v>1145</v>
      </c>
      <c r="F2785" s="8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8272</v>
      </c>
      <c r="O2785" s="8">
        <v>114.5</v>
      </c>
      <c r="P2785" s="3">
        <v>2.377049180327869</v>
      </c>
      <c r="Q2785" s="3" t="s">
        <v>8272</v>
      </c>
      <c r="R2785" s="3" t="s">
        <v>8272</v>
      </c>
      <c r="S2785" s="15">
        <f t="shared" si="86"/>
        <v>42103.535254629634</v>
      </c>
      <c r="T2785" s="14">
        <f t="shared" si="87"/>
        <v>42117.535254629634</v>
      </c>
    </row>
    <row r="2786" spans="1:20" ht="30.75" x14ac:dyDescent="0.25">
      <c r="A2786" s="3">
        <v>2784</v>
      </c>
      <c r="B2786" s="4" t="s">
        <v>2784</v>
      </c>
      <c r="C2786" s="4" t="s">
        <v>6894</v>
      </c>
      <c r="D2786" s="3">
        <v>6000</v>
      </c>
      <c r="E2786" s="3">
        <v>7140</v>
      </c>
      <c r="F2786" s="8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8272</v>
      </c>
      <c r="O2786" s="8">
        <v>119</v>
      </c>
      <c r="P2786" s="3">
        <v>10.555555555555555</v>
      </c>
      <c r="Q2786" s="3" t="s">
        <v>8272</v>
      </c>
      <c r="R2786" s="3" t="s">
        <v>8272</v>
      </c>
      <c r="S2786" s="15">
        <f t="shared" si="86"/>
        <v>41920.787534722222</v>
      </c>
      <c r="T2786" s="14">
        <f t="shared" si="87"/>
        <v>41941.787534722222</v>
      </c>
    </row>
    <row r="2787" spans="1:20" ht="30.75" x14ac:dyDescent="0.25">
      <c r="A2787" s="3">
        <v>2785</v>
      </c>
      <c r="B2787" s="4" t="s">
        <v>2785</v>
      </c>
      <c r="C2787" s="4" t="s">
        <v>6895</v>
      </c>
      <c r="D2787" s="3">
        <v>5000</v>
      </c>
      <c r="E2787" s="3">
        <v>5234</v>
      </c>
      <c r="F2787" s="8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8272</v>
      </c>
      <c r="O2787" s="8">
        <v>104.67999999999999</v>
      </c>
      <c r="P2787" s="3">
        <v>1.647887323943662</v>
      </c>
      <c r="Q2787" s="3" t="s">
        <v>8272</v>
      </c>
      <c r="R2787" s="3" t="s">
        <v>8272</v>
      </c>
      <c r="S2787" s="15">
        <f t="shared" si="86"/>
        <v>42558.189432870371</v>
      </c>
      <c r="T2787" s="14">
        <f t="shared" si="87"/>
        <v>42587.875</v>
      </c>
    </row>
    <row r="2788" spans="1:20" ht="30.75" x14ac:dyDescent="0.25">
      <c r="A2788" s="3">
        <v>2786</v>
      </c>
      <c r="B2788" s="4" t="s">
        <v>2786</v>
      </c>
      <c r="C2788" s="4" t="s">
        <v>6896</v>
      </c>
      <c r="D2788" s="3">
        <v>2500</v>
      </c>
      <c r="E2788" s="3">
        <v>2946</v>
      </c>
      <c r="F2788" s="8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8272</v>
      </c>
      <c r="O2788" s="8">
        <v>117.83999999999999</v>
      </c>
      <c r="P2788" s="3">
        <v>6.0270270270270272</v>
      </c>
      <c r="Q2788" s="3" t="s">
        <v>8272</v>
      </c>
      <c r="R2788" s="3" t="s">
        <v>8272</v>
      </c>
      <c r="S2788" s="15">
        <f t="shared" si="86"/>
        <v>41815.569212962961</v>
      </c>
      <c r="T2788" s="14">
        <f t="shared" si="87"/>
        <v>41829.569212962961</v>
      </c>
    </row>
    <row r="2789" spans="1:20" ht="30.75" x14ac:dyDescent="0.25">
      <c r="A2789" s="3">
        <v>2787</v>
      </c>
      <c r="B2789" s="4" t="s">
        <v>2787</v>
      </c>
      <c r="C2789" s="4" t="s">
        <v>6897</v>
      </c>
      <c r="D2789" s="3">
        <v>1000</v>
      </c>
      <c r="E2789" s="3">
        <v>1197</v>
      </c>
      <c r="F2789" s="8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8272</v>
      </c>
      <c r="O2789" s="8">
        <v>119.7</v>
      </c>
      <c r="P2789" s="3">
        <v>5.1842105263157894</v>
      </c>
      <c r="Q2789" s="3" t="s">
        <v>8272</v>
      </c>
      <c r="R2789" s="3" t="s">
        <v>8272</v>
      </c>
      <c r="S2789" s="15">
        <f t="shared" si="86"/>
        <v>41808.198518518519</v>
      </c>
      <c r="T2789" s="14">
        <f t="shared" si="87"/>
        <v>41838.198518518519</v>
      </c>
    </row>
    <row r="2790" spans="1:20" ht="30.75" x14ac:dyDescent="0.25">
      <c r="A2790" s="3">
        <v>2788</v>
      </c>
      <c r="B2790" s="4" t="s">
        <v>2788</v>
      </c>
      <c r="C2790" s="4" t="s">
        <v>6898</v>
      </c>
      <c r="D2790" s="3">
        <v>2000</v>
      </c>
      <c r="E2790" s="3">
        <v>2050</v>
      </c>
      <c r="F2790" s="8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8272</v>
      </c>
      <c r="O2790" s="8">
        <v>102.49999999999999</v>
      </c>
      <c r="P2790" s="3">
        <v>2.5</v>
      </c>
      <c r="Q2790" s="3" t="s">
        <v>8272</v>
      </c>
      <c r="R2790" s="3" t="s">
        <v>8272</v>
      </c>
      <c r="S2790" s="15">
        <f t="shared" si="86"/>
        <v>42550.701886574068</v>
      </c>
      <c r="T2790" s="14">
        <f t="shared" si="87"/>
        <v>42580.701886574068</v>
      </c>
    </row>
    <row r="2791" spans="1:20" ht="15.75" x14ac:dyDescent="0.25">
      <c r="A2791" s="3">
        <v>2789</v>
      </c>
      <c r="B2791" s="4" t="s">
        <v>2789</v>
      </c>
      <c r="C2791" s="4" t="s">
        <v>6899</v>
      </c>
      <c r="D2791" s="3">
        <v>3000</v>
      </c>
      <c r="E2791" s="3">
        <v>3035</v>
      </c>
      <c r="F2791" s="8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8272</v>
      </c>
      <c r="O2791" s="8">
        <v>101.16666666666667</v>
      </c>
      <c r="P2791" s="3">
        <v>1.4583333333333333</v>
      </c>
      <c r="Q2791" s="3" t="s">
        <v>8272</v>
      </c>
      <c r="R2791" s="3" t="s">
        <v>8272</v>
      </c>
      <c r="S2791" s="15">
        <f t="shared" si="86"/>
        <v>42056.013124999998</v>
      </c>
      <c r="T2791" s="14">
        <f t="shared" si="87"/>
        <v>42075.166666666672</v>
      </c>
    </row>
    <row r="2792" spans="1:20" ht="30.75" x14ac:dyDescent="0.25">
      <c r="A2792" s="3">
        <v>2790</v>
      </c>
      <c r="B2792" s="4" t="s">
        <v>2790</v>
      </c>
      <c r="C2792" s="4" t="s">
        <v>6900</v>
      </c>
      <c r="D2792" s="3">
        <v>3000</v>
      </c>
      <c r="E2792" s="3">
        <v>3160</v>
      </c>
      <c r="F2792" s="8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8272</v>
      </c>
      <c r="O2792" s="8">
        <v>105.33333333333333</v>
      </c>
      <c r="P2792" s="3">
        <v>2.4242424242424243</v>
      </c>
      <c r="Q2792" s="3" t="s">
        <v>8272</v>
      </c>
      <c r="R2792" s="3" t="s">
        <v>8272</v>
      </c>
      <c r="S2792" s="15">
        <f t="shared" si="86"/>
        <v>42016.938692129625</v>
      </c>
      <c r="T2792" s="14">
        <f t="shared" si="87"/>
        <v>42046.938692129625</v>
      </c>
    </row>
    <row r="2793" spans="1:20" ht="30.75" x14ac:dyDescent="0.25">
      <c r="A2793" s="3">
        <v>2791</v>
      </c>
      <c r="B2793" s="4" t="s">
        <v>2791</v>
      </c>
      <c r="C2793" s="4" t="s">
        <v>6901</v>
      </c>
      <c r="D2793" s="3">
        <v>2000</v>
      </c>
      <c r="E2793" s="3">
        <v>2050</v>
      </c>
      <c r="F2793" s="8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8272</v>
      </c>
      <c r="O2793" s="8">
        <v>102.49999999999999</v>
      </c>
      <c r="P2793" s="3">
        <v>1.7857142857142858</v>
      </c>
      <c r="Q2793" s="3" t="s">
        <v>8272</v>
      </c>
      <c r="R2793" s="3" t="s">
        <v>8272</v>
      </c>
      <c r="S2793" s="15">
        <f t="shared" si="86"/>
        <v>42591.899988425925</v>
      </c>
      <c r="T2793" s="14">
        <f t="shared" si="87"/>
        <v>42622.166666666672</v>
      </c>
    </row>
    <row r="2794" spans="1:20" ht="30.75" x14ac:dyDescent="0.25">
      <c r="A2794" s="3">
        <v>2792</v>
      </c>
      <c r="B2794" s="4" t="s">
        <v>2792</v>
      </c>
      <c r="C2794" s="4" t="s">
        <v>6902</v>
      </c>
      <c r="D2794" s="3">
        <v>2000</v>
      </c>
      <c r="E2794" s="3">
        <v>2152</v>
      </c>
      <c r="F2794" s="8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8272</v>
      </c>
      <c r="O2794" s="8">
        <v>107.60000000000001</v>
      </c>
      <c r="P2794" s="3">
        <v>6.333333333333333</v>
      </c>
      <c r="Q2794" s="3" t="s">
        <v>8272</v>
      </c>
      <c r="R2794" s="3" t="s">
        <v>8272</v>
      </c>
      <c r="S2794" s="15">
        <f t="shared" si="86"/>
        <v>42183.231006944443</v>
      </c>
      <c r="T2794" s="14">
        <f t="shared" si="87"/>
        <v>42228.231006944443</v>
      </c>
    </row>
    <row r="2795" spans="1:20" ht="45.75" x14ac:dyDescent="0.25">
      <c r="A2795" s="3">
        <v>2793</v>
      </c>
      <c r="B2795" s="4" t="s">
        <v>2793</v>
      </c>
      <c r="C2795" s="4" t="s">
        <v>6903</v>
      </c>
      <c r="D2795" s="3">
        <v>10000</v>
      </c>
      <c r="E2795" s="3">
        <v>11056.75</v>
      </c>
      <c r="F2795" s="8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8272</v>
      </c>
      <c r="O2795" s="8">
        <v>110.5675</v>
      </c>
      <c r="P2795" s="3">
        <v>14.476027397260275</v>
      </c>
      <c r="Q2795" s="3" t="s">
        <v>8272</v>
      </c>
      <c r="R2795" s="3" t="s">
        <v>8272</v>
      </c>
      <c r="S2795" s="15">
        <f t="shared" si="86"/>
        <v>42176.419039351851</v>
      </c>
      <c r="T2795" s="14">
        <f t="shared" si="87"/>
        <v>42206.419039351851</v>
      </c>
    </row>
    <row r="2796" spans="1:20" ht="45.75" x14ac:dyDescent="0.25">
      <c r="A2796" s="3">
        <v>2794</v>
      </c>
      <c r="B2796" s="4" t="s">
        <v>2794</v>
      </c>
      <c r="C2796" s="4" t="s">
        <v>6904</v>
      </c>
      <c r="D2796" s="3">
        <v>50</v>
      </c>
      <c r="E2796" s="3">
        <v>75</v>
      </c>
      <c r="F2796" s="8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8272</v>
      </c>
      <c r="O2796" s="8">
        <v>150</v>
      </c>
      <c r="P2796" s="3">
        <v>8.3333333333333339</v>
      </c>
      <c r="Q2796" s="3" t="s">
        <v>8272</v>
      </c>
      <c r="R2796" s="3" t="s">
        <v>8272</v>
      </c>
      <c r="S2796" s="15">
        <f t="shared" si="86"/>
        <v>42416.691655092596</v>
      </c>
      <c r="T2796" s="14">
        <f t="shared" si="87"/>
        <v>42432.791666666672</v>
      </c>
    </row>
    <row r="2797" spans="1:20" ht="30.75" x14ac:dyDescent="0.25">
      <c r="A2797" s="3">
        <v>2795</v>
      </c>
      <c r="B2797" s="4" t="s">
        <v>2795</v>
      </c>
      <c r="C2797" s="4" t="s">
        <v>6905</v>
      </c>
      <c r="D2797" s="3">
        <v>700</v>
      </c>
      <c r="E2797" s="3">
        <v>730</v>
      </c>
      <c r="F2797" s="8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8272</v>
      </c>
      <c r="O2797" s="8">
        <v>104.28571428571429</v>
      </c>
      <c r="P2797" s="3">
        <v>1.5</v>
      </c>
      <c r="Q2797" s="3" t="s">
        <v>8272</v>
      </c>
      <c r="R2797" s="3" t="s">
        <v>8272</v>
      </c>
      <c r="S2797" s="15">
        <f t="shared" si="86"/>
        <v>41780.525937500002</v>
      </c>
      <c r="T2797" s="14">
        <f t="shared" si="87"/>
        <v>41796.958333333336</v>
      </c>
    </row>
    <row r="2798" spans="1:20" ht="30.75" x14ac:dyDescent="0.25">
      <c r="A2798" s="3">
        <v>2796</v>
      </c>
      <c r="B2798" s="4" t="s">
        <v>2796</v>
      </c>
      <c r="C2798" s="4" t="s">
        <v>6906</v>
      </c>
      <c r="D2798" s="3">
        <v>800</v>
      </c>
      <c r="E2798" s="3">
        <v>924</v>
      </c>
      <c r="F2798" s="8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8272</v>
      </c>
      <c r="O2798" s="8">
        <v>115.5</v>
      </c>
      <c r="P2798" s="3">
        <v>5.9047619047619051</v>
      </c>
      <c r="Q2798" s="3" t="s">
        <v>8272</v>
      </c>
      <c r="R2798" s="3" t="s">
        <v>8272</v>
      </c>
      <c r="S2798" s="15">
        <f t="shared" si="86"/>
        <v>41795.528101851851</v>
      </c>
      <c r="T2798" s="14">
        <f t="shared" si="87"/>
        <v>41825.528101851851</v>
      </c>
    </row>
    <row r="2799" spans="1:20" ht="30.75" x14ac:dyDescent="0.25">
      <c r="A2799" s="3">
        <v>2797</v>
      </c>
      <c r="B2799" s="4" t="s">
        <v>2797</v>
      </c>
      <c r="C2799" s="4" t="s">
        <v>6907</v>
      </c>
      <c r="D2799" s="3">
        <v>8000</v>
      </c>
      <c r="E2799" s="3">
        <v>8211.61</v>
      </c>
      <c r="F2799" s="8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8272</v>
      </c>
      <c r="O2799" s="8">
        <v>102.64512500000001</v>
      </c>
      <c r="P2799" s="3">
        <v>2.2511702127659636</v>
      </c>
      <c r="Q2799" s="3" t="s">
        <v>8272</v>
      </c>
      <c r="R2799" s="3" t="s">
        <v>8272</v>
      </c>
      <c r="S2799" s="15">
        <f t="shared" si="86"/>
        <v>41798.94027777778</v>
      </c>
      <c r="T2799" s="14">
        <f t="shared" si="87"/>
        <v>41828.94027777778</v>
      </c>
    </row>
    <row r="2800" spans="1:20" ht="45.75" x14ac:dyDescent="0.25">
      <c r="A2800" s="3">
        <v>2798</v>
      </c>
      <c r="B2800" s="4" t="s">
        <v>2798</v>
      </c>
      <c r="C2800" s="4" t="s">
        <v>6908</v>
      </c>
      <c r="D2800" s="3">
        <v>5000</v>
      </c>
      <c r="E2800" s="3">
        <v>5070</v>
      </c>
      <c r="F2800" s="8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8272</v>
      </c>
      <c r="O2800" s="8">
        <v>101.4</v>
      </c>
      <c r="P2800" s="3">
        <v>0.50359712230215825</v>
      </c>
      <c r="Q2800" s="3" t="s">
        <v>8272</v>
      </c>
      <c r="R2800" s="3" t="s">
        <v>8272</v>
      </c>
      <c r="S2800" s="15">
        <f t="shared" si="86"/>
        <v>42201.675011574072</v>
      </c>
      <c r="T2800" s="14">
        <f t="shared" si="87"/>
        <v>42216.666666666672</v>
      </c>
    </row>
    <row r="2801" spans="1:20" ht="45.75" x14ac:dyDescent="0.25">
      <c r="A2801" s="3">
        <v>2799</v>
      </c>
      <c r="B2801" s="4" t="s">
        <v>2799</v>
      </c>
      <c r="C2801" s="4" t="s">
        <v>6909</v>
      </c>
      <c r="D2801" s="3">
        <v>5000</v>
      </c>
      <c r="E2801" s="3">
        <v>5831.74</v>
      </c>
      <c r="F2801" s="8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8272</v>
      </c>
      <c r="O2801" s="8">
        <v>116.6348</v>
      </c>
      <c r="P2801" s="3">
        <v>6.3979999999999979</v>
      </c>
      <c r="Q2801" s="3" t="s">
        <v>8272</v>
      </c>
      <c r="R2801" s="3" t="s">
        <v>8272</v>
      </c>
      <c r="S2801" s="15">
        <f t="shared" si="86"/>
        <v>42507.264699074076</v>
      </c>
      <c r="T2801" s="14">
        <f t="shared" si="87"/>
        <v>42538.666666666672</v>
      </c>
    </row>
    <row r="2802" spans="1:20" ht="30.75" x14ac:dyDescent="0.25">
      <c r="A2802" s="3">
        <v>2800</v>
      </c>
      <c r="B2802" s="4" t="s">
        <v>2800</v>
      </c>
      <c r="C2802" s="4" t="s">
        <v>6910</v>
      </c>
      <c r="D2802" s="3">
        <v>1000</v>
      </c>
      <c r="E2802" s="3">
        <v>1330</v>
      </c>
      <c r="F2802" s="8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8272</v>
      </c>
      <c r="O2802" s="8">
        <v>133</v>
      </c>
      <c r="P2802" s="3">
        <v>10.64516129032258</v>
      </c>
      <c r="Q2802" s="3" t="s">
        <v>8272</v>
      </c>
      <c r="R2802" s="3" t="s">
        <v>8272</v>
      </c>
      <c r="S2802" s="15">
        <f t="shared" si="86"/>
        <v>41948.552847222221</v>
      </c>
      <c r="T2802" s="14">
        <f t="shared" si="87"/>
        <v>42008.552847222221</v>
      </c>
    </row>
    <row r="2803" spans="1:20" ht="30.75" x14ac:dyDescent="0.25">
      <c r="A2803" s="3">
        <v>2801</v>
      </c>
      <c r="B2803" s="4" t="s">
        <v>2801</v>
      </c>
      <c r="C2803" s="4" t="s">
        <v>6911</v>
      </c>
      <c r="D2803" s="3">
        <v>500</v>
      </c>
      <c r="E2803" s="3">
        <v>666</v>
      </c>
      <c r="F2803" s="8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8272</v>
      </c>
      <c r="O2803" s="8">
        <v>133.20000000000002</v>
      </c>
      <c r="P2803" s="3">
        <v>12.76923076923077</v>
      </c>
      <c r="Q2803" s="3" t="s">
        <v>8272</v>
      </c>
      <c r="R2803" s="3" t="s">
        <v>8272</v>
      </c>
      <c r="S2803" s="15">
        <f t="shared" si="86"/>
        <v>41900.243159722224</v>
      </c>
      <c r="T2803" s="14">
        <f t="shared" si="87"/>
        <v>41922.458333333336</v>
      </c>
    </row>
    <row r="2804" spans="1:20" ht="30.75" x14ac:dyDescent="0.25">
      <c r="A2804" s="3">
        <v>2802</v>
      </c>
      <c r="B2804" s="4" t="s">
        <v>2802</v>
      </c>
      <c r="C2804" s="4" t="s">
        <v>6912</v>
      </c>
      <c r="D2804" s="3">
        <v>3000</v>
      </c>
      <c r="E2804" s="3">
        <v>3055</v>
      </c>
      <c r="F2804" s="8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8272</v>
      </c>
      <c r="O2804" s="8">
        <v>101.83333333333333</v>
      </c>
      <c r="P2804" s="3">
        <v>0.61111111111111116</v>
      </c>
      <c r="Q2804" s="3" t="s">
        <v>8272</v>
      </c>
      <c r="R2804" s="3" t="s">
        <v>8272</v>
      </c>
      <c r="S2804" s="15">
        <f t="shared" si="86"/>
        <v>42192.64707175926</v>
      </c>
      <c r="T2804" s="14">
        <f t="shared" si="87"/>
        <v>42222.64707175926</v>
      </c>
    </row>
    <row r="2805" spans="1:20" ht="45.75" x14ac:dyDescent="0.25">
      <c r="A2805" s="3">
        <v>2803</v>
      </c>
      <c r="B2805" s="4" t="s">
        <v>2803</v>
      </c>
      <c r="C2805" s="4" t="s">
        <v>6913</v>
      </c>
      <c r="D2805" s="3">
        <v>10000</v>
      </c>
      <c r="E2805" s="3">
        <v>12795</v>
      </c>
      <c r="F2805" s="8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8272</v>
      </c>
      <c r="O2805" s="8">
        <v>127.95</v>
      </c>
      <c r="P2805" s="3">
        <v>19.822695035460992</v>
      </c>
      <c r="Q2805" s="3" t="s">
        <v>8272</v>
      </c>
      <c r="R2805" s="3" t="s">
        <v>8272</v>
      </c>
      <c r="S2805" s="15">
        <f t="shared" si="86"/>
        <v>42158.065694444449</v>
      </c>
      <c r="T2805" s="14">
        <f t="shared" si="87"/>
        <v>42201</v>
      </c>
    </row>
    <row r="2806" spans="1:20" ht="30.75" x14ac:dyDescent="0.25">
      <c r="A2806" s="3">
        <v>2804</v>
      </c>
      <c r="B2806" s="4" t="s">
        <v>2804</v>
      </c>
      <c r="C2806" s="4" t="s">
        <v>6914</v>
      </c>
      <c r="D2806" s="3">
        <v>1000</v>
      </c>
      <c r="E2806" s="3">
        <v>1150</v>
      </c>
      <c r="F2806" s="8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8272</v>
      </c>
      <c r="O2806" s="8">
        <v>114.99999999999999</v>
      </c>
      <c r="P2806" s="3">
        <v>6.5217391304347823</v>
      </c>
      <c r="Q2806" s="3" t="s">
        <v>8272</v>
      </c>
      <c r="R2806" s="3" t="s">
        <v>8272</v>
      </c>
      <c r="S2806" s="15">
        <f t="shared" si="86"/>
        <v>41881.453587962962</v>
      </c>
      <c r="T2806" s="14">
        <f t="shared" si="87"/>
        <v>41911.453587962962</v>
      </c>
    </row>
    <row r="2807" spans="1:20" ht="45.75" x14ac:dyDescent="0.25">
      <c r="A2807" s="3">
        <v>2805</v>
      </c>
      <c r="B2807" s="4" t="s">
        <v>2805</v>
      </c>
      <c r="C2807" s="4" t="s">
        <v>6915</v>
      </c>
      <c r="D2807" s="3">
        <v>400</v>
      </c>
      <c r="E2807" s="3">
        <v>440</v>
      </c>
      <c r="F2807" s="8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8272</v>
      </c>
      <c r="O2807" s="8">
        <v>110.00000000000001</v>
      </c>
      <c r="P2807" s="3">
        <v>2.2222222222222223</v>
      </c>
      <c r="Q2807" s="3" t="s">
        <v>8272</v>
      </c>
      <c r="R2807" s="3" t="s">
        <v>8272</v>
      </c>
      <c r="S2807" s="15">
        <f t="shared" si="86"/>
        <v>42213.505474537036</v>
      </c>
      <c r="T2807" s="14">
        <f t="shared" si="87"/>
        <v>42238.505474537036</v>
      </c>
    </row>
    <row r="2808" spans="1:20" ht="30.75" x14ac:dyDescent="0.25">
      <c r="A2808" s="3">
        <v>2806</v>
      </c>
      <c r="B2808" s="4" t="s">
        <v>2806</v>
      </c>
      <c r="C2808" s="4" t="s">
        <v>6916</v>
      </c>
      <c r="D2808" s="3">
        <v>3000</v>
      </c>
      <c r="E2808" s="3">
        <v>3363</v>
      </c>
      <c r="F2808" s="8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8272</v>
      </c>
      <c r="O2808" s="8">
        <v>112.1</v>
      </c>
      <c r="P2808" s="3">
        <v>4.7763157894736841</v>
      </c>
      <c r="Q2808" s="3" t="s">
        <v>8272</v>
      </c>
      <c r="R2808" s="3" t="s">
        <v>8272</v>
      </c>
      <c r="S2808" s="15">
        <f t="shared" si="86"/>
        <v>42185.267245370371</v>
      </c>
      <c r="T2808" s="14">
        <f t="shared" si="87"/>
        <v>42221.458333333328</v>
      </c>
    </row>
    <row r="2809" spans="1:20" ht="15.75" x14ac:dyDescent="0.25">
      <c r="A2809" s="3">
        <v>2807</v>
      </c>
      <c r="B2809" s="4" t="s">
        <v>2807</v>
      </c>
      <c r="C2809" s="4" t="s">
        <v>6917</v>
      </c>
      <c r="D2809" s="3">
        <v>5000</v>
      </c>
      <c r="E2809" s="3">
        <v>6300</v>
      </c>
      <c r="F2809" s="8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8272</v>
      </c>
      <c r="O2809" s="8">
        <v>126</v>
      </c>
      <c r="P2809" s="3">
        <v>13.978494623655914</v>
      </c>
      <c r="Q2809" s="3" t="s">
        <v>8272</v>
      </c>
      <c r="R2809" s="3" t="s">
        <v>8272</v>
      </c>
      <c r="S2809" s="15">
        <f t="shared" si="86"/>
        <v>42154.873124999998</v>
      </c>
      <c r="T2809" s="14">
        <f t="shared" si="87"/>
        <v>42184.873124999998</v>
      </c>
    </row>
    <row r="2810" spans="1:20" ht="30.75" x14ac:dyDescent="0.25">
      <c r="A2810" s="3">
        <v>2808</v>
      </c>
      <c r="B2810" s="4" t="s">
        <v>2808</v>
      </c>
      <c r="C2810" s="4" t="s">
        <v>6918</v>
      </c>
      <c r="D2810" s="3">
        <v>4500</v>
      </c>
      <c r="E2810" s="3">
        <v>4511</v>
      </c>
      <c r="F2810" s="8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8272</v>
      </c>
      <c r="O2810" s="8">
        <v>100.24444444444444</v>
      </c>
      <c r="P2810" s="3">
        <v>0.15942028985507245</v>
      </c>
      <c r="Q2810" s="3" t="s">
        <v>8272</v>
      </c>
      <c r="R2810" s="3" t="s">
        <v>8272</v>
      </c>
      <c r="S2810" s="15">
        <f t="shared" si="86"/>
        <v>42208.84646990741</v>
      </c>
      <c r="T2810" s="14">
        <f t="shared" si="87"/>
        <v>42238.84646990741</v>
      </c>
    </row>
    <row r="2811" spans="1:20" ht="45.75" x14ac:dyDescent="0.25">
      <c r="A2811" s="3">
        <v>2809</v>
      </c>
      <c r="B2811" s="4" t="s">
        <v>2809</v>
      </c>
      <c r="C2811" s="4" t="s">
        <v>6919</v>
      </c>
      <c r="D2811" s="3">
        <v>2500</v>
      </c>
      <c r="E2811" s="3">
        <v>2560</v>
      </c>
      <c r="F2811" s="8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8272</v>
      </c>
      <c r="O2811" s="8">
        <v>102.4</v>
      </c>
      <c r="P2811" s="3">
        <v>2.8571428571428572</v>
      </c>
      <c r="Q2811" s="3" t="s">
        <v>8272</v>
      </c>
      <c r="R2811" s="3" t="s">
        <v>8272</v>
      </c>
      <c r="S2811" s="15">
        <f t="shared" si="86"/>
        <v>42451.496817129635</v>
      </c>
      <c r="T2811" s="14">
        <f t="shared" si="87"/>
        <v>42459.610416666663</v>
      </c>
    </row>
    <row r="2812" spans="1:20" ht="30.75" x14ac:dyDescent="0.25">
      <c r="A2812" s="3">
        <v>2810</v>
      </c>
      <c r="B2812" s="4" t="s">
        <v>2810</v>
      </c>
      <c r="C2812" s="4" t="s">
        <v>6920</v>
      </c>
      <c r="D2812" s="3">
        <v>2500</v>
      </c>
      <c r="E2812" s="3">
        <v>2705</v>
      </c>
      <c r="F2812" s="8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8272</v>
      </c>
      <c r="O2812" s="8">
        <v>108.2</v>
      </c>
      <c r="P2812" s="3">
        <v>3.5964912280701755</v>
      </c>
      <c r="Q2812" s="3" t="s">
        <v>8272</v>
      </c>
      <c r="R2812" s="3" t="s">
        <v>8272</v>
      </c>
      <c r="S2812" s="15">
        <f t="shared" si="86"/>
        <v>41759.13962962963</v>
      </c>
      <c r="T2812" s="14">
        <f t="shared" si="87"/>
        <v>41791.165972222225</v>
      </c>
    </row>
    <row r="2813" spans="1:20" ht="30.75" x14ac:dyDescent="0.25">
      <c r="A2813" s="3">
        <v>2811</v>
      </c>
      <c r="B2813" s="4" t="s">
        <v>2811</v>
      </c>
      <c r="C2813" s="4" t="s">
        <v>6921</v>
      </c>
      <c r="D2813" s="3">
        <v>10000</v>
      </c>
      <c r="E2813" s="3">
        <v>10027</v>
      </c>
      <c r="F2813" s="8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8272</v>
      </c>
      <c r="O2813" s="8">
        <v>100.27</v>
      </c>
      <c r="P2813" s="3">
        <v>0.25</v>
      </c>
      <c r="Q2813" s="3" t="s">
        <v>8272</v>
      </c>
      <c r="R2813" s="3" t="s">
        <v>8272</v>
      </c>
      <c r="S2813" s="15">
        <f t="shared" si="86"/>
        <v>42028.496562500004</v>
      </c>
      <c r="T2813" s="14">
        <f t="shared" si="87"/>
        <v>42058.496562500004</v>
      </c>
    </row>
    <row r="2814" spans="1:20" ht="30.75" x14ac:dyDescent="0.25">
      <c r="A2814" s="3">
        <v>2812</v>
      </c>
      <c r="B2814" s="4" t="s">
        <v>2812</v>
      </c>
      <c r="C2814" s="4" t="s">
        <v>6922</v>
      </c>
      <c r="D2814" s="3">
        <v>5000</v>
      </c>
      <c r="E2814" s="3">
        <v>5665</v>
      </c>
      <c r="F2814" s="8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8272</v>
      </c>
      <c r="O2814" s="8">
        <v>113.3</v>
      </c>
      <c r="P2814" s="3">
        <v>8.0120481927710845</v>
      </c>
      <c r="Q2814" s="3" t="s">
        <v>8272</v>
      </c>
      <c r="R2814" s="3" t="s">
        <v>8272</v>
      </c>
      <c r="S2814" s="15">
        <f t="shared" si="86"/>
        <v>42054.74418981481</v>
      </c>
      <c r="T2814" s="14">
        <f t="shared" si="87"/>
        <v>42100.166666666672</v>
      </c>
    </row>
    <row r="2815" spans="1:20" ht="30.75" x14ac:dyDescent="0.25">
      <c r="A2815" s="3">
        <v>2813</v>
      </c>
      <c r="B2815" s="4" t="s">
        <v>2813</v>
      </c>
      <c r="C2815" s="4" t="s">
        <v>6923</v>
      </c>
      <c r="D2815" s="3">
        <v>2800</v>
      </c>
      <c r="E2815" s="3">
        <v>3572.12</v>
      </c>
      <c r="F2815" s="8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8272</v>
      </c>
      <c r="O2815" s="8">
        <v>127.57571428571428</v>
      </c>
      <c r="P2815" s="3">
        <v>8.0429166666666649</v>
      </c>
      <c r="Q2815" s="3" t="s">
        <v>8272</v>
      </c>
      <c r="R2815" s="3" t="s">
        <v>8272</v>
      </c>
      <c r="S2815" s="15">
        <f t="shared" si="86"/>
        <v>42693.742604166662</v>
      </c>
      <c r="T2815" s="14">
        <f t="shared" si="87"/>
        <v>42718.742604166662</v>
      </c>
    </row>
    <row r="2816" spans="1:20" ht="30.75" x14ac:dyDescent="0.25">
      <c r="A2816" s="3">
        <v>2814</v>
      </c>
      <c r="B2816" s="4" t="s">
        <v>2814</v>
      </c>
      <c r="C2816" s="4" t="s">
        <v>6924</v>
      </c>
      <c r="D2816" s="3">
        <v>1500</v>
      </c>
      <c r="E2816" s="3">
        <v>1616</v>
      </c>
      <c r="F2816" s="8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8272</v>
      </c>
      <c r="O2816" s="8">
        <v>107.73333333333332</v>
      </c>
      <c r="P2816" s="3">
        <v>1.8125</v>
      </c>
      <c r="Q2816" s="3" t="s">
        <v>8272</v>
      </c>
      <c r="R2816" s="3" t="s">
        <v>8272</v>
      </c>
      <c r="S2816" s="15">
        <f t="shared" si="86"/>
        <v>42103.399479166663</v>
      </c>
      <c r="T2816" s="14">
        <f t="shared" si="87"/>
        <v>42133.399479166663</v>
      </c>
    </row>
    <row r="2817" spans="1:20" ht="30.75" x14ac:dyDescent="0.25">
      <c r="A2817" s="3">
        <v>2815</v>
      </c>
      <c r="B2817" s="4" t="s">
        <v>2815</v>
      </c>
      <c r="C2817" s="4" t="s">
        <v>6925</v>
      </c>
      <c r="D2817" s="3">
        <v>250</v>
      </c>
      <c r="E2817" s="3">
        <v>605</v>
      </c>
      <c r="F2817" s="8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8272</v>
      </c>
      <c r="O2817" s="9">
        <v>242</v>
      </c>
      <c r="P2817" s="3">
        <v>25.357142857142858</v>
      </c>
      <c r="Q2817" s="3" t="s">
        <v>8272</v>
      </c>
      <c r="R2817" s="3" t="s">
        <v>8272</v>
      </c>
      <c r="S2817" s="15">
        <f t="shared" si="86"/>
        <v>42559.776724537034</v>
      </c>
      <c r="T2817" s="14">
        <f t="shared" si="87"/>
        <v>42589.776724537034</v>
      </c>
    </row>
    <row r="2818" spans="1:20" ht="30.75" x14ac:dyDescent="0.25">
      <c r="A2818" s="3">
        <v>2816</v>
      </c>
      <c r="B2818" s="4" t="s">
        <v>2816</v>
      </c>
      <c r="C2818" s="4" t="s">
        <v>6926</v>
      </c>
      <c r="D2818" s="3">
        <v>3000</v>
      </c>
      <c r="E2818" s="3">
        <v>4247</v>
      </c>
      <c r="F2818" s="8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8272</v>
      </c>
      <c r="O2818" s="8">
        <v>141.56666666666666</v>
      </c>
      <c r="P2818" s="3">
        <v>7.3786982248520712</v>
      </c>
      <c r="Q2818" s="3" t="s">
        <v>8272</v>
      </c>
      <c r="R2818" s="3" t="s">
        <v>8272</v>
      </c>
      <c r="S2818" s="15">
        <f t="shared" si="86"/>
        <v>42188.467499999999</v>
      </c>
      <c r="T2818" s="14">
        <f t="shared" si="87"/>
        <v>42218.666666666672</v>
      </c>
    </row>
    <row r="2819" spans="1:20" ht="45.75" x14ac:dyDescent="0.25">
      <c r="A2819" s="3">
        <v>2817</v>
      </c>
      <c r="B2819" s="4" t="s">
        <v>2817</v>
      </c>
      <c r="C2819" s="4" t="s">
        <v>6927</v>
      </c>
      <c r="D2819" s="3">
        <v>600</v>
      </c>
      <c r="E2819" s="3">
        <v>780</v>
      </c>
      <c r="F2819" s="8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8272</v>
      </c>
      <c r="O2819" s="8">
        <v>130</v>
      </c>
      <c r="P2819" s="3">
        <v>5.4545454545454541</v>
      </c>
      <c r="Q2819" s="3" t="s">
        <v>8272</v>
      </c>
      <c r="R2819" s="3" t="s">
        <v>8272</v>
      </c>
      <c r="S2819" s="15">
        <f t="shared" ref="S2819:S2882" si="88">(((J2819/60)/60)/24)+DATE(1970,1,1)</f>
        <v>42023.634976851856</v>
      </c>
      <c r="T2819" s="14">
        <f t="shared" ref="T2819:T2882" si="89">(((I2819/60)/60)/24)+DATE(1970,1,1)</f>
        <v>42063.634976851856</v>
      </c>
    </row>
    <row r="2820" spans="1:20" ht="30.75" x14ac:dyDescent="0.25">
      <c r="A2820" s="3">
        <v>2818</v>
      </c>
      <c r="B2820" s="4" t="s">
        <v>2818</v>
      </c>
      <c r="C2820" s="4" t="s">
        <v>6928</v>
      </c>
      <c r="D2820" s="3">
        <v>10000</v>
      </c>
      <c r="E2820" s="3">
        <v>10603</v>
      </c>
      <c r="F2820" s="8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8272</v>
      </c>
      <c r="O2820" s="8">
        <v>106.03</v>
      </c>
      <c r="P2820" s="3">
        <v>5.9117647058823533</v>
      </c>
      <c r="Q2820" s="3" t="s">
        <v>8272</v>
      </c>
      <c r="R2820" s="3" t="s">
        <v>8272</v>
      </c>
      <c r="S2820" s="15">
        <f t="shared" si="88"/>
        <v>42250.598217592589</v>
      </c>
      <c r="T2820" s="14">
        <f t="shared" si="89"/>
        <v>42270.598217592589</v>
      </c>
    </row>
    <row r="2821" spans="1:20" ht="30.75" x14ac:dyDescent="0.25">
      <c r="A2821" s="3">
        <v>2819</v>
      </c>
      <c r="B2821" s="4" t="s">
        <v>2819</v>
      </c>
      <c r="C2821" s="4" t="s">
        <v>6929</v>
      </c>
      <c r="D2821" s="3">
        <v>5000</v>
      </c>
      <c r="E2821" s="3">
        <v>5240</v>
      </c>
      <c r="F2821" s="8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8272</v>
      </c>
      <c r="O2821" s="8">
        <v>104.80000000000001</v>
      </c>
      <c r="P2821" s="3">
        <v>2.3076923076923075</v>
      </c>
      <c r="Q2821" s="3" t="s">
        <v>8272</v>
      </c>
      <c r="R2821" s="3" t="s">
        <v>8272</v>
      </c>
      <c r="S2821" s="15">
        <f t="shared" si="88"/>
        <v>42139.525567129633</v>
      </c>
      <c r="T2821" s="14">
        <f t="shared" si="89"/>
        <v>42169.525567129633</v>
      </c>
    </row>
    <row r="2822" spans="1:20" ht="30.75" x14ac:dyDescent="0.25">
      <c r="A2822" s="3">
        <v>2820</v>
      </c>
      <c r="B2822" s="4" t="s">
        <v>2820</v>
      </c>
      <c r="C2822" s="4" t="s">
        <v>6930</v>
      </c>
      <c r="D2822" s="3">
        <v>200</v>
      </c>
      <c r="E2822" s="3">
        <v>272</v>
      </c>
      <c r="F2822" s="8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8272</v>
      </c>
      <c r="O2822" s="8">
        <v>136</v>
      </c>
      <c r="P2822" s="3">
        <v>3.6</v>
      </c>
      <c r="Q2822" s="3" t="s">
        <v>8272</v>
      </c>
      <c r="R2822" s="3" t="s">
        <v>8272</v>
      </c>
      <c r="S2822" s="15">
        <f t="shared" si="88"/>
        <v>42401.610983796301</v>
      </c>
      <c r="T2822" s="14">
        <f t="shared" si="89"/>
        <v>42426</v>
      </c>
    </row>
    <row r="2823" spans="1:20" ht="30.75" x14ac:dyDescent="0.25">
      <c r="A2823" s="3">
        <v>2821</v>
      </c>
      <c r="B2823" s="4" t="s">
        <v>2821</v>
      </c>
      <c r="C2823" s="4" t="s">
        <v>6931</v>
      </c>
      <c r="D2823" s="3">
        <v>1000</v>
      </c>
      <c r="E2823" s="3">
        <v>1000</v>
      </c>
      <c r="F2823" s="8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8272</v>
      </c>
      <c r="O2823" s="8">
        <v>100</v>
      </c>
      <c r="P2823" s="3">
        <v>0</v>
      </c>
      <c r="Q2823" s="3" t="s">
        <v>8272</v>
      </c>
      <c r="R2823" s="3" t="s">
        <v>8272</v>
      </c>
      <c r="S2823" s="15">
        <f t="shared" si="88"/>
        <v>41875.922858796301</v>
      </c>
      <c r="T2823" s="14">
        <f t="shared" si="89"/>
        <v>41905.922858796301</v>
      </c>
    </row>
    <row r="2824" spans="1:20" ht="30.75" x14ac:dyDescent="0.25">
      <c r="A2824" s="3">
        <v>2822</v>
      </c>
      <c r="B2824" s="4" t="s">
        <v>2822</v>
      </c>
      <c r="C2824" s="4" t="s">
        <v>6932</v>
      </c>
      <c r="D2824" s="3">
        <v>6000</v>
      </c>
      <c r="E2824" s="3">
        <v>6000</v>
      </c>
      <c r="F2824" s="8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8272</v>
      </c>
      <c r="O2824" s="8">
        <v>100</v>
      </c>
      <c r="P2824" s="3">
        <v>0</v>
      </c>
      <c r="Q2824" s="3" t="s">
        <v>8272</v>
      </c>
      <c r="R2824" s="3" t="s">
        <v>8272</v>
      </c>
      <c r="S2824" s="15">
        <f t="shared" si="88"/>
        <v>42060.683935185181</v>
      </c>
      <c r="T2824" s="14">
        <f t="shared" si="89"/>
        <v>42090.642268518524</v>
      </c>
    </row>
    <row r="2825" spans="1:20" ht="45.75" x14ac:dyDescent="0.25">
      <c r="A2825" s="3">
        <v>2823</v>
      </c>
      <c r="B2825" s="4" t="s">
        <v>2823</v>
      </c>
      <c r="C2825" s="4" t="s">
        <v>6933</v>
      </c>
      <c r="D2825" s="3">
        <v>100</v>
      </c>
      <c r="E2825" s="3">
        <v>124</v>
      </c>
      <c r="F2825" s="8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8272</v>
      </c>
      <c r="O2825" s="8">
        <v>124</v>
      </c>
      <c r="P2825" s="3">
        <v>1.7142857142857142</v>
      </c>
      <c r="Q2825" s="3" t="s">
        <v>8272</v>
      </c>
      <c r="R2825" s="3" t="s">
        <v>8272</v>
      </c>
      <c r="S2825" s="15">
        <f t="shared" si="88"/>
        <v>42067.011643518519</v>
      </c>
      <c r="T2825" s="14">
        <f t="shared" si="89"/>
        <v>42094.957638888889</v>
      </c>
    </row>
    <row r="2826" spans="1:20" ht="30.75" x14ac:dyDescent="0.25">
      <c r="A2826" s="3">
        <v>2824</v>
      </c>
      <c r="B2826" s="4" t="s">
        <v>2824</v>
      </c>
      <c r="C2826" s="4" t="s">
        <v>6934</v>
      </c>
      <c r="D2826" s="3">
        <v>650</v>
      </c>
      <c r="E2826" s="3">
        <v>760</v>
      </c>
      <c r="F2826" s="8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8272</v>
      </c>
      <c r="O2826" s="8">
        <v>116.92307692307693</v>
      </c>
      <c r="P2826" s="3">
        <v>7.333333333333333</v>
      </c>
      <c r="Q2826" s="3" t="s">
        <v>8272</v>
      </c>
      <c r="R2826" s="3" t="s">
        <v>8272</v>
      </c>
      <c r="S2826" s="15">
        <f t="shared" si="88"/>
        <v>42136.270787037036</v>
      </c>
      <c r="T2826" s="14">
        <f t="shared" si="89"/>
        <v>42168.071527777778</v>
      </c>
    </row>
    <row r="2827" spans="1:20" ht="30.75" x14ac:dyDescent="0.25">
      <c r="A2827" s="3">
        <v>2825</v>
      </c>
      <c r="B2827" s="4" t="s">
        <v>2825</v>
      </c>
      <c r="C2827" s="4" t="s">
        <v>6935</v>
      </c>
      <c r="D2827" s="3">
        <v>3000</v>
      </c>
      <c r="E2827" s="3">
        <v>3100</v>
      </c>
      <c r="F2827" s="8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8272</v>
      </c>
      <c r="O2827" s="8">
        <v>103.33333333333334</v>
      </c>
      <c r="P2827" s="3">
        <v>1.9607843137254901</v>
      </c>
      <c r="Q2827" s="3" t="s">
        <v>8272</v>
      </c>
      <c r="R2827" s="3" t="s">
        <v>8272</v>
      </c>
      <c r="S2827" s="15">
        <f t="shared" si="88"/>
        <v>42312.792662037042</v>
      </c>
      <c r="T2827" s="14">
        <f t="shared" si="89"/>
        <v>42342.792662037042</v>
      </c>
    </row>
    <row r="2828" spans="1:20" ht="45.75" x14ac:dyDescent="0.25">
      <c r="A2828" s="3">
        <v>2826</v>
      </c>
      <c r="B2828" s="4" t="s">
        <v>2826</v>
      </c>
      <c r="C2828" s="4" t="s">
        <v>6936</v>
      </c>
      <c r="D2828" s="3">
        <v>2000</v>
      </c>
      <c r="E2828" s="3">
        <v>2155</v>
      </c>
      <c r="F2828" s="8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8272</v>
      </c>
      <c r="O2828" s="8">
        <v>107.74999999999999</v>
      </c>
      <c r="P2828" s="3">
        <v>8.1578947368421044</v>
      </c>
      <c r="Q2828" s="3" t="s">
        <v>8272</v>
      </c>
      <c r="R2828" s="3" t="s">
        <v>8272</v>
      </c>
      <c r="S2828" s="15">
        <f t="shared" si="88"/>
        <v>42171.034861111111</v>
      </c>
      <c r="T2828" s="14">
        <f t="shared" si="89"/>
        <v>42195.291666666672</v>
      </c>
    </row>
    <row r="2829" spans="1:20" ht="45.75" x14ac:dyDescent="0.25">
      <c r="A2829" s="3">
        <v>2827</v>
      </c>
      <c r="B2829" s="4" t="s">
        <v>2827</v>
      </c>
      <c r="C2829" s="4" t="s">
        <v>6937</v>
      </c>
      <c r="D2829" s="3">
        <v>2000</v>
      </c>
      <c r="E2829" s="3">
        <v>2405</v>
      </c>
      <c r="F2829" s="8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8272</v>
      </c>
      <c r="O2829" s="8">
        <v>120.24999999999999</v>
      </c>
      <c r="P2829" s="3">
        <v>17.608695652173914</v>
      </c>
      <c r="Q2829" s="3" t="s">
        <v>8272</v>
      </c>
      <c r="R2829" s="3" t="s">
        <v>8272</v>
      </c>
      <c r="S2829" s="15">
        <f t="shared" si="88"/>
        <v>42494.683634259258</v>
      </c>
      <c r="T2829" s="14">
        <f t="shared" si="89"/>
        <v>42524.6875</v>
      </c>
    </row>
    <row r="2830" spans="1:20" ht="30.75" x14ac:dyDescent="0.25">
      <c r="A2830" s="3">
        <v>2828</v>
      </c>
      <c r="B2830" s="4" t="s">
        <v>2828</v>
      </c>
      <c r="C2830" s="4" t="s">
        <v>6938</v>
      </c>
      <c r="D2830" s="3">
        <v>9500</v>
      </c>
      <c r="E2830" s="3">
        <v>9536</v>
      </c>
      <c r="F2830" s="8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8272</v>
      </c>
      <c r="O2830" s="8">
        <v>100.37894736842105</v>
      </c>
      <c r="P2830" s="3">
        <v>0.37113402061855671</v>
      </c>
      <c r="Q2830" s="3" t="s">
        <v>8272</v>
      </c>
      <c r="R2830" s="3" t="s">
        <v>8272</v>
      </c>
      <c r="S2830" s="15">
        <f t="shared" si="88"/>
        <v>42254.264687499999</v>
      </c>
      <c r="T2830" s="14">
        <f t="shared" si="89"/>
        <v>42279.958333333328</v>
      </c>
    </row>
    <row r="2831" spans="1:20" ht="30.75" x14ac:dyDescent="0.25">
      <c r="A2831" s="3">
        <v>2829</v>
      </c>
      <c r="B2831" s="4" t="s">
        <v>2829</v>
      </c>
      <c r="C2831" s="4" t="s">
        <v>6939</v>
      </c>
      <c r="D2831" s="3">
        <v>2500</v>
      </c>
      <c r="E2831" s="3">
        <v>2663</v>
      </c>
      <c r="F2831" s="8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8272</v>
      </c>
      <c r="O2831" s="8">
        <v>106.52</v>
      </c>
      <c r="P2831" s="3">
        <v>2.1447368421052633</v>
      </c>
      <c r="Q2831" s="3" t="s">
        <v>8272</v>
      </c>
      <c r="R2831" s="3" t="s">
        <v>8272</v>
      </c>
      <c r="S2831" s="15">
        <f t="shared" si="88"/>
        <v>42495.434236111112</v>
      </c>
      <c r="T2831" s="14">
        <f t="shared" si="89"/>
        <v>42523.434236111112</v>
      </c>
    </row>
    <row r="2832" spans="1:20" ht="30.75" x14ac:dyDescent="0.25">
      <c r="A2832" s="3">
        <v>2830</v>
      </c>
      <c r="B2832" s="4" t="s">
        <v>2830</v>
      </c>
      <c r="C2832" s="4" t="s">
        <v>6940</v>
      </c>
      <c r="D2832" s="3">
        <v>3000</v>
      </c>
      <c r="E2832" s="3">
        <v>3000</v>
      </c>
      <c r="F2832" s="8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8272</v>
      </c>
      <c r="O2832" s="8">
        <v>100</v>
      </c>
      <c r="P2832" s="3">
        <v>0</v>
      </c>
      <c r="Q2832" s="3" t="s">
        <v>8272</v>
      </c>
      <c r="R2832" s="3" t="s">
        <v>8272</v>
      </c>
      <c r="S2832" s="15">
        <f t="shared" si="88"/>
        <v>41758.839675925927</v>
      </c>
      <c r="T2832" s="14">
        <f t="shared" si="89"/>
        <v>41771.165972222225</v>
      </c>
    </row>
    <row r="2833" spans="1:20" ht="30.75" x14ac:dyDescent="0.25">
      <c r="A2833" s="3">
        <v>2831</v>
      </c>
      <c r="B2833" s="4" t="s">
        <v>2831</v>
      </c>
      <c r="C2833" s="4" t="s">
        <v>6941</v>
      </c>
      <c r="D2833" s="3">
        <v>3000</v>
      </c>
      <c r="E2833" s="3">
        <v>3320</v>
      </c>
      <c r="F2833" s="8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8272</v>
      </c>
      <c r="O2833" s="8">
        <v>110.66666666666667</v>
      </c>
      <c r="P2833" s="3">
        <v>6.1538461538461542</v>
      </c>
      <c r="Q2833" s="3" t="s">
        <v>8272</v>
      </c>
      <c r="R2833" s="3" t="s">
        <v>8272</v>
      </c>
      <c r="S2833" s="15">
        <f t="shared" si="88"/>
        <v>42171.824884259258</v>
      </c>
      <c r="T2833" s="14">
        <f t="shared" si="89"/>
        <v>42201.824884259258</v>
      </c>
    </row>
    <row r="2834" spans="1:20" ht="30.75" x14ac:dyDescent="0.25">
      <c r="A2834" s="3">
        <v>2832</v>
      </c>
      <c r="B2834" s="4" t="s">
        <v>2832</v>
      </c>
      <c r="C2834" s="4" t="s">
        <v>6942</v>
      </c>
      <c r="D2834" s="3">
        <v>2500</v>
      </c>
      <c r="E2834" s="3">
        <v>2867.99</v>
      </c>
      <c r="F2834" s="8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8272</v>
      </c>
      <c r="O2834" s="8">
        <v>114.71959999999999</v>
      </c>
      <c r="P2834" s="3">
        <v>3.8735789473684186</v>
      </c>
      <c r="Q2834" s="3" t="s">
        <v>8272</v>
      </c>
      <c r="R2834" s="3" t="s">
        <v>8272</v>
      </c>
      <c r="S2834" s="15">
        <f t="shared" si="88"/>
        <v>41938.709421296298</v>
      </c>
      <c r="T2834" s="14">
        <f t="shared" si="89"/>
        <v>41966.916666666672</v>
      </c>
    </row>
    <row r="2835" spans="1:20" ht="15.75" x14ac:dyDescent="0.25">
      <c r="A2835" s="3">
        <v>2833</v>
      </c>
      <c r="B2835" s="4" t="s">
        <v>2833</v>
      </c>
      <c r="C2835" s="4" t="s">
        <v>6943</v>
      </c>
      <c r="D2835" s="3">
        <v>2700</v>
      </c>
      <c r="E2835" s="3">
        <v>2923</v>
      </c>
      <c r="F2835" s="8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8272</v>
      </c>
      <c r="O2835" s="8">
        <v>108.25925925925925</v>
      </c>
      <c r="P2835" s="3">
        <v>6.371428571428571</v>
      </c>
      <c r="Q2835" s="3" t="s">
        <v>8272</v>
      </c>
      <c r="R2835" s="3" t="s">
        <v>8272</v>
      </c>
      <c r="S2835" s="15">
        <f t="shared" si="88"/>
        <v>42268.127696759257</v>
      </c>
      <c r="T2835" s="14">
        <f t="shared" si="89"/>
        <v>42288.083333333328</v>
      </c>
    </row>
    <row r="2836" spans="1:20" ht="30.75" x14ac:dyDescent="0.25">
      <c r="A2836" s="3">
        <v>2834</v>
      </c>
      <c r="B2836" s="4" t="s">
        <v>2834</v>
      </c>
      <c r="C2836" s="4" t="s">
        <v>6944</v>
      </c>
      <c r="D2836" s="3">
        <v>800</v>
      </c>
      <c r="E2836" s="3">
        <v>1360</v>
      </c>
      <c r="F2836" s="8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8272</v>
      </c>
      <c r="O2836" s="8">
        <v>170</v>
      </c>
      <c r="P2836" s="3">
        <v>26.666666666666668</v>
      </c>
      <c r="Q2836" s="3" t="s">
        <v>8272</v>
      </c>
      <c r="R2836" s="3" t="s">
        <v>8272</v>
      </c>
      <c r="S2836" s="15">
        <f t="shared" si="88"/>
        <v>42019.959837962961</v>
      </c>
      <c r="T2836" s="14">
        <f t="shared" si="89"/>
        <v>42034.959837962961</v>
      </c>
    </row>
    <row r="2837" spans="1:20" ht="30.75" x14ac:dyDescent="0.25">
      <c r="A2837" s="3">
        <v>2835</v>
      </c>
      <c r="B2837" s="4" t="s">
        <v>2835</v>
      </c>
      <c r="C2837" s="4" t="s">
        <v>6945</v>
      </c>
      <c r="D2837" s="3">
        <v>1000</v>
      </c>
      <c r="E2837" s="3">
        <v>1870.99</v>
      </c>
      <c r="F2837" s="8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8272</v>
      </c>
      <c r="O2837" s="8">
        <v>187.09899999999999</v>
      </c>
      <c r="P2837" s="3">
        <v>9.3654838709677417</v>
      </c>
      <c r="Q2837" s="3" t="s">
        <v>8272</v>
      </c>
      <c r="R2837" s="3" t="s">
        <v>8272</v>
      </c>
      <c r="S2837" s="15">
        <f t="shared" si="88"/>
        <v>42313.703900462962</v>
      </c>
      <c r="T2837" s="14">
        <f t="shared" si="89"/>
        <v>42343</v>
      </c>
    </row>
    <row r="2838" spans="1:20" ht="45.75" x14ac:dyDescent="0.25">
      <c r="A2838" s="3">
        <v>2836</v>
      </c>
      <c r="B2838" s="4" t="s">
        <v>2836</v>
      </c>
      <c r="C2838" s="4" t="s">
        <v>6946</v>
      </c>
      <c r="D2838" s="3">
        <v>450</v>
      </c>
      <c r="E2838" s="3">
        <v>485</v>
      </c>
      <c r="F2838" s="8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8272</v>
      </c>
      <c r="O2838" s="8">
        <v>107.77777777777777</v>
      </c>
      <c r="P2838" s="3">
        <v>3.1818181818181817</v>
      </c>
      <c r="Q2838" s="3" t="s">
        <v>8272</v>
      </c>
      <c r="R2838" s="3" t="s">
        <v>8272</v>
      </c>
      <c r="S2838" s="15">
        <f t="shared" si="88"/>
        <v>42746.261782407411</v>
      </c>
      <c r="T2838" s="14">
        <f t="shared" si="89"/>
        <v>42784.207638888889</v>
      </c>
    </row>
    <row r="2839" spans="1:20" ht="45.75" x14ac:dyDescent="0.25">
      <c r="A2839" s="3">
        <v>2837</v>
      </c>
      <c r="B2839" s="4" t="s">
        <v>2837</v>
      </c>
      <c r="C2839" s="4" t="s">
        <v>6947</v>
      </c>
      <c r="D2839" s="3">
        <v>850</v>
      </c>
      <c r="E2839" s="3">
        <v>850</v>
      </c>
      <c r="F2839" s="8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8272</v>
      </c>
      <c r="O2839" s="8">
        <v>100</v>
      </c>
      <c r="P2839" s="3">
        <v>0</v>
      </c>
      <c r="Q2839" s="3" t="s">
        <v>8272</v>
      </c>
      <c r="R2839" s="3" t="s">
        <v>8272</v>
      </c>
      <c r="S2839" s="15">
        <f t="shared" si="88"/>
        <v>42307.908379629633</v>
      </c>
      <c r="T2839" s="14">
        <f t="shared" si="89"/>
        <v>42347.950046296297</v>
      </c>
    </row>
    <row r="2840" spans="1:20" ht="30.75" x14ac:dyDescent="0.25">
      <c r="A2840" s="3">
        <v>2838</v>
      </c>
      <c r="B2840" s="4" t="s">
        <v>2838</v>
      </c>
      <c r="C2840" s="4" t="s">
        <v>6948</v>
      </c>
      <c r="D2840" s="3">
        <v>2000</v>
      </c>
      <c r="E2840" s="3">
        <v>2405</v>
      </c>
      <c r="F2840" s="8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8272</v>
      </c>
      <c r="O2840" s="8">
        <v>120.24999999999999</v>
      </c>
      <c r="P2840" s="3">
        <v>7.5</v>
      </c>
      <c r="Q2840" s="3" t="s">
        <v>8272</v>
      </c>
      <c r="R2840" s="3" t="s">
        <v>8272</v>
      </c>
      <c r="S2840" s="15">
        <f t="shared" si="88"/>
        <v>41842.607592592591</v>
      </c>
      <c r="T2840" s="14">
        <f t="shared" si="89"/>
        <v>41864.916666666664</v>
      </c>
    </row>
    <row r="2841" spans="1:20" ht="30.75" x14ac:dyDescent="0.25">
      <c r="A2841" s="3">
        <v>2839</v>
      </c>
      <c r="B2841" s="4" t="s">
        <v>2839</v>
      </c>
      <c r="C2841" s="4" t="s">
        <v>6949</v>
      </c>
      <c r="D2841" s="3">
        <v>3500</v>
      </c>
      <c r="E2841" s="3">
        <v>3900</v>
      </c>
      <c r="F2841" s="8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8272</v>
      </c>
      <c r="O2841" s="8">
        <v>111.42857142857143</v>
      </c>
      <c r="P2841" s="3">
        <v>12.903225806451612</v>
      </c>
      <c r="Q2841" s="3" t="s">
        <v>8272</v>
      </c>
      <c r="R2841" s="3" t="s">
        <v>8272</v>
      </c>
      <c r="S2841" s="15">
        <f t="shared" si="88"/>
        <v>41853.240208333329</v>
      </c>
      <c r="T2841" s="14">
        <f t="shared" si="89"/>
        <v>41876.207638888889</v>
      </c>
    </row>
    <row r="2842" spans="1:20" ht="45.75" x14ac:dyDescent="0.25">
      <c r="A2842" s="3">
        <v>2840</v>
      </c>
      <c r="B2842" s="4" t="s">
        <v>2840</v>
      </c>
      <c r="C2842" s="4" t="s">
        <v>6950</v>
      </c>
      <c r="D2842" s="3">
        <v>2500</v>
      </c>
      <c r="E2842" s="3">
        <v>2600</v>
      </c>
      <c r="F2842" s="8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8272</v>
      </c>
      <c r="O2842" s="8">
        <v>104</v>
      </c>
      <c r="P2842" s="3">
        <v>0.75757575757575757</v>
      </c>
      <c r="Q2842" s="3" t="s">
        <v>8272</v>
      </c>
      <c r="R2842" s="3" t="s">
        <v>8272</v>
      </c>
      <c r="S2842" s="15">
        <f t="shared" si="88"/>
        <v>42060.035636574074</v>
      </c>
      <c r="T2842" s="14">
        <f t="shared" si="89"/>
        <v>42081.708333333328</v>
      </c>
    </row>
    <row r="2843" spans="1:20" ht="45.75" x14ac:dyDescent="0.25">
      <c r="A2843" s="3">
        <v>2841</v>
      </c>
      <c r="B2843" s="4" t="s">
        <v>2841</v>
      </c>
      <c r="C2843" s="4" t="s">
        <v>6951</v>
      </c>
      <c r="D2843" s="3">
        <v>1000</v>
      </c>
      <c r="E2843" s="3">
        <v>10</v>
      </c>
      <c r="F2843" s="9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8272</v>
      </c>
      <c r="O2843" s="7">
        <v>1</v>
      </c>
      <c r="P2843" s="3">
        <v>-990</v>
      </c>
      <c r="Q2843" s="3" t="s">
        <v>8272</v>
      </c>
      <c r="R2843" s="3" t="s">
        <v>8272</v>
      </c>
      <c r="S2843" s="15">
        <f t="shared" si="88"/>
        <v>42291.739548611105</v>
      </c>
      <c r="T2843" s="14">
        <f t="shared" si="89"/>
        <v>42351.781215277777</v>
      </c>
    </row>
    <row r="2844" spans="1:20" ht="45.75" x14ac:dyDescent="0.25">
      <c r="A2844" s="3">
        <v>2842</v>
      </c>
      <c r="B2844" s="4" t="s">
        <v>2842</v>
      </c>
      <c r="C2844" s="4" t="s">
        <v>6952</v>
      </c>
      <c r="D2844" s="3">
        <v>1500</v>
      </c>
      <c r="E2844" s="3">
        <v>0</v>
      </c>
      <c r="F2844" s="9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8272</v>
      </c>
      <c r="O2844" s="7">
        <v>0</v>
      </c>
      <c r="P2844" s="3">
        <v>0</v>
      </c>
      <c r="Q2844" s="3" t="s">
        <v>8272</v>
      </c>
      <c r="R2844" s="3" t="s">
        <v>8272</v>
      </c>
      <c r="S2844" s="15">
        <f t="shared" si="88"/>
        <v>41784.952488425923</v>
      </c>
      <c r="T2844" s="14">
        <f t="shared" si="89"/>
        <v>41811.458333333336</v>
      </c>
    </row>
    <row r="2845" spans="1:20" ht="30.75" x14ac:dyDescent="0.25">
      <c r="A2845" s="3">
        <v>2843</v>
      </c>
      <c r="B2845" s="4" t="s">
        <v>2843</v>
      </c>
      <c r="C2845" s="4" t="s">
        <v>6953</v>
      </c>
      <c r="D2845" s="3">
        <v>1200</v>
      </c>
      <c r="E2845" s="3">
        <v>0</v>
      </c>
      <c r="F2845" s="9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8272</v>
      </c>
      <c r="O2845" s="7">
        <v>0</v>
      </c>
      <c r="P2845" s="3">
        <v>0</v>
      </c>
      <c r="Q2845" s="3" t="s">
        <v>8272</v>
      </c>
      <c r="R2845" s="3" t="s">
        <v>8272</v>
      </c>
      <c r="S2845" s="15">
        <f t="shared" si="88"/>
        <v>42492.737847222219</v>
      </c>
      <c r="T2845" s="14">
        <f t="shared" si="89"/>
        <v>42534.166666666672</v>
      </c>
    </row>
    <row r="2846" spans="1:20" ht="30.75" x14ac:dyDescent="0.25">
      <c r="A2846" s="3">
        <v>2844</v>
      </c>
      <c r="B2846" s="4" t="s">
        <v>2844</v>
      </c>
      <c r="C2846" s="4" t="s">
        <v>6954</v>
      </c>
      <c r="D2846" s="3">
        <v>550</v>
      </c>
      <c r="E2846" s="3">
        <v>30</v>
      </c>
      <c r="F2846" s="9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8272</v>
      </c>
      <c r="O2846" s="7">
        <v>5.4545454545454541</v>
      </c>
      <c r="P2846" s="3">
        <v>-520</v>
      </c>
      <c r="Q2846" s="3" t="s">
        <v>8272</v>
      </c>
      <c r="R2846" s="3" t="s">
        <v>8272</v>
      </c>
      <c r="S2846" s="15">
        <f t="shared" si="88"/>
        <v>42709.546064814815</v>
      </c>
      <c r="T2846" s="14">
        <f t="shared" si="89"/>
        <v>42739.546064814815</v>
      </c>
    </row>
    <row r="2847" spans="1:20" ht="30.75" x14ac:dyDescent="0.25">
      <c r="A2847" s="3">
        <v>2845</v>
      </c>
      <c r="B2847" s="4" t="s">
        <v>2845</v>
      </c>
      <c r="C2847" s="4" t="s">
        <v>6955</v>
      </c>
      <c r="D2847" s="3">
        <v>7500</v>
      </c>
      <c r="E2847" s="3">
        <v>2366</v>
      </c>
      <c r="F2847" s="9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8272</v>
      </c>
      <c r="O2847" s="7">
        <v>31.546666666666667</v>
      </c>
      <c r="P2847" s="3">
        <v>-131.64102564102564</v>
      </c>
      <c r="Q2847" s="3" t="s">
        <v>8272</v>
      </c>
      <c r="R2847" s="3" t="s">
        <v>8272</v>
      </c>
      <c r="S2847" s="15">
        <f t="shared" si="88"/>
        <v>42103.016585648147</v>
      </c>
      <c r="T2847" s="14">
        <f t="shared" si="89"/>
        <v>42163.016585648147</v>
      </c>
    </row>
    <row r="2848" spans="1:20" ht="45.75" x14ac:dyDescent="0.25">
      <c r="A2848" s="3">
        <v>2846</v>
      </c>
      <c r="B2848" s="4" t="s">
        <v>2846</v>
      </c>
      <c r="C2848" s="4" t="s">
        <v>6956</v>
      </c>
      <c r="D2848" s="3">
        <v>8000</v>
      </c>
      <c r="E2848" s="3">
        <v>0</v>
      </c>
      <c r="F2848" s="9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8272</v>
      </c>
      <c r="O2848" s="7">
        <v>0</v>
      </c>
      <c r="P2848" s="3">
        <v>0</v>
      </c>
      <c r="Q2848" s="3" t="s">
        <v>8272</v>
      </c>
      <c r="R2848" s="3" t="s">
        <v>8272</v>
      </c>
      <c r="S2848" s="15">
        <f t="shared" si="88"/>
        <v>42108.692060185189</v>
      </c>
      <c r="T2848" s="14">
        <f t="shared" si="89"/>
        <v>42153.692060185189</v>
      </c>
    </row>
    <row r="2849" spans="1:20" ht="30.75" x14ac:dyDescent="0.25">
      <c r="A2849" s="3">
        <v>2847</v>
      </c>
      <c r="B2849" s="4" t="s">
        <v>2847</v>
      </c>
      <c r="C2849" s="4" t="s">
        <v>6957</v>
      </c>
      <c r="D2849" s="3">
        <v>2000</v>
      </c>
      <c r="E2849" s="3">
        <v>0</v>
      </c>
      <c r="F2849" s="9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8272</v>
      </c>
      <c r="O2849" s="7">
        <v>0</v>
      </c>
      <c r="P2849" s="3">
        <v>0</v>
      </c>
      <c r="Q2849" s="3" t="s">
        <v>8272</v>
      </c>
      <c r="R2849" s="3" t="s">
        <v>8272</v>
      </c>
      <c r="S2849" s="15">
        <f t="shared" si="88"/>
        <v>42453.806307870371</v>
      </c>
      <c r="T2849" s="14">
        <f t="shared" si="89"/>
        <v>42513.806307870371</v>
      </c>
    </row>
    <row r="2850" spans="1:20" ht="45.75" x14ac:dyDescent="0.25">
      <c r="A2850" s="3">
        <v>2848</v>
      </c>
      <c r="B2850" s="4" t="s">
        <v>2848</v>
      </c>
      <c r="C2850" s="4" t="s">
        <v>6958</v>
      </c>
      <c r="D2850" s="3">
        <v>35000</v>
      </c>
      <c r="E2850" s="3">
        <v>70</v>
      </c>
      <c r="F2850" s="9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8272</v>
      </c>
      <c r="O2850" s="7">
        <v>0.2</v>
      </c>
      <c r="P2850" s="3">
        <v>-11643.333333333334</v>
      </c>
      <c r="Q2850" s="3" t="s">
        <v>8272</v>
      </c>
      <c r="R2850" s="3" t="s">
        <v>8272</v>
      </c>
      <c r="S2850" s="15">
        <f t="shared" si="88"/>
        <v>42123.648831018523</v>
      </c>
      <c r="T2850" s="14">
        <f t="shared" si="89"/>
        <v>42153.648831018523</v>
      </c>
    </row>
    <row r="2851" spans="1:20" ht="30.75" x14ac:dyDescent="0.25">
      <c r="A2851" s="3">
        <v>2849</v>
      </c>
      <c r="B2851" s="4" t="s">
        <v>2849</v>
      </c>
      <c r="C2851" s="4" t="s">
        <v>6959</v>
      </c>
      <c r="D2851" s="3">
        <v>500</v>
      </c>
      <c r="E2851" s="3">
        <v>5</v>
      </c>
      <c r="F2851" s="9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8272</v>
      </c>
      <c r="O2851" s="7">
        <v>1</v>
      </c>
      <c r="P2851" s="3">
        <v>-495</v>
      </c>
      <c r="Q2851" s="3" t="s">
        <v>8272</v>
      </c>
      <c r="R2851" s="3" t="s">
        <v>8272</v>
      </c>
      <c r="S2851" s="15">
        <f t="shared" si="88"/>
        <v>42453.428240740745</v>
      </c>
      <c r="T2851" s="14">
        <f t="shared" si="89"/>
        <v>42483.428240740745</v>
      </c>
    </row>
    <row r="2852" spans="1:20" ht="30.75" x14ac:dyDescent="0.25">
      <c r="A2852" s="3">
        <v>2850</v>
      </c>
      <c r="B2852" s="4" t="s">
        <v>2850</v>
      </c>
      <c r="C2852" s="4" t="s">
        <v>6960</v>
      </c>
      <c r="D2852" s="3">
        <v>8000</v>
      </c>
      <c r="E2852" s="3">
        <v>311</v>
      </c>
      <c r="F2852" s="9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8272</v>
      </c>
      <c r="O2852" s="7">
        <v>3.8875000000000002</v>
      </c>
      <c r="P2852" s="3">
        <v>-591.46153846153845</v>
      </c>
      <c r="Q2852" s="3" t="s">
        <v>8272</v>
      </c>
      <c r="R2852" s="3" t="s">
        <v>8272</v>
      </c>
      <c r="S2852" s="15">
        <f t="shared" si="88"/>
        <v>41858.007071759261</v>
      </c>
      <c r="T2852" s="14">
        <f t="shared" si="89"/>
        <v>41888.007071759261</v>
      </c>
    </row>
    <row r="2853" spans="1:20" ht="30.75" x14ac:dyDescent="0.25">
      <c r="A2853" s="3">
        <v>2851</v>
      </c>
      <c r="B2853" s="4" t="s">
        <v>2851</v>
      </c>
      <c r="C2853" s="4" t="s">
        <v>6961</v>
      </c>
      <c r="D2853" s="3">
        <v>4500</v>
      </c>
      <c r="E2853" s="3">
        <v>0</v>
      </c>
      <c r="F2853" s="9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8272</v>
      </c>
      <c r="O2853" s="7">
        <v>0</v>
      </c>
      <c r="P2853" s="3">
        <v>0</v>
      </c>
      <c r="Q2853" s="3" t="s">
        <v>8272</v>
      </c>
      <c r="R2853" s="3" t="s">
        <v>8272</v>
      </c>
      <c r="S2853" s="15">
        <f t="shared" si="88"/>
        <v>42390.002650462964</v>
      </c>
      <c r="T2853" s="14">
        <f t="shared" si="89"/>
        <v>42398.970138888893</v>
      </c>
    </row>
    <row r="2854" spans="1:20" ht="30.75" x14ac:dyDescent="0.25">
      <c r="A2854" s="3">
        <v>2852</v>
      </c>
      <c r="B2854" s="4" t="s">
        <v>2852</v>
      </c>
      <c r="C2854" s="4" t="s">
        <v>6962</v>
      </c>
      <c r="D2854" s="3">
        <v>5000</v>
      </c>
      <c r="E2854" s="3">
        <v>95</v>
      </c>
      <c r="F2854" s="9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8272</v>
      </c>
      <c r="O2854" s="7">
        <v>1.9</v>
      </c>
      <c r="P2854" s="3">
        <v>-817.5</v>
      </c>
      <c r="Q2854" s="3" t="s">
        <v>8272</v>
      </c>
      <c r="R2854" s="3" t="s">
        <v>8272</v>
      </c>
      <c r="S2854" s="15">
        <f t="shared" si="88"/>
        <v>41781.045173611114</v>
      </c>
      <c r="T2854" s="14">
        <f t="shared" si="89"/>
        <v>41811.045173611114</v>
      </c>
    </row>
    <row r="2855" spans="1:20" ht="30.75" x14ac:dyDescent="0.25">
      <c r="A2855" s="3">
        <v>2853</v>
      </c>
      <c r="B2855" s="4" t="s">
        <v>2853</v>
      </c>
      <c r="C2855" s="4" t="s">
        <v>6963</v>
      </c>
      <c r="D2855" s="3">
        <v>9500</v>
      </c>
      <c r="E2855" s="3">
        <v>0</v>
      </c>
      <c r="F2855" s="9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8272</v>
      </c>
      <c r="O2855" s="7">
        <v>0</v>
      </c>
      <c r="P2855" s="3">
        <v>0</v>
      </c>
      <c r="Q2855" s="3" t="s">
        <v>8272</v>
      </c>
      <c r="R2855" s="3" t="s">
        <v>8272</v>
      </c>
      <c r="S2855" s="15">
        <f t="shared" si="88"/>
        <v>41836.190937499996</v>
      </c>
      <c r="T2855" s="14">
        <f t="shared" si="89"/>
        <v>41896.190937499996</v>
      </c>
    </row>
    <row r="2856" spans="1:20" ht="30.75" x14ac:dyDescent="0.25">
      <c r="A2856" s="3">
        <v>2854</v>
      </c>
      <c r="B2856" s="4" t="s">
        <v>2854</v>
      </c>
      <c r="C2856" s="4" t="s">
        <v>6964</v>
      </c>
      <c r="D2856" s="3">
        <v>1000</v>
      </c>
      <c r="E2856" s="3">
        <v>417</v>
      </c>
      <c r="F2856" s="9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8272</v>
      </c>
      <c r="O2856" s="7">
        <v>41.699999999999996</v>
      </c>
      <c r="P2856" s="3">
        <v>-41.642857142857146</v>
      </c>
      <c r="Q2856" s="3" t="s">
        <v>8272</v>
      </c>
      <c r="R2856" s="3" t="s">
        <v>8272</v>
      </c>
      <c r="S2856" s="15">
        <f t="shared" si="88"/>
        <v>42111.71665509259</v>
      </c>
      <c r="T2856" s="14">
        <f t="shared" si="89"/>
        <v>42131.71665509259</v>
      </c>
    </row>
    <row r="2857" spans="1:20" ht="45.75" x14ac:dyDescent="0.25">
      <c r="A2857" s="3">
        <v>2855</v>
      </c>
      <c r="B2857" s="4" t="s">
        <v>2855</v>
      </c>
      <c r="C2857" s="4" t="s">
        <v>6965</v>
      </c>
      <c r="D2857" s="3">
        <v>600</v>
      </c>
      <c r="E2857" s="3">
        <v>300</v>
      </c>
      <c r="F2857" s="9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8272</v>
      </c>
      <c r="O2857" s="7">
        <v>50</v>
      </c>
      <c r="P2857" s="3">
        <v>-60</v>
      </c>
      <c r="Q2857" s="3" t="s">
        <v>8272</v>
      </c>
      <c r="R2857" s="3" t="s">
        <v>8272</v>
      </c>
      <c r="S2857" s="15">
        <f t="shared" si="88"/>
        <v>42370.007766203707</v>
      </c>
      <c r="T2857" s="14">
        <f t="shared" si="89"/>
        <v>42398.981944444444</v>
      </c>
    </row>
    <row r="2858" spans="1:20" ht="45.75" x14ac:dyDescent="0.25">
      <c r="A2858" s="3">
        <v>2856</v>
      </c>
      <c r="B2858" s="4" t="s">
        <v>2856</v>
      </c>
      <c r="C2858" s="4" t="s">
        <v>6966</v>
      </c>
      <c r="D2858" s="3">
        <v>3000</v>
      </c>
      <c r="E2858" s="3">
        <v>146</v>
      </c>
      <c r="F2858" s="9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8272</v>
      </c>
      <c r="O2858" s="7">
        <v>4.8666666666666663</v>
      </c>
      <c r="P2858" s="3">
        <v>-475.66666666666669</v>
      </c>
      <c r="Q2858" s="3" t="s">
        <v>8272</v>
      </c>
      <c r="R2858" s="3" t="s">
        <v>8272</v>
      </c>
      <c r="S2858" s="15">
        <f t="shared" si="88"/>
        <v>42165.037581018521</v>
      </c>
      <c r="T2858" s="14">
        <f t="shared" si="89"/>
        <v>42224.898611111115</v>
      </c>
    </row>
    <row r="2859" spans="1:20" ht="45.75" x14ac:dyDescent="0.25">
      <c r="A2859" s="3">
        <v>2857</v>
      </c>
      <c r="B2859" s="4" t="s">
        <v>2857</v>
      </c>
      <c r="C2859" s="4" t="s">
        <v>6967</v>
      </c>
      <c r="D2859" s="3">
        <v>38000</v>
      </c>
      <c r="E2859" s="3">
        <v>7500</v>
      </c>
      <c r="F2859" s="9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8272</v>
      </c>
      <c r="O2859" s="7">
        <v>19.736842105263158</v>
      </c>
      <c r="P2859" s="3">
        <v>-2033.3333333333333</v>
      </c>
      <c r="Q2859" s="3" t="s">
        <v>8272</v>
      </c>
      <c r="R2859" s="3" t="s">
        <v>8272</v>
      </c>
      <c r="S2859" s="15">
        <f t="shared" si="88"/>
        <v>42726.920081018514</v>
      </c>
      <c r="T2859" s="14">
        <f t="shared" si="89"/>
        <v>42786.75</v>
      </c>
    </row>
    <row r="2860" spans="1:20" ht="30.75" x14ac:dyDescent="0.25">
      <c r="A2860" s="3">
        <v>2858</v>
      </c>
      <c r="B2860" s="4" t="s">
        <v>2858</v>
      </c>
      <c r="C2860" s="4" t="s">
        <v>6968</v>
      </c>
      <c r="D2860" s="3">
        <v>1000</v>
      </c>
      <c r="E2860" s="3">
        <v>0</v>
      </c>
      <c r="F2860" s="9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8272</v>
      </c>
      <c r="O2860" s="7">
        <v>0</v>
      </c>
      <c r="P2860" s="3">
        <v>0</v>
      </c>
      <c r="Q2860" s="3" t="s">
        <v>8272</v>
      </c>
      <c r="R2860" s="3" t="s">
        <v>8272</v>
      </c>
      <c r="S2860" s="15">
        <f t="shared" si="88"/>
        <v>41954.545081018514</v>
      </c>
      <c r="T2860" s="14">
        <f t="shared" si="89"/>
        <v>41978.477777777778</v>
      </c>
    </row>
    <row r="2861" spans="1:20" ht="30.75" x14ac:dyDescent="0.25">
      <c r="A2861" s="3">
        <v>2859</v>
      </c>
      <c r="B2861" s="4" t="s">
        <v>2859</v>
      </c>
      <c r="C2861" s="4" t="s">
        <v>6969</v>
      </c>
      <c r="D2861" s="3">
        <v>2000</v>
      </c>
      <c r="E2861" s="3">
        <v>35</v>
      </c>
      <c r="F2861" s="9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8272</v>
      </c>
      <c r="O2861" s="7">
        <v>1.7500000000000002</v>
      </c>
      <c r="P2861" s="3">
        <v>-1965</v>
      </c>
      <c r="Q2861" s="3" t="s">
        <v>8272</v>
      </c>
      <c r="R2861" s="3" t="s">
        <v>8272</v>
      </c>
      <c r="S2861" s="15">
        <f t="shared" si="88"/>
        <v>42233.362314814818</v>
      </c>
      <c r="T2861" s="14">
        <f t="shared" si="89"/>
        <v>42293.362314814818</v>
      </c>
    </row>
    <row r="2862" spans="1:20" ht="45.75" x14ac:dyDescent="0.25">
      <c r="A2862" s="3">
        <v>2860</v>
      </c>
      <c r="B2862" s="4" t="s">
        <v>2860</v>
      </c>
      <c r="C2862" s="4" t="s">
        <v>6970</v>
      </c>
      <c r="D2862" s="3">
        <v>4000</v>
      </c>
      <c r="E2862" s="3">
        <v>266</v>
      </c>
      <c r="F2862" s="9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8272</v>
      </c>
      <c r="O2862" s="7">
        <v>6.65</v>
      </c>
      <c r="P2862" s="3">
        <v>-414.88888888888891</v>
      </c>
      <c r="Q2862" s="3" t="s">
        <v>8272</v>
      </c>
      <c r="R2862" s="3" t="s">
        <v>8272</v>
      </c>
      <c r="S2862" s="15">
        <f t="shared" si="88"/>
        <v>42480.800648148142</v>
      </c>
      <c r="T2862" s="14">
        <f t="shared" si="89"/>
        <v>42540.800648148142</v>
      </c>
    </row>
    <row r="2863" spans="1:20" ht="30.75" x14ac:dyDescent="0.25">
      <c r="A2863" s="3">
        <v>2861</v>
      </c>
      <c r="B2863" s="4" t="s">
        <v>2861</v>
      </c>
      <c r="C2863" s="4" t="s">
        <v>6971</v>
      </c>
      <c r="D2863" s="3">
        <v>250</v>
      </c>
      <c r="E2863" s="3">
        <v>80</v>
      </c>
      <c r="F2863" s="9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8272</v>
      </c>
      <c r="O2863" s="7">
        <v>32</v>
      </c>
      <c r="P2863" s="3">
        <v>-56.666666666666664</v>
      </c>
      <c r="Q2863" s="3" t="s">
        <v>8272</v>
      </c>
      <c r="R2863" s="3" t="s">
        <v>8272</v>
      </c>
      <c r="S2863" s="15">
        <f t="shared" si="88"/>
        <v>42257.590833333335</v>
      </c>
      <c r="T2863" s="14">
        <f t="shared" si="89"/>
        <v>42271.590833333335</v>
      </c>
    </row>
    <row r="2864" spans="1:20" ht="30.75" x14ac:dyDescent="0.25">
      <c r="A2864" s="3">
        <v>2862</v>
      </c>
      <c r="B2864" s="4" t="s">
        <v>2862</v>
      </c>
      <c r="C2864" s="4" t="s">
        <v>6972</v>
      </c>
      <c r="D2864" s="3">
        <v>12700</v>
      </c>
      <c r="E2864" s="3">
        <v>55</v>
      </c>
      <c r="F2864" s="9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8272</v>
      </c>
      <c r="O2864" s="7">
        <v>0.43307086614173229</v>
      </c>
      <c r="P2864" s="3">
        <v>-4215</v>
      </c>
      <c r="Q2864" s="3" t="s">
        <v>8272</v>
      </c>
      <c r="R2864" s="3" t="s">
        <v>8272</v>
      </c>
      <c r="S2864" s="15">
        <f t="shared" si="88"/>
        <v>41784.789687500001</v>
      </c>
      <c r="T2864" s="14">
        <f t="shared" si="89"/>
        <v>41814.789687500001</v>
      </c>
    </row>
    <row r="2865" spans="1:20" ht="30.75" x14ac:dyDescent="0.25">
      <c r="A2865" s="3">
        <v>2863</v>
      </c>
      <c r="B2865" s="4" t="s">
        <v>2863</v>
      </c>
      <c r="C2865" s="4" t="s">
        <v>6973</v>
      </c>
      <c r="D2865" s="3">
        <v>50000</v>
      </c>
      <c r="E2865" s="3">
        <v>20</v>
      </c>
      <c r="F2865" s="9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8272</v>
      </c>
      <c r="O2865" s="7">
        <v>0.04</v>
      </c>
      <c r="P2865" s="3">
        <v>-49980</v>
      </c>
      <c r="Q2865" s="3" t="s">
        <v>8272</v>
      </c>
      <c r="R2865" s="3" t="s">
        <v>8272</v>
      </c>
      <c r="S2865" s="15">
        <f t="shared" si="88"/>
        <v>41831.675034722226</v>
      </c>
      <c r="T2865" s="14">
        <f t="shared" si="89"/>
        <v>41891.675034722226</v>
      </c>
    </row>
    <row r="2866" spans="1:20" ht="15.75" x14ac:dyDescent="0.25">
      <c r="A2866" s="3">
        <v>2864</v>
      </c>
      <c r="B2866" s="4" t="s">
        <v>2864</v>
      </c>
      <c r="C2866" s="4" t="s">
        <v>6974</v>
      </c>
      <c r="D2866" s="3">
        <v>2500</v>
      </c>
      <c r="E2866" s="3">
        <v>40</v>
      </c>
      <c r="F2866" s="9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8272</v>
      </c>
      <c r="O2866" s="7">
        <v>1.6</v>
      </c>
      <c r="P2866" s="3">
        <v>-820</v>
      </c>
      <c r="Q2866" s="3" t="s">
        <v>8272</v>
      </c>
      <c r="R2866" s="3" t="s">
        <v>8272</v>
      </c>
      <c r="S2866" s="15">
        <f t="shared" si="88"/>
        <v>42172.613506944443</v>
      </c>
      <c r="T2866" s="14">
        <f t="shared" si="89"/>
        <v>42202.554166666669</v>
      </c>
    </row>
    <row r="2867" spans="1:20" ht="30.75" x14ac:dyDescent="0.25">
      <c r="A2867" s="3">
        <v>2865</v>
      </c>
      <c r="B2867" s="4" t="s">
        <v>2865</v>
      </c>
      <c r="C2867" s="4" t="s">
        <v>6975</v>
      </c>
      <c r="D2867" s="3">
        <v>2888</v>
      </c>
      <c r="E2867" s="3">
        <v>0</v>
      </c>
      <c r="F2867" s="9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8272</v>
      </c>
      <c r="O2867" s="7">
        <v>0</v>
      </c>
      <c r="P2867" s="3">
        <v>0</v>
      </c>
      <c r="Q2867" s="3" t="s">
        <v>8272</v>
      </c>
      <c r="R2867" s="3" t="s">
        <v>8272</v>
      </c>
      <c r="S2867" s="15">
        <f t="shared" si="88"/>
        <v>41950.114108796297</v>
      </c>
      <c r="T2867" s="14">
        <f t="shared" si="89"/>
        <v>42010.114108796297</v>
      </c>
    </row>
    <row r="2868" spans="1:20" ht="30.75" x14ac:dyDescent="0.25">
      <c r="A2868" s="3">
        <v>2866</v>
      </c>
      <c r="B2868" s="4" t="s">
        <v>2866</v>
      </c>
      <c r="C2868" s="4" t="s">
        <v>6976</v>
      </c>
      <c r="D2868" s="3">
        <v>5000</v>
      </c>
      <c r="E2868" s="3">
        <v>45</v>
      </c>
      <c r="F2868" s="9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8272</v>
      </c>
      <c r="O2868" s="7">
        <v>0.89999999999999991</v>
      </c>
      <c r="P2868" s="3">
        <v>-2477.5</v>
      </c>
      <c r="Q2868" s="3" t="s">
        <v>8272</v>
      </c>
      <c r="R2868" s="3" t="s">
        <v>8272</v>
      </c>
      <c r="S2868" s="15">
        <f t="shared" si="88"/>
        <v>42627.955104166671</v>
      </c>
      <c r="T2868" s="14">
        <f t="shared" si="89"/>
        <v>42657.916666666672</v>
      </c>
    </row>
    <row r="2869" spans="1:20" ht="45.75" x14ac:dyDescent="0.25">
      <c r="A2869" s="3">
        <v>2867</v>
      </c>
      <c r="B2869" s="4" t="s">
        <v>2867</v>
      </c>
      <c r="C2869" s="4" t="s">
        <v>6977</v>
      </c>
      <c r="D2869" s="3">
        <v>2500</v>
      </c>
      <c r="E2869" s="3">
        <v>504</v>
      </c>
      <c r="F2869" s="9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8272</v>
      </c>
      <c r="O2869" s="7">
        <v>20.16</v>
      </c>
      <c r="P2869" s="3">
        <v>-199.6</v>
      </c>
      <c r="Q2869" s="3" t="s">
        <v>8272</v>
      </c>
      <c r="R2869" s="3" t="s">
        <v>8272</v>
      </c>
      <c r="S2869" s="15">
        <f t="shared" si="88"/>
        <v>42531.195277777777</v>
      </c>
      <c r="T2869" s="14">
        <f t="shared" si="89"/>
        <v>42555.166666666672</v>
      </c>
    </row>
    <row r="2870" spans="1:20" ht="45.75" x14ac:dyDescent="0.25">
      <c r="A2870" s="3">
        <v>2868</v>
      </c>
      <c r="B2870" s="4" t="s">
        <v>2868</v>
      </c>
      <c r="C2870" s="4" t="s">
        <v>6978</v>
      </c>
      <c r="D2870" s="3">
        <v>15000</v>
      </c>
      <c r="E2870" s="3">
        <v>6301.76</v>
      </c>
      <c r="F2870" s="9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8272</v>
      </c>
      <c r="O2870" s="7">
        <v>42.011733333333332</v>
      </c>
      <c r="P2870" s="3">
        <v>-144.97066666666666</v>
      </c>
      <c r="Q2870" s="3" t="s">
        <v>8272</v>
      </c>
      <c r="R2870" s="3" t="s">
        <v>8272</v>
      </c>
      <c r="S2870" s="15">
        <f t="shared" si="88"/>
        <v>42618.827013888891</v>
      </c>
      <c r="T2870" s="14">
        <f t="shared" si="89"/>
        <v>42648.827013888891</v>
      </c>
    </row>
    <row r="2871" spans="1:20" ht="30.75" x14ac:dyDescent="0.25">
      <c r="A2871" s="3">
        <v>2869</v>
      </c>
      <c r="B2871" s="4" t="s">
        <v>2869</v>
      </c>
      <c r="C2871" s="4" t="s">
        <v>6979</v>
      </c>
      <c r="D2871" s="3">
        <v>20000</v>
      </c>
      <c r="E2871" s="3">
        <v>177</v>
      </c>
      <c r="F2871" s="9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8272</v>
      </c>
      <c r="O2871" s="7">
        <v>0.88500000000000001</v>
      </c>
      <c r="P2871" s="3">
        <v>-3964.6</v>
      </c>
      <c r="Q2871" s="3" t="s">
        <v>8272</v>
      </c>
      <c r="R2871" s="3" t="s">
        <v>8272</v>
      </c>
      <c r="S2871" s="15">
        <f t="shared" si="88"/>
        <v>42540.593530092592</v>
      </c>
      <c r="T2871" s="14">
        <f t="shared" si="89"/>
        <v>42570.593530092592</v>
      </c>
    </row>
    <row r="2872" spans="1:20" ht="30.75" x14ac:dyDescent="0.25">
      <c r="A2872" s="3">
        <v>2870</v>
      </c>
      <c r="B2872" s="4" t="s">
        <v>2870</v>
      </c>
      <c r="C2872" s="4" t="s">
        <v>6980</v>
      </c>
      <c r="D2872" s="3">
        <v>5000</v>
      </c>
      <c r="E2872" s="3">
        <v>750</v>
      </c>
      <c r="F2872" s="9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8272</v>
      </c>
      <c r="O2872" s="7">
        <v>15</v>
      </c>
      <c r="P2872" s="3">
        <v>-472.22222222222223</v>
      </c>
      <c r="Q2872" s="3" t="s">
        <v>8272</v>
      </c>
      <c r="R2872" s="3" t="s">
        <v>8272</v>
      </c>
      <c r="S2872" s="15">
        <f t="shared" si="88"/>
        <v>41746.189409722225</v>
      </c>
      <c r="T2872" s="14">
        <f t="shared" si="89"/>
        <v>41776.189409722225</v>
      </c>
    </row>
    <row r="2873" spans="1:20" ht="30.75" x14ac:dyDescent="0.25">
      <c r="A2873" s="3">
        <v>2871</v>
      </c>
      <c r="B2873" s="4" t="s">
        <v>2871</v>
      </c>
      <c r="C2873" s="4" t="s">
        <v>6981</v>
      </c>
      <c r="D2873" s="3">
        <v>10000</v>
      </c>
      <c r="E2873" s="3">
        <v>467</v>
      </c>
      <c r="F2873" s="9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8272</v>
      </c>
      <c r="O2873" s="7">
        <v>4.67</v>
      </c>
      <c r="P2873" s="3">
        <v>-733.30769230769226</v>
      </c>
      <c r="Q2873" s="3" t="s">
        <v>8272</v>
      </c>
      <c r="R2873" s="3" t="s">
        <v>8272</v>
      </c>
      <c r="S2873" s="15">
        <f t="shared" si="88"/>
        <v>41974.738576388889</v>
      </c>
      <c r="T2873" s="14">
        <f t="shared" si="89"/>
        <v>41994.738576388889</v>
      </c>
    </row>
    <row r="2874" spans="1:20" ht="30.75" x14ac:dyDescent="0.25">
      <c r="A2874" s="3">
        <v>2872</v>
      </c>
      <c r="B2874" s="4" t="s">
        <v>2872</v>
      </c>
      <c r="C2874" s="4" t="s">
        <v>6982</v>
      </c>
      <c r="D2874" s="3">
        <v>3000</v>
      </c>
      <c r="E2874" s="3">
        <v>0</v>
      </c>
      <c r="F2874" s="9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8272</v>
      </c>
      <c r="O2874" s="7">
        <v>0</v>
      </c>
      <c r="P2874" s="3">
        <v>0</v>
      </c>
      <c r="Q2874" s="3" t="s">
        <v>8272</v>
      </c>
      <c r="R2874" s="3" t="s">
        <v>8272</v>
      </c>
      <c r="S2874" s="15">
        <f t="shared" si="88"/>
        <v>42115.11618055556</v>
      </c>
      <c r="T2874" s="14">
        <f t="shared" si="89"/>
        <v>42175.11618055556</v>
      </c>
    </row>
    <row r="2875" spans="1:20" ht="30.75" x14ac:dyDescent="0.25">
      <c r="A2875" s="3">
        <v>2873</v>
      </c>
      <c r="B2875" s="4" t="s">
        <v>2873</v>
      </c>
      <c r="C2875" s="4" t="s">
        <v>6983</v>
      </c>
      <c r="D2875" s="3">
        <v>2500</v>
      </c>
      <c r="E2875" s="3">
        <v>953</v>
      </c>
      <c r="F2875" s="9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8272</v>
      </c>
      <c r="O2875" s="7">
        <v>38.119999999999997</v>
      </c>
      <c r="P2875" s="3">
        <v>-193.375</v>
      </c>
      <c r="Q2875" s="3" t="s">
        <v>8272</v>
      </c>
      <c r="R2875" s="3" t="s">
        <v>8272</v>
      </c>
      <c r="S2875" s="15">
        <f t="shared" si="88"/>
        <v>42002.817488425921</v>
      </c>
      <c r="T2875" s="14">
        <f t="shared" si="89"/>
        <v>42032.817488425921</v>
      </c>
    </row>
    <row r="2876" spans="1:20" ht="45.75" x14ac:dyDescent="0.25">
      <c r="A2876" s="3">
        <v>2874</v>
      </c>
      <c r="B2876" s="4" t="s">
        <v>2874</v>
      </c>
      <c r="C2876" s="4" t="s">
        <v>6984</v>
      </c>
      <c r="D2876" s="3">
        <v>5000</v>
      </c>
      <c r="E2876" s="3">
        <v>271</v>
      </c>
      <c r="F2876" s="9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8272</v>
      </c>
      <c r="O2876" s="7">
        <v>5.42</v>
      </c>
      <c r="P2876" s="3">
        <v>-1576.3333333333333</v>
      </c>
      <c r="Q2876" s="3" t="s">
        <v>8272</v>
      </c>
      <c r="R2876" s="3" t="s">
        <v>8272</v>
      </c>
      <c r="S2876" s="15">
        <f t="shared" si="88"/>
        <v>42722.84474537037</v>
      </c>
      <c r="T2876" s="14">
        <f t="shared" si="89"/>
        <v>42752.84474537037</v>
      </c>
    </row>
    <row r="2877" spans="1:20" ht="45.75" x14ac:dyDescent="0.25">
      <c r="A2877" s="3">
        <v>2875</v>
      </c>
      <c r="B2877" s="4" t="s">
        <v>2875</v>
      </c>
      <c r="C2877" s="4" t="s">
        <v>6985</v>
      </c>
      <c r="D2877" s="3">
        <v>20000</v>
      </c>
      <c r="E2877" s="3">
        <v>7</v>
      </c>
      <c r="F2877" s="9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8272</v>
      </c>
      <c r="O2877" s="7">
        <v>3.4999999999999996E-2</v>
      </c>
      <c r="P2877" s="3">
        <v>-6664.333333333333</v>
      </c>
      <c r="Q2877" s="3" t="s">
        <v>8272</v>
      </c>
      <c r="R2877" s="3" t="s">
        <v>8272</v>
      </c>
      <c r="S2877" s="15">
        <f t="shared" si="88"/>
        <v>42465.128391203703</v>
      </c>
      <c r="T2877" s="14">
        <f t="shared" si="89"/>
        <v>42495.128391203703</v>
      </c>
    </row>
    <row r="2878" spans="1:20" ht="30.75" x14ac:dyDescent="0.25">
      <c r="A2878" s="3">
        <v>2876</v>
      </c>
      <c r="B2878" s="4" t="s">
        <v>2876</v>
      </c>
      <c r="C2878" s="4" t="s">
        <v>6986</v>
      </c>
      <c r="D2878" s="3">
        <v>150000</v>
      </c>
      <c r="E2878" s="3">
        <v>0</v>
      </c>
      <c r="F2878" s="9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8272</v>
      </c>
      <c r="O2878" s="7">
        <v>0</v>
      </c>
      <c r="P2878" s="3">
        <v>0</v>
      </c>
      <c r="Q2878" s="3" t="s">
        <v>8272</v>
      </c>
      <c r="R2878" s="3" t="s">
        <v>8272</v>
      </c>
      <c r="S2878" s="15">
        <f t="shared" si="88"/>
        <v>42171.743969907402</v>
      </c>
      <c r="T2878" s="14">
        <f t="shared" si="89"/>
        <v>42201.743969907402</v>
      </c>
    </row>
    <row r="2879" spans="1:20" ht="45.75" x14ac:dyDescent="0.25">
      <c r="A2879" s="3">
        <v>2877</v>
      </c>
      <c r="B2879" s="4" t="s">
        <v>2877</v>
      </c>
      <c r="C2879" s="4" t="s">
        <v>6987</v>
      </c>
      <c r="D2879" s="3">
        <v>6000</v>
      </c>
      <c r="E2879" s="3">
        <v>650</v>
      </c>
      <c r="F2879" s="9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8272</v>
      </c>
      <c r="O2879" s="7">
        <v>10.833333333333334</v>
      </c>
      <c r="P2879" s="3">
        <v>-891.66666666666663</v>
      </c>
      <c r="Q2879" s="3" t="s">
        <v>8272</v>
      </c>
      <c r="R2879" s="3" t="s">
        <v>8272</v>
      </c>
      <c r="S2879" s="15">
        <f t="shared" si="88"/>
        <v>42672.955138888887</v>
      </c>
      <c r="T2879" s="14">
        <f t="shared" si="89"/>
        <v>42704.708333333328</v>
      </c>
    </row>
    <row r="2880" spans="1:20" ht="30.75" x14ac:dyDescent="0.25">
      <c r="A2880" s="3">
        <v>2878</v>
      </c>
      <c r="B2880" s="4" t="s">
        <v>2878</v>
      </c>
      <c r="C2880" s="4" t="s">
        <v>6988</v>
      </c>
      <c r="D2880" s="3">
        <v>3000</v>
      </c>
      <c r="E2880" s="3">
        <v>63</v>
      </c>
      <c r="F2880" s="9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8272</v>
      </c>
      <c r="O2880" s="7">
        <v>2.1</v>
      </c>
      <c r="P2880" s="3">
        <v>-734.25</v>
      </c>
      <c r="Q2880" s="3" t="s">
        <v>8272</v>
      </c>
      <c r="R2880" s="3" t="s">
        <v>8272</v>
      </c>
      <c r="S2880" s="15">
        <f t="shared" si="88"/>
        <v>42128.615682870368</v>
      </c>
      <c r="T2880" s="14">
        <f t="shared" si="89"/>
        <v>42188.615682870368</v>
      </c>
    </row>
    <row r="2881" spans="1:20" ht="30.75" x14ac:dyDescent="0.25">
      <c r="A2881" s="3">
        <v>2879</v>
      </c>
      <c r="B2881" s="4" t="s">
        <v>2879</v>
      </c>
      <c r="C2881" s="4" t="s">
        <v>6989</v>
      </c>
      <c r="D2881" s="3">
        <v>11200</v>
      </c>
      <c r="E2881" s="3">
        <v>29</v>
      </c>
      <c r="F2881" s="9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8272</v>
      </c>
      <c r="O2881" s="7">
        <v>0.2589285714285714</v>
      </c>
      <c r="P2881" s="3">
        <v>-11171</v>
      </c>
      <c r="Q2881" s="3" t="s">
        <v>8272</v>
      </c>
      <c r="R2881" s="3" t="s">
        <v>8272</v>
      </c>
      <c r="S2881" s="15">
        <f t="shared" si="88"/>
        <v>42359.725243055553</v>
      </c>
      <c r="T2881" s="14">
        <f t="shared" si="89"/>
        <v>42389.725243055553</v>
      </c>
    </row>
    <row r="2882" spans="1:20" ht="30.75" x14ac:dyDescent="0.25">
      <c r="A2882" s="3">
        <v>2880</v>
      </c>
      <c r="B2882" s="4" t="s">
        <v>2880</v>
      </c>
      <c r="C2882" s="4" t="s">
        <v>6990</v>
      </c>
      <c r="D2882" s="3">
        <v>12000</v>
      </c>
      <c r="E2882" s="3">
        <v>2800</v>
      </c>
      <c r="F2882" s="9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8272</v>
      </c>
      <c r="O2882" s="7">
        <v>23.333333333333332</v>
      </c>
      <c r="P2882" s="3">
        <v>-317.24137931034483</v>
      </c>
      <c r="Q2882" s="3" t="s">
        <v>8272</v>
      </c>
      <c r="R2882" s="3" t="s">
        <v>8272</v>
      </c>
      <c r="S2882" s="15">
        <f t="shared" si="88"/>
        <v>42192.905694444446</v>
      </c>
      <c r="T2882" s="14">
        <f t="shared" si="89"/>
        <v>42236.711805555555</v>
      </c>
    </row>
    <row r="2883" spans="1:20" ht="30.75" x14ac:dyDescent="0.25">
      <c r="A2883" s="3">
        <v>2881</v>
      </c>
      <c r="B2883" s="4" t="s">
        <v>2881</v>
      </c>
      <c r="C2883" s="4" t="s">
        <v>6991</v>
      </c>
      <c r="D2883" s="3">
        <v>5500</v>
      </c>
      <c r="E2883" s="3">
        <v>0</v>
      </c>
      <c r="F2883" s="9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8272</v>
      </c>
      <c r="O2883" s="7">
        <v>0</v>
      </c>
      <c r="P2883" s="3">
        <v>0</v>
      </c>
      <c r="Q2883" s="3" t="s">
        <v>8272</v>
      </c>
      <c r="R2883" s="3" t="s">
        <v>8272</v>
      </c>
      <c r="S2883" s="15">
        <f t="shared" ref="S2883:S2946" si="90">(((J2883/60)/60)/24)+DATE(1970,1,1)</f>
        <v>41916.597638888888</v>
      </c>
      <c r="T2883" s="14">
        <f t="shared" ref="T2883:T2946" si="91">(((I2883/60)/60)/24)+DATE(1970,1,1)</f>
        <v>41976.639305555553</v>
      </c>
    </row>
    <row r="2884" spans="1:20" ht="45.75" x14ac:dyDescent="0.25">
      <c r="A2884" s="3">
        <v>2882</v>
      </c>
      <c r="B2884" s="4" t="s">
        <v>2882</v>
      </c>
      <c r="C2884" s="4" t="s">
        <v>6992</v>
      </c>
      <c r="D2884" s="3">
        <v>750</v>
      </c>
      <c r="E2884" s="3">
        <v>252</v>
      </c>
      <c r="F2884" s="9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8272</v>
      </c>
      <c r="O2884" s="7">
        <v>33.6</v>
      </c>
      <c r="P2884" s="3">
        <v>-124.5</v>
      </c>
      <c r="Q2884" s="3" t="s">
        <v>8272</v>
      </c>
      <c r="R2884" s="3" t="s">
        <v>8272</v>
      </c>
      <c r="S2884" s="15">
        <f t="shared" si="90"/>
        <v>42461.596273148149</v>
      </c>
      <c r="T2884" s="14">
        <f t="shared" si="91"/>
        <v>42491.596273148149</v>
      </c>
    </row>
    <row r="2885" spans="1:20" ht="45.75" x14ac:dyDescent="0.25">
      <c r="A2885" s="3">
        <v>2883</v>
      </c>
      <c r="B2885" s="4" t="s">
        <v>2883</v>
      </c>
      <c r="C2885" s="4" t="s">
        <v>6993</v>
      </c>
      <c r="D2885" s="3">
        <v>10000</v>
      </c>
      <c r="E2885" s="3">
        <v>1908</v>
      </c>
      <c r="F2885" s="9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8272</v>
      </c>
      <c r="O2885" s="7">
        <v>19.079999999999998</v>
      </c>
      <c r="P2885" s="3">
        <v>-1618.4</v>
      </c>
      <c r="Q2885" s="3" t="s">
        <v>8272</v>
      </c>
      <c r="R2885" s="3" t="s">
        <v>8272</v>
      </c>
      <c r="S2885" s="15">
        <f t="shared" si="90"/>
        <v>42370.90320601852</v>
      </c>
      <c r="T2885" s="14">
        <f t="shared" si="91"/>
        <v>42406.207638888889</v>
      </c>
    </row>
    <row r="2886" spans="1:20" ht="30.75" x14ac:dyDescent="0.25">
      <c r="A2886" s="3">
        <v>2884</v>
      </c>
      <c r="B2886" s="4" t="s">
        <v>2884</v>
      </c>
      <c r="C2886" s="4" t="s">
        <v>6994</v>
      </c>
      <c r="D2886" s="3">
        <v>45000</v>
      </c>
      <c r="E2886" s="3">
        <v>185</v>
      </c>
      <c r="F2886" s="9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8272</v>
      </c>
      <c r="O2886" s="7">
        <v>0.41111111111111115</v>
      </c>
      <c r="P2886" s="3">
        <v>-11203.75</v>
      </c>
      <c r="Q2886" s="3" t="s">
        <v>8272</v>
      </c>
      <c r="R2886" s="3" t="s">
        <v>8272</v>
      </c>
      <c r="S2886" s="15">
        <f t="shared" si="90"/>
        <v>41948.727256944447</v>
      </c>
      <c r="T2886" s="14">
        <f t="shared" si="91"/>
        <v>41978.727256944447</v>
      </c>
    </row>
    <row r="2887" spans="1:20" ht="30.75" x14ac:dyDescent="0.25">
      <c r="A2887" s="3">
        <v>2885</v>
      </c>
      <c r="B2887" s="4" t="s">
        <v>2885</v>
      </c>
      <c r="C2887" s="4" t="s">
        <v>6995</v>
      </c>
      <c r="D2887" s="3">
        <v>400</v>
      </c>
      <c r="E2887" s="3">
        <v>130</v>
      </c>
      <c r="F2887" s="9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8272</v>
      </c>
      <c r="O2887" s="7">
        <v>32.5</v>
      </c>
      <c r="P2887" s="3">
        <v>-54</v>
      </c>
      <c r="Q2887" s="3" t="s">
        <v>8272</v>
      </c>
      <c r="R2887" s="3" t="s">
        <v>8272</v>
      </c>
      <c r="S2887" s="15">
        <f t="shared" si="90"/>
        <v>42047.07640046296</v>
      </c>
      <c r="T2887" s="14">
        <f t="shared" si="91"/>
        <v>42077.034733796296</v>
      </c>
    </row>
    <row r="2888" spans="1:20" ht="30.75" x14ac:dyDescent="0.25">
      <c r="A2888" s="3">
        <v>2886</v>
      </c>
      <c r="B2888" s="4" t="s">
        <v>2886</v>
      </c>
      <c r="C2888" s="4" t="s">
        <v>6996</v>
      </c>
      <c r="D2888" s="3">
        <v>200</v>
      </c>
      <c r="E2888" s="3">
        <v>10</v>
      </c>
      <c r="F2888" s="9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8272</v>
      </c>
      <c r="O2888" s="7">
        <v>5</v>
      </c>
      <c r="P2888" s="3">
        <v>-190</v>
      </c>
      <c r="Q2888" s="3" t="s">
        <v>8272</v>
      </c>
      <c r="R2888" s="3" t="s">
        <v>8272</v>
      </c>
      <c r="S2888" s="15">
        <f t="shared" si="90"/>
        <v>42261.632916666669</v>
      </c>
      <c r="T2888" s="14">
        <f t="shared" si="91"/>
        <v>42266.165972222225</v>
      </c>
    </row>
    <row r="2889" spans="1:20" ht="45.75" x14ac:dyDescent="0.25">
      <c r="A2889" s="3">
        <v>2887</v>
      </c>
      <c r="B2889" s="4" t="s">
        <v>2887</v>
      </c>
      <c r="C2889" s="4" t="s">
        <v>6997</v>
      </c>
      <c r="D2889" s="3">
        <v>3000</v>
      </c>
      <c r="E2889" s="3">
        <v>5</v>
      </c>
      <c r="F2889" s="9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8272</v>
      </c>
      <c r="O2889" s="7">
        <v>0.16666666666666669</v>
      </c>
      <c r="P2889" s="3">
        <v>-2995</v>
      </c>
      <c r="Q2889" s="3" t="s">
        <v>8272</v>
      </c>
      <c r="R2889" s="3" t="s">
        <v>8272</v>
      </c>
      <c r="S2889" s="15">
        <f t="shared" si="90"/>
        <v>41985.427361111113</v>
      </c>
      <c r="T2889" s="14">
        <f t="shared" si="91"/>
        <v>42015.427361111113</v>
      </c>
    </row>
    <row r="2890" spans="1:20" ht="30.75" x14ac:dyDescent="0.25">
      <c r="A2890" s="3">
        <v>2888</v>
      </c>
      <c r="B2890" s="4" t="s">
        <v>2888</v>
      </c>
      <c r="C2890" s="4" t="s">
        <v>6998</v>
      </c>
      <c r="D2890" s="3">
        <v>30000</v>
      </c>
      <c r="E2890" s="3">
        <v>0</v>
      </c>
      <c r="F2890" s="9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8272</v>
      </c>
      <c r="O2890" s="7">
        <v>0</v>
      </c>
      <c r="P2890" s="3">
        <v>0</v>
      </c>
      <c r="Q2890" s="3" t="s">
        <v>8272</v>
      </c>
      <c r="R2890" s="3" t="s">
        <v>8272</v>
      </c>
      <c r="S2890" s="15">
        <f t="shared" si="90"/>
        <v>41922.535185185188</v>
      </c>
      <c r="T2890" s="14">
        <f t="shared" si="91"/>
        <v>41930.207638888889</v>
      </c>
    </row>
    <row r="2891" spans="1:20" ht="30.75" x14ac:dyDescent="0.25">
      <c r="A2891" s="3">
        <v>2889</v>
      </c>
      <c r="B2891" s="4" t="s">
        <v>2889</v>
      </c>
      <c r="C2891" s="4" t="s">
        <v>6999</v>
      </c>
      <c r="D2891" s="3">
        <v>3000</v>
      </c>
      <c r="E2891" s="3">
        <v>1142</v>
      </c>
      <c r="F2891" s="9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8272</v>
      </c>
      <c r="O2891" s="7">
        <v>38.066666666666663</v>
      </c>
      <c r="P2891" s="3">
        <v>-132.71428571428572</v>
      </c>
      <c r="Q2891" s="3" t="s">
        <v>8272</v>
      </c>
      <c r="R2891" s="3" t="s">
        <v>8272</v>
      </c>
      <c r="S2891" s="15">
        <f t="shared" si="90"/>
        <v>41850.863252314812</v>
      </c>
      <c r="T2891" s="14">
        <f t="shared" si="91"/>
        <v>41880.863252314812</v>
      </c>
    </row>
    <row r="2892" spans="1:20" ht="45.75" x14ac:dyDescent="0.25">
      <c r="A2892" s="3">
        <v>2890</v>
      </c>
      <c r="B2892" s="4" t="s">
        <v>2890</v>
      </c>
      <c r="C2892" s="4" t="s">
        <v>7000</v>
      </c>
      <c r="D2892" s="3">
        <v>2000</v>
      </c>
      <c r="E2892" s="3">
        <v>21</v>
      </c>
      <c r="F2892" s="9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8272</v>
      </c>
      <c r="O2892" s="7">
        <v>1.05</v>
      </c>
      <c r="P2892" s="3">
        <v>-659.66666666666663</v>
      </c>
      <c r="Q2892" s="3" t="s">
        <v>8272</v>
      </c>
      <c r="R2892" s="3" t="s">
        <v>8272</v>
      </c>
      <c r="S2892" s="15">
        <f t="shared" si="90"/>
        <v>41831.742962962962</v>
      </c>
      <c r="T2892" s="14">
        <f t="shared" si="91"/>
        <v>41860.125</v>
      </c>
    </row>
    <row r="2893" spans="1:20" ht="30.75" x14ac:dyDescent="0.25">
      <c r="A2893" s="3">
        <v>2891</v>
      </c>
      <c r="B2893" s="4" t="s">
        <v>2891</v>
      </c>
      <c r="C2893" s="4" t="s">
        <v>7001</v>
      </c>
      <c r="D2893" s="3">
        <v>10000</v>
      </c>
      <c r="E2893" s="3">
        <v>273</v>
      </c>
      <c r="F2893" s="9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8272</v>
      </c>
      <c r="O2893" s="7">
        <v>2.73</v>
      </c>
      <c r="P2893" s="3">
        <v>-972.7</v>
      </c>
      <c r="Q2893" s="3" t="s">
        <v>8272</v>
      </c>
      <c r="R2893" s="3" t="s">
        <v>8272</v>
      </c>
      <c r="S2893" s="15">
        <f t="shared" si="90"/>
        <v>42415.883425925931</v>
      </c>
      <c r="T2893" s="14">
        <f t="shared" si="91"/>
        <v>42475.84175925926</v>
      </c>
    </row>
    <row r="2894" spans="1:20" ht="30.75" x14ac:dyDescent="0.25">
      <c r="A2894" s="3">
        <v>2892</v>
      </c>
      <c r="B2894" s="4" t="s">
        <v>2892</v>
      </c>
      <c r="C2894" s="4" t="s">
        <v>7002</v>
      </c>
      <c r="D2894" s="3">
        <v>5500</v>
      </c>
      <c r="E2894" s="3">
        <v>500</v>
      </c>
      <c r="F2894" s="9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8272</v>
      </c>
      <c r="O2894" s="7">
        <v>9.0909090909090917</v>
      </c>
      <c r="P2894" s="3">
        <v>-294.11764705882354</v>
      </c>
      <c r="Q2894" s="3" t="s">
        <v>8272</v>
      </c>
      <c r="R2894" s="3" t="s">
        <v>8272</v>
      </c>
      <c r="S2894" s="15">
        <f t="shared" si="90"/>
        <v>41869.714166666665</v>
      </c>
      <c r="T2894" s="14">
        <f t="shared" si="91"/>
        <v>41876.875</v>
      </c>
    </row>
    <row r="2895" spans="1:20" ht="15.75" x14ac:dyDescent="0.25">
      <c r="A2895" s="3">
        <v>2893</v>
      </c>
      <c r="B2895" s="4" t="s">
        <v>2893</v>
      </c>
      <c r="C2895" s="4" t="s">
        <v>7003</v>
      </c>
      <c r="D2895" s="3">
        <v>5000</v>
      </c>
      <c r="E2895" s="3">
        <v>25</v>
      </c>
      <c r="F2895" s="9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8272</v>
      </c>
      <c r="O2895" s="7">
        <v>0.5</v>
      </c>
      <c r="P2895" s="3">
        <v>-2487.5</v>
      </c>
      <c r="Q2895" s="3" t="s">
        <v>8272</v>
      </c>
      <c r="R2895" s="3" t="s">
        <v>8272</v>
      </c>
      <c r="S2895" s="15">
        <f t="shared" si="90"/>
        <v>41953.773090277777</v>
      </c>
      <c r="T2895" s="14">
        <f t="shared" si="91"/>
        <v>42013.083333333328</v>
      </c>
    </row>
    <row r="2896" spans="1:20" ht="15.75" x14ac:dyDescent="0.25">
      <c r="A2896" s="3">
        <v>2894</v>
      </c>
      <c r="B2896" s="4" t="s">
        <v>2894</v>
      </c>
      <c r="C2896" s="4" t="s">
        <v>7004</v>
      </c>
      <c r="D2896" s="3">
        <v>50000</v>
      </c>
      <c r="E2896" s="3">
        <v>0</v>
      </c>
      <c r="F2896" s="9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8272</v>
      </c>
      <c r="O2896" s="7">
        <v>0</v>
      </c>
      <c r="P2896" s="3">
        <v>0</v>
      </c>
      <c r="Q2896" s="3" t="s">
        <v>8272</v>
      </c>
      <c r="R2896" s="3" t="s">
        <v>8272</v>
      </c>
      <c r="S2896" s="15">
        <f t="shared" si="90"/>
        <v>42037.986284722225</v>
      </c>
      <c r="T2896" s="14">
        <f t="shared" si="91"/>
        <v>42097.944618055553</v>
      </c>
    </row>
    <row r="2897" spans="1:20" ht="30.75" x14ac:dyDescent="0.25">
      <c r="A2897" s="3">
        <v>2895</v>
      </c>
      <c r="B2897" s="4" t="s">
        <v>2895</v>
      </c>
      <c r="C2897" s="4" t="s">
        <v>7005</v>
      </c>
      <c r="D2897" s="3">
        <v>500</v>
      </c>
      <c r="E2897" s="3">
        <v>23</v>
      </c>
      <c r="F2897" s="9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8272</v>
      </c>
      <c r="O2897" s="7">
        <v>4.5999999999999996</v>
      </c>
      <c r="P2897" s="3">
        <v>-119.25</v>
      </c>
      <c r="Q2897" s="3" t="s">
        <v>8272</v>
      </c>
      <c r="R2897" s="3" t="s">
        <v>8272</v>
      </c>
      <c r="S2897" s="15">
        <f t="shared" si="90"/>
        <v>41811.555462962962</v>
      </c>
      <c r="T2897" s="14">
        <f t="shared" si="91"/>
        <v>41812.875</v>
      </c>
    </row>
    <row r="2898" spans="1:20" ht="30.75" x14ac:dyDescent="0.25">
      <c r="A2898" s="3">
        <v>2896</v>
      </c>
      <c r="B2898" s="4" t="s">
        <v>2896</v>
      </c>
      <c r="C2898" s="4" t="s">
        <v>7006</v>
      </c>
      <c r="D2898" s="3">
        <v>3000</v>
      </c>
      <c r="E2898" s="3">
        <v>625</v>
      </c>
      <c r="F2898" s="9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8272</v>
      </c>
      <c r="O2898" s="7">
        <v>20.833333333333336</v>
      </c>
      <c r="P2898" s="3">
        <v>-197.91666666666666</v>
      </c>
      <c r="Q2898" s="3" t="s">
        <v>8272</v>
      </c>
      <c r="R2898" s="3" t="s">
        <v>8272</v>
      </c>
      <c r="S2898" s="15">
        <f t="shared" si="90"/>
        <v>42701.908807870372</v>
      </c>
      <c r="T2898" s="14">
        <f t="shared" si="91"/>
        <v>42716.25</v>
      </c>
    </row>
    <row r="2899" spans="1:20" ht="30.75" x14ac:dyDescent="0.25">
      <c r="A2899" s="3">
        <v>2897</v>
      </c>
      <c r="B2899" s="4" t="s">
        <v>2897</v>
      </c>
      <c r="C2899" s="4" t="s">
        <v>7007</v>
      </c>
      <c r="D2899" s="3">
        <v>12000</v>
      </c>
      <c r="E2899" s="3">
        <v>550</v>
      </c>
      <c r="F2899" s="9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8272</v>
      </c>
      <c r="O2899" s="7">
        <v>4.583333333333333</v>
      </c>
      <c r="P2899" s="3">
        <v>-3816.6666666666665</v>
      </c>
      <c r="Q2899" s="3" t="s">
        <v>8272</v>
      </c>
      <c r="R2899" s="3" t="s">
        <v>8272</v>
      </c>
      <c r="S2899" s="15">
        <f t="shared" si="90"/>
        <v>42258.646504629629</v>
      </c>
      <c r="T2899" s="14">
        <f t="shared" si="91"/>
        <v>42288.645196759258</v>
      </c>
    </row>
    <row r="2900" spans="1:20" ht="30.75" x14ac:dyDescent="0.25">
      <c r="A2900" s="3">
        <v>2898</v>
      </c>
      <c r="B2900" s="4" t="s">
        <v>2898</v>
      </c>
      <c r="C2900" s="4" t="s">
        <v>7008</v>
      </c>
      <c r="D2900" s="3">
        <v>7500</v>
      </c>
      <c r="E2900" s="3">
        <v>316</v>
      </c>
      <c r="F2900" s="9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8272</v>
      </c>
      <c r="O2900" s="7">
        <v>4.2133333333333338</v>
      </c>
      <c r="P2900" s="3">
        <v>-598.66666666666663</v>
      </c>
      <c r="Q2900" s="3" t="s">
        <v>8272</v>
      </c>
      <c r="R2900" s="3" t="s">
        <v>8272</v>
      </c>
      <c r="S2900" s="15">
        <f t="shared" si="90"/>
        <v>42278.664965277778</v>
      </c>
      <c r="T2900" s="14">
        <f t="shared" si="91"/>
        <v>42308.664965277778</v>
      </c>
    </row>
    <row r="2901" spans="1:20" ht="30.75" x14ac:dyDescent="0.25">
      <c r="A2901" s="3">
        <v>2899</v>
      </c>
      <c r="B2901" s="4" t="s">
        <v>2899</v>
      </c>
      <c r="C2901" s="4" t="s">
        <v>7009</v>
      </c>
      <c r="D2901" s="3">
        <v>10000</v>
      </c>
      <c r="E2901" s="3">
        <v>0</v>
      </c>
      <c r="F2901" s="9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8272</v>
      </c>
      <c r="O2901" s="7">
        <v>0</v>
      </c>
      <c r="P2901" s="3">
        <v>0</v>
      </c>
      <c r="Q2901" s="3" t="s">
        <v>8272</v>
      </c>
      <c r="R2901" s="3" t="s">
        <v>8272</v>
      </c>
      <c r="S2901" s="15">
        <f t="shared" si="90"/>
        <v>42515.078217592592</v>
      </c>
      <c r="T2901" s="14">
        <f t="shared" si="91"/>
        <v>42575.078217592592</v>
      </c>
    </row>
    <row r="2902" spans="1:20" ht="45.75" x14ac:dyDescent="0.25">
      <c r="A2902" s="3">
        <v>2900</v>
      </c>
      <c r="B2902" s="4" t="s">
        <v>2900</v>
      </c>
      <c r="C2902" s="4" t="s">
        <v>7010</v>
      </c>
      <c r="D2902" s="3">
        <v>5500</v>
      </c>
      <c r="E2902" s="3">
        <v>3405</v>
      </c>
      <c r="F2902" s="9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8272</v>
      </c>
      <c r="O2902" s="7">
        <v>61.909090909090914</v>
      </c>
      <c r="P2902" s="3">
        <v>-299.28571428571428</v>
      </c>
      <c r="Q2902" s="3" t="s">
        <v>8272</v>
      </c>
      <c r="R2902" s="3" t="s">
        <v>8272</v>
      </c>
      <c r="S2902" s="15">
        <f t="shared" si="90"/>
        <v>41830.234166666669</v>
      </c>
      <c r="T2902" s="14">
        <f t="shared" si="91"/>
        <v>41860.234166666669</v>
      </c>
    </row>
    <row r="2903" spans="1:20" ht="30.75" x14ac:dyDescent="0.25">
      <c r="A2903" s="3">
        <v>2901</v>
      </c>
      <c r="B2903" s="4" t="s">
        <v>2901</v>
      </c>
      <c r="C2903" s="4" t="s">
        <v>7011</v>
      </c>
      <c r="D2903" s="3">
        <v>750</v>
      </c>
      <c r="E2903" s="3">
        <v>6</v>
      </c>
      <c r="F2903" s="9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8272</v>
      </c>
      <c r="O2903" s="7">
        <v>0.8</v>
      </c>
      <c r="P2903" s="3">
        <v>-372</v>
      </c>
      <c r="Q2903" s="3" t="s">
        <v>8272</v>
      </c>
      <c r="R2903" s="3" t="s">
        <v>8272</v>
      </c>
      <c r="S2903" s="15">
        <f t="shared" si="90"/>
        <v>41982.904386574075</v>
      </c>
      <c r="T2903" s="14">
        <f t="shared" si="91"/>
        <v>42042.904386574075</v>
      </c>
    </row>
    <row r="2904" spans="1:20" ht="30.75" x14ac:dyDescent="0.25">
      <c r="A2904" s="3">
        <v>2902</v>
      </c>
      <c r="B2904" s="4" t="s">
        <v>2902</v>
      </c>
      <c r="C2904" s="4" t="s">
        <v>7012</v>
      </c>
      <c r="D2904" s="3">
        <v>150000</v>
      </c>
      <c r="E2904" s="3">
        <v>25</v>
      </c>
      <c r="F2904" s="9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8272</v>
      </c>
      <c r="O2904" s="7">
        <v>1.6666666666666666E-2</v>
      </c>
      <c r="P2904" s="3">
        <v>-149975</v>
      </c>
      <c r="Q2904" s="3" t="s">
        <v>8272</v>
      </c>
      <c r="R2904" s="3" t="s">
        <v>8272</v>
      </c>
      <c r="S2904" s="15">
        <f t="shared" si="90"/>
        <v>42210.439768518518</v>
      </c>
      <c r="T2904" s="14">
        <f t="shared" si="91"/>
        <v>42240.439768518518</v>
      </c>
    </row>
    <row r="2905" spans="1:20" ht="30.75" x14ac:dyDescent="0.25">
      <c r="A2905" s="3">
        <v>2903</v>
      </c>
      <c r="B2905" s="4" t="s">
        <v>2903</v>
      </c>
      <c r="C2905" s="4" t="s">
        <v>7013</v>
      </c>
      <c r="D2905" s="3">
        <v>5000</v>
      </c>
      <c r="E2905" s="3">
        <v>39</v>
      </c>
      <c r="F2905" s="9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8272</v>
      </c>
      <c r="O2905" s="7">
        <v>0.77999999999999992</v>
      </c>
      <c r="P2905" s="3">
        <v>-1240.25</v>
      </c>
      <c r="Q2905" s="3" t="s">
        <v>8272</v>
      </c>
      <c r="R2905" s="3" t="s">
        <v>8272</v>
      </c>
      <c r="S2905" s="15">
        <f t="shared" si="90"/>
        <v>42196.166874999995</v>
      </c>
      <c r="T2905" s="14">
        <f t="shared" si="91"/>
        <v>42256.166874999995</v>
      </c>
    </row>
    <row r="2906" spans="1:20" ht="30.75" x14ac:dyDescent="0.25">
      <c r="A2906" s="3">
        <v>2904</v>
      </c>
      <c r="B2906" s="4" t="s">
        <v>2904</v>
      </c>
      <c r="C2906" s="4" t="s">
        <v>7014</v>
      </c>
      <c r="D2906" s="3">
        <v>1500</v>
      </c>
      <c r="E2906" s="3">
        <v>75</v>
      </c>
      <c r="F2906" s="9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8272</v>
      </c>
      <c r="O2906" s="7">
        <v>5</v>
      </c>
      <c r="P2906" s="3">
        <v>-356.25</v>
      </c>
      <c r="Q2906" s="3" t="s">
        <v>8272</v>
      </c>
      <c r="R2906" s="3" t="s">
        <v>8272</v>
      </c>
      <c r="S2906" s="15">
        <f t="shared" si="90"/>
        <v>41940.967951388891</v>
      </c>
      <c r="T2906" s="14">
        <f t="shared" si="91"/>
        <v>41952.5</v>
      </c>
    </row>
    <row r="2907" spans="1:20" ht="30.75" x14ac:dyDescent="0.25">
      <c r="A2907" s="3">
        <v>2905</v>
      </c>
      <c r="B2907" s="4" t="s">
        <v>2905</v>
      </c>
      <c r="C2907" s="4" t="s">
        <v>7015</v>
      </c>
      <c r="D2907" s="3">
        <v>3500</v>
      </c>
      <c r="E2907" s="3">
        <v>622</v>
      </c>
      <c r="F2907" s="9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8272</v>
      </c>
      <c r="O2907" s="7">
        <v>17.771428571428572</v>
      </c>
      <c r="P2907" s="3">
        <v>-169.29411764705881</v>
      </c>
      <c r="Q2907" s="3" t="s">
        <v>8272</v>
      </c>
      <c r="R2907" s="3" t="s">
        <v>8272</v>
      </c>
      <c r="S2907" s="15">
        <f t="shared" si="90"/>
        <v>42606.056863425925</v>
      </c>
      <c r="T2907" s="14">
        <f t="shared" si="91"/>
        <v>42620.056863425925</v>
      </c>
    </row>
    <row r="2908" spans="1:20" ht="45.75" x14ac:dyDescent="0.25">
      <c r="A2908" s="3">
        <v>2906</v>
      </c>
      <c r="B2908" s="4" t="s">
        <v>2906</v>
      </c>
      <c r="C2908" s="4" t="s">
        <v>7016</v>
      </c>
      <c r="D2908" s="3">
        <v>6000</v>
      </c>
      <c r="E2908" s="3">
        <v>565</v>
      </c>
      <c r="F2908" s="9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8272</v>
      </c>
      <c r="O2908" s="7">
        <v>9.4166666666666661</v>
      </c>
      <c r="P2908" s="3">
        <v>-776.42857142857144</v>
      </c>
      <c r="Q2908" s="3" t="s">
        <v>8272</v>
      </c>
      <c r="R2908" s="3" t="s">
        <v>8272</v>
      </c>
      <c r="S2908" s="15">
        <f t="shared" si="90"/>
        <v>42199.648912037039</v>
      </c>
      <c r="T2908" s="14">
        <f t="shared" si="91"/>
        <v>42217.041666666672</v>
      </c>
    </row>
    <row r="2909" spans="1:20" ht="45.75" x14ac:dyDescent="0.25">
      <c r="A2909" s="3">
        <v>2907</v>
      </c>
      <c r="B2909" s="4" t="s">
        <v>2907</v>
      </c>
      <c r="C2909" s="4" t="s">
        <v>7017</v>
      </c>
      <c r="D2909" s="3">
        <v>2500</v>
      </c>
      <c r="E2909" s="3">
        <v>2</v>
      </c>
      <c r="F2909" s="9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8272</v>
      </c>
      <c r="O2909" s="7">
        <v>0.08</v>
      </c>
      <c r="P2909" s="3">
        <v>-1249</v>
      </c>
      <c r="Q2909" s="3" t="s">
        <v>8272</v>
      </c>
      <c r="R2909" s="3" t="s">
        <v>8272</v>
      </c>
      <c r="S2909" s="15">
        <f t="shared" si="90"/>
        <v>42444.877743055549</v>
      </c>
      <c r="T2909" s="14">
        <f t="shared" si="91"/>
        <v>42504.877743055549</v>
      </c>
    </row>
    <row r="2910" spans="1:20" ht="30.75" x14ac:dyDescent="0.25">
      <c r="A2910" s="3">
        <v>2908</v>
      </c>
      <c r="B2910" s="4" t="s">
        <v>2908</v>
      </c>
      <c r="C2910" s="4" t="s">
        <v>7018</v>
      </c>
      <c r="D2910" s="3">
        <v>9600</v>
      </c>
      <c r="E2910" s="3">
        <v>264</v>
      </c>
      <c r="F2910" s="9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8272</v>
      </c>
      <c r="O2910" s="7">
        <v>2.75</v>
      </c>
      <c r="P2910" s="3">
        <v>-1867.2</v>
      </c>
      <c r="Q2910" s="3" t="s">
        <v>8272</v>
      </c>
      <c r="R2910" s="3" t="s">
        <v>8272</v>
      </c>
      <c r="S2910" s="15">
        <f t="shared" si="90"/>
        <v>42499.731701388882</v>
      </c>
      <c r="T2910" s="14">
        <f t="shared" si="91"/>
        <v>42529.731701388882</v>
      </c>
    </row>
    <row r="2911" spans="1:20" ht="45.75" x14ac:dyDescent="0.25">
      <c r="A2911" s="3">
        <v>2909</v>
      </c>
      <c r="B2911" s="4" t="s">
        <v>2909</v>
      </c>
      <c r="C2911" s="4" t="s">
        <v>7019</v>
      </c>
      <c r="D2911" s="3">
        <v>180000</v>
      </c>
      <c r="E2911" s="3">
        <v>20</v>
      </c>
      <c r="F2911" s="9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8272</v>
      </c>
      <c r="O2911" s="7">
        <v>1.1111111111111112E-2</v>
      </c>
      <c r="P2911" s="3">
        <v>-179980</v>
      </c>
      <c r="Q2911" s="3" t="s">
        <v>8272</v>
      </c>
      <c r="R2911" s="3" t="s">
        <v>8272</v>
      </c>
      <c r="S2911" s="15">
        <f t="shared" si="90"/>
        <v>41929.266215277778</v>
      </c>
      <c r="T2911" s="14">
        <f t="shared" si="91"/>
        <v>41968.823611111111</v>
      </c>
    </row>
    <row r="2912" spans="1:20" ht="30.75" x14ac:dyDescent="0.25">
      <c r="A2912" s="3">
        <v>2910</v>
      </c>
      <c r="B2912" s="4" t="s">
        <v>2910</v>
      </c>
      <c r="C2912" s="4" t="s">
        <v>7020</v>
      </c>
      <c r="D2912" s="3">
        <v>30000</v>
      </c>
      <c r="E2912" s="3">
        <v>1</v>
      </c>
      <c r="F2912" s="9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8272</v>
      </c>
      <c r="O2912" s="7">
        <v>3.3333333333333335E-3</v>
      </c>
      <c r="P2912" s="3">
        <v>-29999</v>
      </c>
      <c r="Q2912" s="3" t="s">
        <v>8272</v>
      </c>
      <c r="R2912" s="3" t="s">
        <v>8272</v>
      </c>
      <c r="S2912" s="15">
        <f t="shared" si="90"/>
        <v>42107.841284722221</v>
      </c>
      <c r="T2912" s="14">
        <f t="shared" si="91"/>
        <v>42167.841284722221</v>
      </c>
    </row>
    <row r="2913" spans="1:20" ht="45.75" x14ac:dyDescent="0.25">
      <c r="A2913" s="3">
        <v>2911</v>
      </c>
      <c r="B2913" s="4" t="s">
        <v>2911</v>
      </c>
      <c r="C2913" s="4" t="s">
        <v>7021</v>
      </c>
      <c r="D2913" s="3">
        <v>1800</v>
      </c>
      <c r="E2913" s="3">
        <v>657</v>
      </c>
      <c r="F2913" s="9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8272</v>
      </c>
      <c r="O2913" s="7">
        <v>36.5</v>
      </c>
      <c r="P2913" s="3">
        <v>-81.642857142857139</v>
      </c>
      <c r="Q2913" s="3" t="s">
        <v>8272</v>
      </c>
      <c r="R2913" s="3" t="s">
        <v>8272</v>
      </c>
      <c r="S2913" s="15">
        <f t="shared" si="90"/>
        <v>42142.768819444449</v>
      </c>
      <c r="T2913" s="14">
        <f t="shared" si="91"/>
        <v>42182.768819444449</v>
      </c>
    </row>
    <row r="2914" spans="1:20" ht="30.75" x14ac:dyDescent="0.25">
      <c r="A2914" s="3">
        <v>2912</v>
      </c>
      <c r="B2914" s="4" t="s">
        <v>2912</v>
      </c>
      <c r="C2914" s="4" t="s">
        <v>7022</v>
      </c>
      <c r="D2914" s="3">
        <v>14440</v>
      </c>
      <c r="E2914" s="3">
        <v>2030</v>
      </c>
      <c r="F2914" s="9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8272</v>
      </c>
      <c r="O2914" s="7">
        <v>14.058171745152354</v>
      </c>
      <c r="P2914" s="3">
        <v>-477.30769230769232</v>
      </c>
      <c r="Q2914" s="3" t="s">
        <v>8272</v>
      </c>
      <c r="R2914" s="3" t="s">
        <v>8272</v>
      </c>
      <c r="S2914" s="15">
        <f t="shared" si="90"/>
        <v>42354.131643518514</v>
      </c>
      <c r="T2914" s="14">
        <f t="shared" si="91"/>
        <v>42384.131643518514</v>
      </c>
    </row>
    <row r="2915" spans="1:20" ht="30.75" x14ac:dyDescent="0.25">
      <c r="A2915" s="3">
        <v>2913</v>
      </c>
      <c r="B2915" s="4" t="s">
        <v>2913</v>
      </c>
      <c r="C2915" s="4" t="s">
        <v>7023</v>
      </c>
      <c r="D2915" s="3">
        <v>10000</v>
      </c>
      <c r="E2915" s="3">
        <v>2</v>
      </c>
      <c r="F2915" s="9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8272</v>
      </c>
      <c r="O2915" s="7">
        <v>0.02</v>
      </c>
      <c r="P2915" s="3">
        <v>-4999</v>
      </c>
      <c r="Q2915" s="3" t="s">
        <v>8272</v>
      </c>
      <c r="R2915" s="3" t="s">
        <v>8272</v>
      </c>
      <c r="S2915" s="15">
        <f t="shared" si="90"/>
        <v>41828.922905092593</v>
      </c>
      <c r="T2915" s="14">
        <f t="shared" si="91"/>
        <v>41888.922905092593</v>
      </c>
    </row>
    <row r="2916" spans="1:20" ht="30.75" x14ac:dyDescent="0.25">
      <c r="A2916" s="3">
        <v>2914</v>
      </c>
      <c r="B2916" s="4" t="s">
        <v>2914</v>
      </c>
      <c r="C2916" s="4" t="s">
        <v>7024</v>
      </c>
      <c r="D2916" s="3">
        <v>25000</v>
      </c>
      <c r="E2916" s="3">
        <v>1</v>
      </c>
      <c r="F2916" s="9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8272</v>
      </c>
      <c r="O2916" s="7">
        <v>4.0000000000000001E-3</v>
      </c>
      <c r="P2916" s="3">
        <v>-24999</v>
      </c>
      <c r="Q2916" s="3" t="s">
        <v>8272</v>
      </c>
      <c r="R2916" s="3" t="s">
        <v>8272</v>
      </c>
      <c r="S2916" s="15">
        <f t="shared" si="90"/>
        <v>42017.907337962963</v>
      </c>
      <c r="T2916" s="14">
        <f t="shared" si="91"/>
        <v>42077.865671296298</v>
      </c>
    </row>
    <row r="2917" spans="1:20" ht="30.75" x14ac:dyDescent="0.25">
      <c r="A2917" s="3">
        <v>2915</v>
      </c>
      <c r="B2917" s="4" t="s">
        <v>2915</v>
      </c>
      <c r="C2917" s="4" t="s">
        <v>7025</v>
      </c>
      <c r="D2917" s="3">
        <v>1000</v>
      </c>
      <c r="E2917" s="3">
        <v>611</v>
      </c>
      <c r="F2917" s="9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8272</v>
      </c>
      <c r="O2917" s="7">
        <v>61.1</v>
      </c>
      <c r="P2917" s="3">
        <v>-129.66666666666666</v>
      </c>
      <c r="Q2917" s="3" t="s">
        <v>8272</v>
      </c>
      <c r="R2917" s="3" t="s">
        <v>8272</v>
      </c>
      <c r="S2917" s="15">
        <f t="shared" si="90"/>
        <v>42415.398032407407</v>
      </c>
      <c r="T2917" s="14">
        <f t="shared" si="91"/>
        <v>42445.356365740736</v>
      </c>
    </row>
    <row r="2918" spans="1:20" ht="30.75" x14ac:dyDescent="0.25">
      <c r="A2918" s="3">
        <v>2916</v>
      </c>
      <c r="B2918" s="4" t="s">
        <v>2916</v>
      </c>
      <c r="C2918" s="4" t="s">
        <v>7026</v>
      </c>
      <c r="D2918" s="3">
        <v>1850</v>
      </c>
      <c r="E2918" s="3">
        <v>145</v>
      </c>
      <c r="F2918" s="9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8272</v>
      </c>
      <c r="O2918" s="7">
        <v>7.8378378378378386</v>
      </c>
      <c r="P2918" s="3">
        <v>-243.57142857142858</v>
      </c>
      <c r="Q2918" s="3" t="s">
        <v>8272</v>
      </c>
      <c r="R2918" s="3" t="s">
        <v>8272</v>
      </c>
      <c r="S2918" s="15">
        <f t="shared" si="90"/>
        <v>41755.476724537039</v>
      </c>
      <c r="T2918" s="14">
        <f t="shared" si="91"/>
        <v>41778.476724537039</v>
      </c>
    </row>
    <row r="2919" spans="1:20" ht="30.75" x14ac:dyDescent="0.25">
      <c r="A2919" s="3">
        <v>2917</v>
      </c>
      <c r="B2919" s="4" t="s">
        <v>2917</v>
      </c>
      <c r="C2919" s="4" t="s">
        <v>7027</v>
      </c>
      <c r="D2919" s="3">
        <v>2000</v>
      </c>
      <c r="E2919" s="3">
        <v>437</v>
      </c>
      <c r="F2919" s="9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8272</v>
      </c>
      <c r="O2919" s="7">
        <v>21.85</v>
      </c>
      <c r="P2919" s="3">
        <v>-173.66666666666666</v>
      </c>
      <c r="Q2919" s="3" t="s">
        <v>8272</v>
      </c>
      <c r="R2919" s="3" t="s">
        <v>8272</v>
      </c>
      <c r="S2919" s="15">
        <f t="shared" si="90"/>
        <v>42245.234340277777</v>
      </c>
      <c r="T2919" s="14">
        <f t="shared" si="91"/>
        <v>42263.234340277777</v>
      </c>
    </row>
    <row r="2920" spans="1:20" ht="30.75" x14ac:dyDescent="0.25">
      <c r="A2920" s="3">
        <v>2918</v>
      </c>
      <c r="B2920" s="4" t="s">
        <v>2918</v>
      </c>
      <c r="C2920" s="4" t="s">
        <v>7028</v>
      </c>
      <c r="D2920" s="3">
        <v>5000</v>
      </c>
      <c r="E2920" s="3">
        <v>1362</v>
      </c>
      <c r="F2920" s="9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8272</v>
      </c>
      <c r="O2920" s="7">
        <v>27.24</v>
      </c>
      <c r="P2920" s="3">
        <v>-181.9</v>
      </c>
      <c r="Q2920" s="3" t="s">
        <v>8272</v>
      </c>
      <c r="R2920" s="3" t="s">
        <v>8272</v>
      </c>
      <c r="S2920" s="15">
        <f t="shared" si="90"/>
        <v>42278.629710648151</v>
      </c>
      <c r="T2920" s="14">
        <f t="shared" si="91"/>
        <v>42306.629710648151</v>
      </c>
    </row>
    <row r="2921" spans="1:20" ht="30.75" x14ac:dyDescent="0.25">
      <c r="A2921" s="3">
        <v>2919</v>
      </c>
      <c r="B2921" s="4" t="s">
        <v>2919</v>
      </c>
      <c r="C2921" s="4" t="s">
        <v>7029</v>
      </c>
      <c r="D2921" s="3">
        <v>600</v>
      </c>
      <c r="E2921" s="3">
        <v>51</v>
      </c>
      <c r="F2921" s="9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8272</v>
      </c>
      <c r="O2921" s="7">
        <v>8.5</v>
      </c>
      <c r="P2921" s="3">
        <v>-91.5</v>
      </c>
      <c r="Q2921" s="3" t="s">
        <v>8272</v>
      </c>
      <c r="R2921" s="3" t="s">
        <v>8272</v>
      </c>
      <c r="S2921" s="15">
        <f t="shared" si="90"/>
        <v>41826.61954861111</v>
      </c>
      <c r="T2921" s="14">
        <f t="shared" si="91"/>
        <v>41856.61954861111</v>
      </c>
    </row>
    <row r="2922" spans="1:20" ht="30.75" x14ac:dyDescent="0.25">
      <c r="A2922" s="3">
        <v>2920</v>
      </c>
      <c r="B2922" s="4" t="s">
        <v>2920</v>
      </c>
      <c r="C2922" s="4" t="s">
        <v>7030</v>
      </c>
      <c r="D2922" s="3">
        <v>2500</v>
      </c>
      <c r="E2922" s="3">
        <v>671</v>
      </c>
      <c r="F2922" s="9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8272</v>
      </c>
      <c r="O2922" s="7">
        <v>26.840000000000003</v>
      </c>
      <c r="P2922" s="3">
        <v>-140.69230769230768</v>
      </c>
      <c r="Q2922" s="3" t="s">
        <v>8272</v>
      </c>
      <c r="R2922" s="3" t="s">
        <v>8272</v>
      </c>
      <c r="S2922" s="15">
        <f t="shared" si="90"/>
        <v>42058.792476851857</v>
      </c>
      <c r="T2922" s="14">
        <f t="shared" si="91"/>
        <v>42088.750810185185</v>
      </c>
    </row>
    <row r="2923" spans="1:20" ht="30.75" x14ac:dyDescent="0.25">
      <c r="A2923" s="3">
        <v>2921</v>
      </c>
      <c r="B2923" s="4" t="s">
        <v>2921</v>
      </c>
      <c r="C2923" s="4" t="s">
        <v>7031</v>
      </c>
      <c r="D2923" s="3">
        <v>100</v>
      </c>
      <c r="E2923" s="3">
        <v>129</v>
      </c>
      <c r="F2923" s="8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8306</v>
      </c>
      <c r="O2923" s="8">
        <v>129</v>
      </c>
      <c r="P2923" s="3">
        <v>9.6666666666666661</v>
      </c>
      <c r="Q2923" s="3" t="s">
        <v>8306</v>
      </c>
      <c r="R2923" s="3" t="s">
        <v>8306</v>
      </c>
      <c r="S2923" s="15">
        <f t="shared" si="90"/>
        <v>41877.886620370373</v>
      </c>
      <c r="T2923" s="14">
        <f t="shared" si="91"/>
        <v>41907.886620370373</v>
      </c>
    </row>
    <row r="2924" spans="1:20" ht="45.75" x14ac:dyDescent="0.25">
      <c r="A2924" s="3">
        <v>2922</v>
      </c>
      <c r="B2924" s="4" t="s">
        <v>2922</v>
      </c>
      <c r="C2924" s="4" t="s">
        <v>7032</v>
      </c>
      <c r="D2924" s="3">
        <v>500</v>
      </c>
      <c r="E2924" s="3">
        <v>500</v>
      </c>
      <c r="F2924" s="8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8306</v>
      </c>
      <c r="O2924" s="8">
        <v>100</v>
      </c>
      <c r="P2924" s="3">
        <v>0</v>
      </c>
      <c r="Q2924" s="3" t="s">
        <v>8306</v>
      </c>
      <c r="R2924" s="3" t="s">
        <v>8306</v>
      </c>
      <c r="S2924" s="15">
        <f t="shared" si="90"/>
        <v>42097.874155092592</v>
      </c>
      <c r="T2924" s="14">
        <f t="shared" si="91"/>
        <v>42142.874155092592</v>
      </c>
    </row>
    <row r="2925" spans="1:20" ht="30.75" x14ac:dyDescent="0.25">
      <c r="A2925" s="3">
        <v>2923</v>
      </c>
      <c r="B2925" s="4" t="s">
        <v>2923</v>
      </c>
      <c r="C2925" s="4" t="s">
        <v>7033</v>
      </c>
      <c r="D2925" s="3">
        <v>300</v>
      </c>
      <c r="E2925" s="3">
        <v>300</v>
      </c>
      <c r="F2925" s="8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8306</v>
      </c>
      <c r="O2925" s="8">
        <v>100</v>
      </c>
      <c r="P2925" s="3">
        <v>0</v>
      </c>
      <c r="Q2925" s="3" t="s">
        <v>8306</v>
      </c>
      <c r="R2925" s="3" t="s">
        <v>8306</v>
      </c>
      <c r="S2925" s="15">
        <f t="shared" si="90"/>
        <v>42013.15253472222</v>
      </c>
      <c r="T2925" s="14">
        <f t="shared" si="91"/>
        <v>42028.125</v>
      </c>
    </row>
    <row r="2926" spans="1:20" ht="30.75" x14ac:dyDescent="0.25">
      <c r="A2926" s="3">
        <v>2924</v>
      </c>
      <c r="B2926" s="4" t="s">
        <v>2924</v>
      </c>
      <c r="C2926" s="4" t="s">
        <v>7034</v>
      </c>
      <c r="D2926" s="3">
        <v>25000</v>
      </c>
      <c r="E2926" s="3">
        <v>25800</v>
      </c>
      <c r="F2926" s="8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8306</v>
      </c>
      <c r="O2926" s="8">
        <v>103.2</v>
      </c>
      <c r="P2926" s="3">
        <v>5.4421768707482991</v>
      </c>
      <c r="Q2926" s="3" t="s">
        <v>8306</v>
      </c>
      <c r="R2926" s="3" t="s">
        <v>8306</v>
      </c>
      <c r="S2926" s="15">
        <f t="shared" si="90"/>
        <v>42103.556828703702</v>
      </c>
      <c r="T2926" s="14">
        <f t="shared" si="91"/>
        <v>42133.165972222225</v>
      </c>
    </row>
    <row r="2927" spans="1:20" ht="30.75" x14ac:dyDescent="0.25">
      <c r="A2927" s="3">
        <v>2925</v>
      </c>
      <c r="B2927" s="4" t="s">
        <v>2925</v>
      </c>
      <c r="C2927" s="4" t="s">
        <v>7035</v>
      </c>
      <c r="D2927" s="3">
        <v>45000</v>
      </c>
      <c r="E2927" s="3">
        <v>46100.69</v>
      </c>
      <c r="F2927" s="8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8306</v>
      </c>
      <c r="O2927" s="8">
        <v>102.44597777777777</v>
      </c>
      <c r="P2927" s="3">
        <v>5.5311055276382026</v>
      </c>
      <c r="Q2927" s="3" t="s">
        <v>8306</v>
      </c>
      <c r="R2927" s="3" t="s">
        <v>8306</v>
      </c>
      <c r="S2927" s="15">
        <f t="shared" si="90"/>
        <v>41863.584120370368</v>
      </c>
      <c r="T2927" s="14">
        <f t="shared" si="91"/>
        <v>41893.584120370368</v>
      </c>
    </row>
    <row r="2928" spans="1:20" ht="30.75" x14ac:dyDescent="0.25">
      <c r="A2928" s="3">
        <v>2926</v>
      </c>
      <c r="B2928" s="4" t="s">
        <v>2926</v>
      </c>
      <c r="C2928" s="4" t="s">
        <v>7036</v>
      </c>
      <c r="D2928" s="3">
        <v>3000</v>
      </c>
      <c r="E2928" s="3">
        <v>3750</v>
      </c>
      <c r="F2928" s="8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8306</v>
      </c>
      <c r="O2928" s="8">
        <v>125</v>
      </c>
      <c r="P2928" s="3">
        <v>15</v>
      </c>
      <c r="Q2928" s="3" t="s">
        <v>8306</v>
      </c>
      <c r="R2928" s="3" t="s">
        <v>8306</v>
      </c>
      <c r="S2928" s="15">
        <f t="shared" si="90"/>
        <v>42044.765960648147</v>
      </c>
      <c r="T2928" s="14">
        <f t="shared" si="91"/>
        <v>42058.765960648147</v>
      </c>
    </row>
    <row r="2929" spans="1:20" ht="45.75" x14ac:dyDescent="0.25">
      <c r="A2929" s="3">
        <v>2927</v>
      </c>
      <c r="B2929" s="4" t="s">
        <v>2927</v>
      </c>
      <c r="C2929" s="4" t="s">
        <v>7037</v>
      </c>
      <c r="D2929" s="3">
        <v>1800</v>
      </c>
      <c r="E2929" s="3">
        <v>2355</v>
      </c>
      <c r="F2929" s="8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8306</v>
      </c>
      <c r="O2929" s="8">
        <v>130.83333333333334</v>
      </c>
      <c r="P2929" s="3">
        <v>26.428571428571427</v>
      </c>
      <c r="Q2929" s="3" t="s">
        <v>8306</v>
      </c>
      <c r="R2929" s="3" t="s">
        <v>8306</v>
      </c>
      <c r="S2929" s="15">
        <f t="shared" si="90"/>
        <v>41806.669317129628</v>
      </c>
      <c r="T2929" s="14">
        <f t="shared" si="91"/>
        <v>41835.208333333336</v>
      </c>
    </row>
    <row r="2930" spans="1:20" ht="15.75" x14ac:dyDescent="0.25">
      <c r="A2930" s="3">
        <v>2928</v>
      </c>
      <c r="B2930" s="4" t="s">
        <v>2928</v>
      </c>
      <c r="C2930" s="4" t="s">
        <v>7038</v>
      </c>
      <c r="D2930" s="3">
        <v>1000</v>
      </c>
      <c r="E2930" s="3">
        <v>1000</v>
      </c>
      <c r="F2930" s="8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8306</v>
      </c>
      <c r="O2930" s="8">
        <v>100</v>
      </c>
      <c r="P2930" s="3">
        <v>0</v>
      </c>
      <c r="Q2930" s="3" t="s">
        <v>8306</v>
      </c>
      <c r="R2930" s="3" t="s">
        <v>8306</v>
      </c>
      <c r="S2930" s="15">
        <f t="shared" si="90"/>
        <v>42403.998217592598</v>
      </c>
      <c r="T2930" s="14">
        <f t="shared" si="91"/>
        <v>42433.998217592598</v>
      </c>
    </row>
    <row r="2931" spans="1:20" ht="30.75" x14ac:dyDescent="0.25">
      <c r="A2931" s="3">
        <v>2929</v>
      </c>
      <c r="B2931" s="4" t="s">
        <v>2929</v>
      </c>
      <c r="C2931" s="4" t="s">
        <v>7039</v>
      </c>
      <c r="D2931" s="3">
        <v>8000</v>
      </c>
      <c r="E2931" s="3">
        <v>8165.55</v>
      </c>
      <c r="F2931" s="8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8306</v>
      </c>
      <c r="O2931" s="8">
        <v>102.06937499999999</v>
      </c>
      <c r="P2931" s="3">
        <v>5.1734375000000057</v>
      </c>
      <c r="Q2931" s="3" t="s">
        <v>8306</v>
      </c>
      <c r="R2931" s="3" t="s">
        <v>8306</v>
      </c>
      <c r="S2931" s="15">
        <f t="shared" si="90"/>
        <v>41754.564328703702</v>
      </c>
      <c r="T2931" s="14">
        <f t="shared" si="91"/>
        <v>41784.564328703702</v>
      </c>
    </row>
    <row r="2932" spans="1:20" ht="30.75" x14ac:dyDescent="0.25">
      <c r="A2932" s="3">
        <v>2930</v>
      </c>
      <c r="B2932" s="4" t="s">
        <v>2930</v>
      </c>
      <c r="C2932" s="4" t="s">
        <v>7040</v>
      </c>
      <c r="D2932" s="3">
        <v>10000</v>
      </c>
      <c r="E2932" s="3">
        <v>10092</v>
      </c>
      <c r="F2932" s="8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8306</v>
      </c>
      <c r="O2932" s="8">
        <v>100.92000000000002</v>
      </c>
      <c r="P2932" s="3">
        <v>1.4838709677419355</v>
      </c>
      <c r="Q2932" s="3" t="s">
        <v>8306</v>
      </c>
      <c r="R2932" s="3" t="s">
        <v>8306</v>
      </c>
      <c r="S2932" s="15">
        <f t="shared" si="90"/>
        <v>42101.584074074075</v>
      </c>
      <c r="T2932" s="14">
        <f t="shared" si="91"/>
        <v>42131.584074074075</v>
      </c>
    </row>
    <row r="2933" spans="1:20" ht="45.75" x14ac:dyDescent="0.25">
      <c r="A2933" s="3">
        <v>2931</v>
      </c>
      <c r="B2933" s="4" t="s">
        <v>2931</v>
      </c>
      <c r="C2933" s="4" t="s">
        <v>7041</v>
      </c>
      <c r="D2933" s="3">
        <v>750</v>
      </c>
      <c r="E2933" s="3">
        <v>795</v>
      </c>
      <c r="F2933" s="8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8306</v>
      </c>
      <c r="O2933" s="8">
        <v>106</v>
      </c>
      <c r="P2933" s="3">
        <v>5</v>
      </c>
      <c r="Q2933" s="3" t="s">
        <v>8306</v>
      </c>
      <c r="R2933" s="3" t="s">
        <v>8306</v>
      </c>
      <c r="S2933" s="15">
        <f t="shared" si="90"/>
        <v>41872.291238425925</v>
      </c>
      <c r="T2933" s="14">
        <f t="shared" si="91"/>
        <v>41897.255555555559</v>
      </c>
    </row>
    <row r="2934" spans="1:20" ht="30.75" x14ac:dyDescent="0.25">
      <c r="A2934" s="3">
        <v>2932</v>
      </c>
      <c r="B2934" s="4" t="s">
        <v>2932</v>
      </c>
      <c r="C2934" s="4" t="s">
        <v>7042</v>
      </c>
      <c r="D2934" s="3">
        <v>3100</v>
      </c>
      <c r="E2934" s="3">
        <v>3258</v>
      </c>
      <c r="F2934" s="8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8306</v>
      </c>
      <c r="O2934" s="8">
        <v>105.0967741935484</v>
      </c>
      <c r="P2934" s="3">
        <v>4.1578947368421053</v>
      </c>
      <c r="Q2934" s="3" t="s">
        <v>8306</v>
      </c>
      <c r="R2934" s="3" t="s">
        <v>8306</v>
      </c>
      <c r="S2934" s="15">
        <f t="shared" si="90"/>
        <v>42025.164780092593</v>
      </c>
      <c r="T2934" s="14">
        <f t="shared" si="91"/>
        <v>42056.458333333328</v>
      </c>
    </row>
    <row r="2935" spans="1:20" ht="45.75" x14ac:dyDescent="0.25">
      <c r="A2935" s="3">
        <v>2933</v>
      </c>
      <c r="B2935" s="4" t="s">
        <v>2933</v>
      </c>
      <c r="C2935" s="4" t="s">
        <v>7043</v>
      </c>
      <c r="D2935" s="3">
        <v>2500</v>
      </c>
      <c r="E2935" s="3">
        <v>2569</v>
      </c>
      <c r="F2935" s="8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8306</v>
      </c>
      <c r="O2935" s="8">
        <v>102.76</v>
      </c>
      <c r="P2935" s="3">
        <v>1.2777777777777777</v>
      </c>
      <c r="Q2935" s="3" t="s">
        <v>8306</v>
      </c>
      <c r="R2935" s="3" t="s">
        <v>8306</v>
      </c>
      <c r="S2935" s="15">
        <f t="shared" si="90"/>
        <v>42495.956631944442</v>
      </c>
      <c r="T2935" s="14">
        <f t="shared" si="91"/>
        <v>42525.956631944442</v>
      </c>
    </row>
    <row r="2936" spans="1:20" ht="30.75" x14ac:dyDescent="0.25">
      <c r="A2936" s="3">
        <v>2934</v>
      </c>
      <c r="B2936" s="4" t="s">
        <v>2934</v>
      </c>
      <c r="C2936" s="4" t="s">
        <v>7044</v>
      </c>
      <c r="D2936" s="3">
        <v>2500</v>
      </c>
      <c r="E2936" s="3">
        <v>2700</v>
      </c>
      <c r="F2936" s="8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8306</v>
      </c>
      <c r="O2936" s="8">
        <v>108</v>
      </c>
      <c r="P2936" s="3">
        <v>5.4054054054054053</v>
      </c>
      <c r="Q2936" s="3" t="s">
        <v>8306</v>
      </c>
      <c r="R2936" s="3" t="s">
        <v>8306</v>
      </c>
      <c r="S2936" s="15">
        <f t="shared" si="90"/>
        <v>41775.636157407411</v>
      </c>
      <c r="T2936" s="14">
        <f t="shared" si="91"/>
        <v>41805.636157407411</v>
      </c>
    </row>
    <row r="2937" spans="1:20" ht="30.75" x14ac:dyDescent="0.25">
      <c r="A2937" s="3">
        <v>2935</v>
      </c>
      <c r="B2937" s="4" t="s">
        <v>2935</v>
      </c>
      <c r="C2937" s="4" t="s">
        <v>7045</v>
      </c>
      <c r="D2937" s="3">
        <v>3500</v>
      </c>
      <c r="E2937" s="3">
        <v>3531</v>
      </c>
      <c r="F2937" s="8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8306</v>
      </c>
      <c r="O2937" s="8">
        <v>100.88571428571429</v>
      </c>
      <c r="P2937" s="3">
        <v>0.79487179487179482</v>
      </c>
      <c r="Q2937" s="3" t="s">
        <v>8306</v>
      </c>
      <c r="R2937" s="3" t="s">
        <v>8306</v>
      </c>
      <c r="S2937" s="15">
        <f t="shared" si="90"/>
        <v>42553.583425925928</v>
      </c>
      <c r="T2937" s="14">
        <f t="shared" si="91"/>
        <v>42611.708333333328</v>
      </c>
    </row>
    <row r="2938" spans="1:20" ht="30.75" x14ac:dyDescent="0.25">
      <c r="A2938" s="3">
        <v>2936</v>
      </c>
      <c r="B2938" s="4" t="s">
        <v>2936</v>
      </c>
      <c r="C2938" s="4" t="s">
        <v>7046</v>
      </c>
      <c r="D2938" s="3">
        <v>1000</v>
      </c>
      <c r="E2938" s="3">
        <v>1280</v>
      </c>
      <c r="F2938" s="8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8306</v>
      </c>
      <c r="O2938" s="8">
        <v>128</v>
      </c>
      <c r="P2938" s="3">
        <v>8.235294117647058</v>
      </c>
      <c r="Q2938" s="3" t="s">
        <v>8306</v>
      </c>
      <c r="R2938" s="3" t="s">
        <v>8306</v>
      </c>
      <c r="S2938" s="15">
        <f t="shared" si="90"/>
        <v>41912.650729166664</v>
      </c>
      <c r="T2938" s="14">
        <f t="shared" si="91"/>
        <v>41925.207638888889</v>
      </c>
    </row>
    <row r="2939" spans="1:20" ht="30.75" x14ac:dyDescent="0.25">
      <c r="A2939" s="3">
        <v>2937</v>
      </c>
      <c r="B2939" s="4" t="s">
        <v>2937</v>
      </c>
      <c r="C2939" s="4" t="s">
        <v>7047</v>
      </c>
      <c r="D2939" s="3">
        <v>1500</v>
      </c>
      <c r="E2939" s="3">
        <v>2000</v>
      </c>
      <c r="F2939" s="8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8306</v>
      </c>
      <c r="O2939" s="8">
        <v>133.33333333333331</v>
      </c>
      <c r="P2939" s="3">
        <v>9.0909090909090917</v>
      </c>
      <c r="Q2939" s="3" t="s">
        <v>8306</v>
      </c>
      <c r="R2939" s="3" t="s">
        <v>8306</v>
      </c>
      <c r="S2939" s="15">
        <f t="shared" si="90"/>
        <v>41803.457326388889</v>
      </c>
      <c r="T2939" s="14">
        <f t="shared" si="91"/>
        <v>41833.457326388889</v>
      </c>
    </row>
    <row r="2940" spans="1:20" ht="45.75" x14ac:dyDescent="0.25">
      <c r="A2940" s="3">
        <v>2938</v>
      </c>
      <c r="B2940" s="4" t="s">
        <v>2938</v>
      </c>
      <c r="C2940" s="4" t="s">
        <v>7048</v>
      </c>
      <c r="D2940" s="3">
        <v>4000</v>
      </c>
      <c r="E2940" s="3">
        <v>4055</v>
      </c>
      <c r="F2940" s="8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8306</v>
      </c>
      <c r="O2940" s="8">
        <v>101.375</v>
      </c>
      <c r="P2940" s="3">
        <v>1.71875</v>
      </c>
      <c r="Q2940" s="3" t="s">
        <v>8306</v>
      </c>
      <c r="R2940" s="3" t="s">
        <v>8306</v>
      </c>
      <c r="S2940" s="15">
        <f t="shared" si="90"/>
        <v>42004.703865740739</v>
      </c>
      <c r="T2940" s="14">
        <f t="shared" si="91"/>
        <v>42034.703865740739</v>
      </c>
    </row>
    <row r="2941" spans="1:20" ht="45.75" x14ac:dyDescent="0.25">
      <c r="A2941" s="3">
        <v>2939</v>
      </c>
      <c r="B2941" s="4" t="s">
        <v>2939</v>
      </c>
      <c r="C2941" s="4" t="s">
        <v>7049</v>
      </c>
      <c r="D2941" s="3">
        <v>8000</v>
      </c>
      <c r="E2941" s="3">
        <v>8230</v>
      </c>
      <c r="F2941" s="8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8306</v>
      </c>
      <c r="O2941" s="8">
        <v>102.875</v>
      </c>
      <c r="P2941" s="3">
        <v>9.1999999999999993</v>
      </c>
      <c r="Q2941" s="3" t="s">
        <v>8306</v>
      </c>
      <c r="R2941" s="3" t="s">
        <v>8306</v>
      </c>
      <c r="S2941" s="15">
        <f t="shared" si="90"/>
        <v>41845.809166666666</v>
      </c>
      <c r="T2941" s="14">
        <f t="shared" si="91"/>
        <v>41879.041666666664</v>
      </c>
    </row>
    <row r="2942" spans="1:20" ht="30.75" x14ac:dyDescent="0.25">
      <c r="A2942" s="3">
        <v>2940</v>
      </c>
      <c r="B2942" s="4" t="s">
        <v>2940</v>
      </c>
      <c r="C2942" s="4" t="s">
        <v>7050</v>
      </c>
      <c r="D2942" s="3">
        <v>2500</v>
      </c>
      <c r="E2942" s="3">
        <v>2681</v>
      </c>
      <c r="F2942" s="8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8306</v>
      </c>
      <c r="O2942" s="8">
        <v>107.24000000000001</v>
      </c>
      <c r="P2942" s="3">
        <v>5.4848484848484844</v>
      </c>
      <c r="Q2942" s="3" t="s">
        <v>8306</v>
      </c>
      <c r="R2942" s="3" t="s">
        <v>8306</v>
      </c>
      <c r="S2942" s="15">
        <f t="shared" si="90"/>
        <v>41982.773356481484</v>
      </c>
      <c r="T2942" s="14">
        <f t="shared" si="91"/>
        <v>42022.773356481484</v>
      </c>
    </row>
    <row r="2943" spans="1:20" ht="30.75" x14ac:dyDescent="0.25">
      <c r="A2943" s="3">
        <v>2941</v>
      </c>
      <c r="B2943" s="4" t="s">
        <v>2941</v>
      </c>
      <c r="C2943" s="4" t="s">
        <v>7051</v>
      </c>
      <c r="D2943" s="3">
        <v>25000</v>
      </c>
      <c r="E2943" s="3">
        <v>1</v>
      </c>
      <c r="F2943" s="9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8304</v>
      </c>
      <c r="O2943" s="7">
        <v>4.0000000000000001E-3</v>
      </c>
      <c r="P2943" s="3">
        <v>-24999</v>
      </c>
      <c r="Q2943" s="3" t="s">
        <v>8304</v>
      </c>
      <c r="R2943" s="3" t="s">
        <v>8304</v>
      </c>
      <c r="S2943" s="15">
        <f t="shared" si="90"/>
        <v>42034.960127314815</v>
      </c>
      <c r="T2943" s="14">
        <f t="shared" si="91"/>
        <v>42064.960127314815</v>
      </c>
    </row>
    <row r="2944" spans="1:20" ht="45.75" x14ac:dyDescent="0.25">
      <c r="A2944" s="3">
        <v>2942</v>
      </c>
      <c r="B2944" s="4" t="s">
        <v>2942</v>
      </c>
      <c r="C2944" s="4" t="s">
        <v>7052</v>
      </c>
      <c r="D2944" s="3">
        <v>200000</v>
      </c>
      <c r="E2944" s="3">
        <v>40850</v>
      </c>
      <c r="F2944" s="9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8304</v>
      </c>
      <c r="O2944" s="7">
        <v>20.424999999999997</v>
      </c>
      <c r="P2944" s="3">
        <v>-787.87128712871288</v>
      </c>
      <c r="Q2944" s="3" t="s">
        <v>8304</v>
      </c>
      <c r="R2944" s="3" t="s">
        <v>8304</v>
      </c>
      <c r="S2944" s="15">
        <f t="shared" si="90"/>
        <v>42334.803923611107</v>
      </c>
      <c r="T2944" s="14">
        <f t="shared" si="91"/>
        <v>42354.845833333333</v>
      </c>
    </row>
    <row r="2945" spans="1:20" ht="30.75" x14ac:dyDescent="0.25">
      <c r="A2945" s="3">
        <v>2943</v>
      </c>
      <c r="B2945" s="4" t="s">
        <v>2943</v>
      </c>
      <c r="C2945" s="4" t="s">
        <v>7053</v>
      </c>
      <c r="D2945" s="3">
        <v>3000</v>
      </c>
      <c r="E2945" s="3">
        <v>0</v>
      </c>
      <c r="F2945" s="9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8304</v>
      </c>
      <c r="O2945" s="7">
        <v>0</v>
      </c>
      <c r="P2945" s="3">
        <v>0</v>
      </c>
      <c r="Q2945" s="3" t="s">
        <v>8304</v>
      </c>
      <c r="R2945" s="3" t="s">
        <v>8304</v>
      </c>
      <c r="S2945" s="15">
        <f t="shared" si="90"/>
        <v>42077.129398148143</v>
      </c>
      <c r="T2945" s="14">
        <f t="shared" si="91"/>
        <v>42107.129398148143</v>
      </c>
    </row>
    <row r="2946" spans="1:20" ht="30.75" x14ac:dyDescent="0.25">
      <c r="A2946" s="3">
        <v>2944</v>
      </c>
      <c r="B2946" s="4" t="s">
        <v>2944</v>
      </c>
      <c r="C2946" s="4" t="s">
        <v>7054</v>
      </c>
      <c r="D2946" s="3">
        <v>10000</v>
      </c>
      <c r="E2946" s="3">
        <v>100</v>
      </c>
      <c r="F2946" s="9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8304</v>
      </c>
      <c r="O2946" s="7">
        <v>1</v>
      </c>
      <c r="P2946" s="3">
        <v>-9900</v>
      </c>
      <c r="Q2946" s="3" t="s">
        <v>8304</v>
      </c>
      <c r="R2946" s="3" t="s">
        <v>8304</v>
      </c>
      <c r="S2946" s="15">
        <f t="shared" si="90"/>
        <v>42132.9143287037</v>
      </c>
      <c r="T2946" s="14">
        <f t="shared" si="91"/>
        <v>42162.9143287037</v>
      </c>
    </row>
    <row r="2947" spans="1:20" ht="30.75" x14ac:dyDescent="0.25">
      <c r="A2947" s="3">
        <v>2945</v>
      </c>
      <c r="B2947" s="4" t="s">
        <v>2945</v>
      </c>
      <c r="C2947" s="4" t="s">
        <v>7055</v>
      </c>
      <c r="D2947" s="3">
        <v>50000</v>
      </c>
      <c r="E2947" s="3">
        <v>0</v>
      </c>
      <c r="F2947" s="9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8304</v>
      </c>
      <c r="O2947" s="7">
        <v>0</v>
      </c>
      <c r="P2947" s="3">
        <v>0</v>
      </c>
      <c r="Q2947" s="3" t="s">
        <v>8304</v>
      </c>
      <c r="R2947" s="3" t="s">
        <v>8304</v>
      </c>
      <c r="S2947" s="15">
        <f t="shared" ref="S2947:S3010" si="92">(((J2947/60)/60)/24)+DATE(1970,1,1)</f>
        <v>42118.139583333337</v>
      </c>
      <c r="T2947" s="14">
        <f t="shared" ref="T2947:T3010" si="93">(((I2947/60)/60)/24)+DATE(1970,1,1)</f>
        <v>42148.139583333337</v>
      </c>
    </row>
    <row r="2948" spans="1:20" ht="30.75" x14ac:dyDescent="0.25">
      <c r="A2948" s="3">
        <v>2946</v>
      </c>
      <c r="B2948" s="4" t="s">
        <v>2946</v>
      </c>
      <c r="C2948" s="4" t="s">
        <v>7056</v>
      </c>
      <c r="D2948" s="3">
        <v>2000</v>
      </c>
      <c r="E2948" s="3">
        <v>2</v>
      </c>
      <c r="F2948" s="9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8304</v>
      </c>
      <c r="O2948" s="7">
        <v>0.1</v>
      </c>
      <c r="P2948" s="3">
        <v>-999</v>
      </c>
      <c r="Q2948" s="3" t="s">
        <v>8304</v>
      </c>
      <c r="R2948" s="3" t="s">
        <v>8304</v>
      </c>
      <c r="S2948" s="15">
        <f t="shared" si="92"/>
        <v>42567.531157407408</v>
      </c>
      <c r="T2948" s="14">
        <f t="shared" si="93"/>
        <v>42597.531157407408</v>
      </c>
    </row>
    <row r="2949" spans="1:20" ht="30.75" x14ac:dyDescent="0.25">
      <c r="A2949" s="3">
        <v>2947</v>
      </c>
      <c r="B2949" s="4" t="s">
        <v>2947</v>
      </c>
      <c r="C2949" s="4" t="s">
        <v>7057</v>
      </c>
      <c r="D2949" s="3">
        <v>25000</v>
      </c>
      <c r="E2949" s="3">
        <v>1072</v>
      </c>
      <c r="F2949" s="9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8304</v>
      </c>
      <c r="O2949" s="7">
        <v>4.2880000000000003</v>
      </c>
      <c r="P2949" s="3">
        <v>-1840.6153846153845</v>
      </c>
      <c r="Q2949" s="3" t="s">
        <v>8304</v>
      </c>
      <c r="R2949" s="3" t="s">
        <v>8304</v>
      </c>
      <c r="S2949" s="15">
        <f t="shared" si="92"/>
        <v>42649.562118055561</v>
      </c>
      <c r="T2949" s="14">
        <f t="shared" si="93"/>
        <v>42698.715972222228</v>
      </c>
    </row>
    <row r="2950" spans="1:20" ht="45.75" x14ac:dyDescent="0.25">
      <c r="A2950" s="3">
        <v>2948</v>
      </c>
      <c r="B2950" s="4" t="s">
        <v>2948</v>
      </c>
      <c r="C2950" s="4" t="s">
        <v>7058</v>
      </c>
      <c r="D2950" s="3">
        <v>500000</v>
      </c>
      <c r="E2950" s="3">
        <v>24</v>
      </c>
      <c r="F2950" s="9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8304</v>
      </c>
      <c r="O2950" s="7">
        <v>4.8000000000000004E-3</v>
      </c>
      <c r="P2950" s="3">
        <v>-55552.888888888891</v>
      </c>
      <c r="Q2950" s="3" t="s">
        <v>8304</v>
      </c>
      <c r="R2950" s="3" t="s">
        <v>8304</v>
      </c>
      <c r="S2950" s="15">
        <f t="shared" si="92"/>
        <v>42097.649224537032</v>
      </c>
      <c r="T2950" s="14">
        <f t="shared" si="93"/>
        <v>42157.649224537032</v>
      </c>
    </row>
    <row r="2951" spans="1:20" ht="30.75" x14ac:dyDescent="0.25">
      <c r="A2951" s="3">
        <v>2949</v>
      </c>
      <c r="B2951" s="4" t="s">
        <v>2949</v>
      </c>
      <c r="C2951" s="4" t="s">
        <v>7059</v>
      </c>
      <c r="D2951" s="3">
        <v>1000</v>
      </c>
      <c r="E2951" s="3">
        <v>25</v>
      </c>
      <c r="F2951" s="9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8304</v>
      </c>
      <c r="O2951" s="7">
        <v>2.5</v>
      </c>
      <c r="P2951" s="3">
        <v>-487.5</v>
      </c>
      <c r="Q2951" s="3" t="s">
        <v>8304</v>
      </c>
      <c r="R2951" s="3" t="s">
        <v>8304</v>
      </c>
      <c r="S2951" s="15">
        <f t="shared" si="92"/>
        <v>42297.823113425926</v>
      </c>
      <c r="T2951" s="14">
        <f t="shared" si="93"/>
        <v>42327.864780092597</v>
      </c>
    </row>
    <row r="2952" spans="1:20" ht="30.75" x14ac:dyDescent="0.25">
      <c r="A2952" s="3">
        <v>2950</v>
      </c>
      <c r="B2952" s="4" t="s">
        <v>2950</v>
      </c>
      <c r="C2952" s="4" t="s">
        <v>7060</v>
      </c>
      <c r="D2952" s="3">
        <v>5000000</v>
      </c>
      <c r="E2952" s="3">
        <v>0</v>
      </c>
      <c r="F2952" s="9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8304</v>
      </c>
      <c r="O2952" s="7">
        <v>0</v>
      </c>
      <c r="P2952" s="3">
        <v>0</v>
      </c>
      <c r="Q2952" s="3" t="s">
        <v>8304</v>
      </c>
      <c r="R2952" s="3" t="s">
        <v>8304</v>
      </c>
      <c r="S2952" s="15">
        <f t="shared" si="92"/>
        <v>42362.36518518519</v>
      </c>
      <c r="T2952" s="14">
        <f t="shared" si="93"/>
        <v>42392.36518518519</v>
      </c>
    </row>
    <row r="2953" spans="1:20" ht="45.75" x14ac:dyDescent="0.25">
      <c r="A2953" s="3">
        <v>2951</v>
      </c>
      <c r="B2953" s="4" t="s">
        <v>2951</v>
      </c>
      <c r="C2953" s="4" t="s">
        <v>7061</v>
      </c>
      <c r="D2953" s="3">
        <v>50000</v>
      </c>
      <c r="E2953" s="3">
        <v>1096</v>
      </c>
      <c r="F2953" s="7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8304</v>
      </c>
      <c r="O2953" s="7">
        <v>2.1919999999999997</v>
      </c>
      <c r="P2953" s="3">
        <v>-843.17241379310349</v>
      </c>
      <c r="Q2953" s="3" t="s">
        <v>8304</v>
      </c>
      <c r="R2953" s="3" t="s">
        <v>8304</v>
      </c>
      <c r="S2953" s="15">
        <f t="shared" si="92"/>
        <v>41872.802928240737</v>
      </c>
      <c r="T2953" s="14">
        <f t="shared" si="93"/>
        <v>41917.802928240737</v>
      </c>
    </row>
    <row r="2954" spans="1:20" ht="45.75" x14ac:dyDescent="0.25">
      <c r="A2954" s="3">
        <v>2952</v>
      </c>
      <c r="B2954" s="4" t="s">
        <v>2952</v>
      </c>
      <c r="C2954" s="4" t="s">
        <v>7062</v>
      </c>
      <c r="D2954" s="3">
        <v>20000</v>
      </c>
      <c r="E2954" s="3">
        <v>1605</v>
      </c>
      <c r="F2954" s="7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8304</v>
      </c>
      <c r="O2954" s="7">
        <v>8.0250000000000004</v>
      </c>
      <c r="P2954" s="3">
        <v>-2299.375</v>
      </c>
      <c r="Q2954" s="3" t="s">
        <v>8304</v>
      </c>
      <c r="R2954" s="3" t="s">
        <v>8304</v>
      </c>
      <c r="S2954" s="15">
        <f t="shared" si="92"/>
        <v>42628.690266203703</v>
      </c>
      <c r="T2954" s="14">
        <f t="shared" si="93"/>
        <v>42660.166666666672</v>
      </c>
    </row>
    <row r="2955" spans="1:20" ht="30.75" x14ac:dyDescent="0.25">
      <c r="A2955" s="3">
        <v>2953</v>
      </c>
      <c r="B2955" s="4" t="s">
        <v>2953</v>
      </c>
      <c r="C2955" s="4" t="s">
        <v>7063</v>
      </c>
      <c r="D2955" s="3">
        <v>400000</v>
      </c>
      <c r="E2955" s="3">
        <v>605</v>
      </c>
      <c r="F2955" s="7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8304</v>
      </c>
      <c r="O2955" s="7">
        <v>0.15125</v>
      </c>
      <c r="P2955" s="3">
        <v>-133131.66666666666</v>
      </c>
      <c r="Q2955" s="3" t="s">
        <v>8304</v>
      </c>
      <c r="R2955" s="3" t="s">
        <v>8304</v>
      </c>
      <c r="S2955" s="15">
        <f t="shared" si="92"/>
        <v>42255.791909722218</v>
      </c>
      <c r="T2955" s="14">
        <f t="shared" si="93"/>
        <v>42285.791909722218</v>
      </c>
    </row>
    <row r="2956" spans="1:20" ht="30.75" x14ac:dyDescent="0.25">
      <c r="A2956" s="3">
        <v>2954</v>
      </c>
      <c r="B2956" s="4" t="s">
        <v>2954</v>
      </c>
      <c r="C2956" s="4" t="s">
        <v>7064</v>
      </c>
      <c r="D2956" s="3">
        <v>15000</v>
      </c>
      <c r="E2956" s="3">
        <v>0</v>
      </c>
      <c r="F2956" s="7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8304</v>
      </c>
      <c r="O2956" s="7">
        <v>0</v>
      </c>
      <c r="P2956" s="3">
        <v>0</v>
      </c>
      <c r="Q2956" s="3" t="s">
        <v>8304</v>
      </c>
      <c r="R2956" s="3" t="s">
        <v>8304</v>
      </c>
      <c r="S2956" s="15">
        <f t="shared" si="92"/>
        <v>42790.583368055552</v>
      </c>
      <c r="T2956" s="14">
        <f t="shared" si="93"/>
        <v>42810.541701388895</v>
      </c>
    </row>
    <row r="2957" spans="1:20" ht="30.75" x14ac:dyDescent="0.25">
      <c r="A2957" s="3">
        <v>2955</v>
      </c>
      <c r="B2957" s="4" t="s">
        <v>2955</v>
      </c>
      <c r="C2957" s="4" t="s">
        <v>7065</v>
      </c>
      <c r="D2957" s="3">
        <v>1200</v>
      </c>
      <c r="E2957" s="3">
        <v>715</v>
      </c>
      <c r="F2957" s="7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8304</v>
      </c>
      <c r="O2957" s="7">
        <v>59.583333333333336</v>
      </c>
      <c r="P2957" s="3">
        <v>-44.090909090909093</v>
      </c>
      <c r="Q2957" s="3" t="s">
        <v>8304</v>
      </c>
      <c r="R2957" s="3" t="s">
        <v>8304</v>
      </c>
      <c r="S2957" s="15">
        <f t="shared" si="92"/>
        <v>42141.741307870368</v>
      </c>
      <c r="T2957" s="14">
        <f t="shared" si="93"/>
        <v>42171.741307870368</v>
      </c>
    </row>
    <row r="2958" spans="1:20" ht="30.75" x14ac:dyDescent="0.25">
      <c r="A2958" s="3">
        <v>2956</v>
      </c>
      <c r="B2958" s="4" t="s">
        <v>2956</v>
      </c>
      <c r="C2958" s="4" t="s">
        <v>7066</v>
      </c>
      <c r="D2958" s="3">
        <v>7900</v>
      </c>
      <c r="E2958" s="3">
        <v>1322</v>
      </c>
      <c r="F2958" s="7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8304</v>
      </c>
      <c r="O2958" s="7">
        <v>16.734177215189874</v>
      </c>
      <c r="P2958" s="3">
        <v>-328.9</v>
      </c>
      <c r="Q2958" s="3" t="s">
        <v>8304</v>
      </c>
      <c r="R2958" s="3" t="s">
        <v>8304</v>
      </c>
      <c r="S2958" s="15">
        <f t="shared" si="92"/>
        <v>42464.958912037036</v>
      </c>
      <c r="T2958" s="14">
        <f t="shared" si="93"/>
        <v>42494.958912037036</v>
      </c>
    </row>
    <row r="2959" spans="1:20" ht="30.75" x14ac:dyDescent="0.25">
      <c r="A2959" s="3">
        <v>2957</v>
      </c>
      <c r="B2959" s="4" t="s">
        <v>2957</v>
      </c>
      <c r="C2959" s="4" t="s">
        <v>7067</v>
      </c>
      <c r="D2959" s="3">
        <v>15000</v>
      </c>
      <c r="E2959" s="3">
        <v>280</v>
      </c>
      <c r="F2959" s="7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8304</v>
      </c>
      <c r="O2959" s="7">
        <v>1.8666666666666669</v>
      </c>
      <c r="P2959" s="3">
        <v>-4906.666666666667</v>
      </c>
      <c r="Q2959" s="3" t="s">
        <v>8304</v>
      </c>
      <c r="R2959" s="3" t="s">
        <v>8304</v>
      </c>
      <c r="S2959" s="15">
        <f t="shared" si="92"/>
        <v>42031.011249999996</v>
      </c>
      <c r="T2959" s="14">
        <f t="shared" si="93"/>
        <v>42090.969583333332</v>
      </c>
    </row>
    <row r="2960" spans="1:20" ht="30.75" x14ac:dyDescent="0.25">
      <c r="A2960" s="3">
        <v>2958</v>
      </c>
      <c r="B2960" s="4" t="s">
        <v>2958</v>
      </c>
      <c r="C2960" s="4" t="s">
        <v>7068</v>
      </c>
      <c r="D2960" s="3">
        <v>80000</v>
      </c>
      <c r="E2960" s="3">
        <v>0</v>
      </c>
      <c r="F2960" s="7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8304</v>
      </c>
      <c r="O2960" s="7">
        <v>0</v>
      </c>
      <c r="P2960" s="3">
        <v>0</v>
      </c>
      <c r="Q2960" s="3" t="s">
        <v>8304</v>
      </c>
      <c r="R2960" s="3" t="s">
        <v>8304</v>
      </c>
      <c r="S2960" s="15">
        <f t="shared" si="92"/>
        <v>42438.779131944444</v>
      </c>
      <c r="T2960" s="14">
        <f t="shared" si="93"/>
        <v>42498.73746527778</v>
      </c>
    </row>
    <row r="2961" spans="1:20" ht="45.75" x14ac:dyDescent="0.25">
      <c r="A2961" s="3">
        <v>2959</v>
      </c>
      <c r="B2961" s="4" t="s">
        <v>2959</v>
      </c>
      <c r="C2961" s="4" t="s">
        <v>7069</v>
      </c>
      <c r="D2961" s="3">
        <v>10000</v>
      </c>
      <c r="E2961" s="3">
        <v>0</v>
      </c>
      <c r="F2961" s="7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8304</v>
      </c>
      <c r="O2961" s="7">
        <v>0</v>
      </c>
      <c r="P2961" s="3">
        <v>0</v>
      </c>
      <c r="Q2961" s="3" t="s">
        <v>8304</v>
      </c>
      <c r="R2961" s="3" t="s">
        <v>8304</v>
      </c>
      <c r="S2961" s="15">
        <f t="shared" si="92"/>
        <v>42498.008391203708</v>
      </c>
      <c r="T2961" s="14">
        <f t="shared" si="93"/>
        <v>42528.008391203708</v>
      </c>
    </row>
    <row r="2962" spans="1:20" ht="30.75" x14ac:dyDescent="0.25">
      <c r="A2962" s="3">
        <v>2960</v>
      </c>
      <c r="B2962" s="4" t="s">
        <v>2960</v>
      </c>
      <c r="C2962" s="4" t="s">
        <v>7070</v>
      </c>
      <c r="D2962" s="3">
        <v>30000000</v>
      </c>
      <c r="E2962" s="3">
        <v>0</v>
      </c>
      <c r="F2962" s="7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8304</v>
      </c>
      <c r="O2962" s="7">
        <v>0</v>
      </c>
      <c r="P2962" s="3">
        <v>0</v>
      </c>
      <c r="Q2962" s="3" t="s">
        <v>8304</v>
      </c>
      <c r="R2962" s="3" t="s">
        <v>8304</v>
      </c>
      <c r="S2962" s="15">
        <f t="shared" si="92"/>
        <v>41863.757210648146</v>
      </c>
      <c r="T2962" s="14">
        <f t="shared" si="93"/>
        <v>41893.757210648146</v>
      </c>
    </row>
    <row r="2963" spans="1:20" ht="45.75" x14ac:dyDescent="0.25">
      <c r="A2963" s="3">
        <v>2961</v>
      </c>
      <c r="B2963" s="4" t="s">
        <v>2961</v>
      </c>
      <c r="C2963" s="4" t="s">
        <v>7071</v>
      </c>
      <c r="D2963" s="3">
        <v>5000</v>
      </c>
      <c r="E2963" s="3">
        <v>5481</v>
      </c>
      <c r="F2963" s="8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8272</v>
      </c>
      <c r="O2963" s="8">
        <v>109.62</v>
      </c>
      <c r="P2963" s="3">
        <v>4.4537037037037033</v>
      </c>
      <c r="Q2963" s="3" t="s">
        <v>8272</v>
      </c>
      <c r="R2963" s="3" t="s">
        <v>8272</v>
      </c>
      <c r="S2963" s="15">
        <f t="shared" si="92"/>
        <v>42061.212488425925</v>
      </c>
      <c r="T2963" s="14">
        <f t="shared" si="93"/>
        <v>42089.166666666672</v>
      </c>
    </row>
    <row r="2964" spans="1:20" ht="45.75" x14ac:dyDescent="0.25">
      <c r="A2964" s="3">
        <v>2962</v>
      </c>
      <c r="B2964" s="4" t="s">
        <v>2962</v>
      </c>
      <c r="C2964" s="4" t="s">
        <v>7072</v>
      </c>
      <c r="D2964" s="3">
        <v>1000</v>
      </c>
      <c r="E2964" s="3">
        <v>1218</v>
      </c>
      <c r="F2964" s="8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8272</v>
      </c>
      <c r="O2964" s="8">
        <v>121.8</v>
      </c>
      <c r="P2964" s="3">
        <v>10.9</v>
      </c>
      <c r="Q2964" s="3" t="s">
        <v>8272</v>
      </c>
      <c r="R2964" s="3" t="s">
        <v>8272</v>
      </c>
      <c r="S2964" s="15">
        <f t="shared" si="92"/>
        <v>42036.24428240741</v>
      </c>
      <c r="T2964" s="14">
        <f t="shared" si="93"/>
        <v>42064.290972222225</v>
      </c>
    </row>
    <row r="2965" spans="1:20" ht="45.75" x14ac:dyDescent="0.25">
      <c r="A2965" s="3">
        <v>2963</v>
      </c>
      <c r="B2965" s="4" t="s">
        <v>2963</v>
      </c>
      <c r="C2965" s="4" t="s">
        <v>7073</v>
      </c>
      <c r="D2965" s="3">
        <v>10000</v>
      </c>
      <c r="E2965" s="3">
        <v>10685</v>
      </c>
      <c r="F2965" s="8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8272</v>
      </c>
      <c r="O2965" s="8">
        <v>106.85</v>
      </c>
      <c r="P2965" s="3">
        <v>6.9897959183673466</v>
      </c>
      <c r="Q2965" s="3" t="s">
        <v>8272</v>
      </c>
      <c r="R2965" s="3" t="s">
        <v>8272</v>
      </c>
      <c r="S2965" s="15">
        <f t="shared" si="92"/>
        <v>42157.470185185186</v>
      </c>
      <c r="T2965" s="14">
        <f t="shared" si="93"/>
        <v>42187.470185185186</v>
      </c>
    </row>
    <row r="2966" spans="1:20" ht="30.75" x14ac:dyDescent="0.25">
      <c r="A2966" s="3">
        <v>2964</v>
      </c>
      <c r="B2966" s="4" t="s">
        <v>2964</v>
      </c>
      <c r="C2966" s="4" t="s">
        <v>7074</v>
      </c>
      <c r="D2966" s="3">
        <v>5000</v>
      </c>
      <c r="E2966" s="3">
        <v>5035.6899999999996</v>
      </c>
      <c r="F2966" s="8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8272</v>
      </c>
      <c r="O2966" s="8">
        <v>100.71379999999999</v>
      </c>
      <c r="P2966" s="3">
        <v>0.18209183673469184</v>
      </c>
      <c r="Q2966" s="3" t="s">
        <v>8272</v>
      </c>
      <c r="R2966" s="3" t="s">
        <v>8272</v>
      </c>
      <c r="S2966" s="15">
        <f t="shared" si="92"/>
        <v>41827.909942129627</v>
      </c>
      <c r="T2966" s="14">
        <f t="shared" si="93"/>
        <v>41857.897222222222</v>
      </c>
    </row>
    <row r="2967" spans="1:20" ht="45.75" x14ac:dyDescent="0.25">
      <c r="A2967" s="3">
        <v>2965</v>
      </c>
      <c r="B2967" s="4" t="s">
        <v>2965</v>
      </c>
      <c r="C2967" s="4" t="s">
        <v>7075</v>
      </c>
      <c r="D2967" s="3">
        <v>1500</v>
      </c>
      <c r="E2967" s="3">
        <v>1635</v>
      </c>
      <c r="F2967" s="8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8272</v>
      </c>
      <c r="O2967" s="8">
        <v>109.00000000000001</v>
      </c>
      <c r="P2967" s="3">
        <v>3.4615384615384617</v>
      </c>
      <c r="Q2967" s="3" t="s">
        <v>8272</v>
      </c>
      <c r="R2967" s="3" t="s">
        <v>8272</v>
      </c>
      <c r="S2967" s="15">
        <f t="shared" si="92"/>
        <v>42162.729548611111</v>
      </c>
      <c r="T2967" s="14">
        <f t="shared" si="93"/>
        <v>42192.729548611111</v>
      </c>
    </row>
    <row r="2968" spans="1:20" ht="30.75" x14ac:dyDescent="0.25">
      <c r="A2968" s="3">
        <v>2966</v>
      </c>
      <c r="B2968" s="4" t="s">
        <v>2966</v>
      </c>
      <c r="C2968" s="4" t="s">
        <v>7076</v>
      </c>
      <c r="D2968" s="3">
        <v>10000</v>
      </c>
      <c r="E2968" s="3">
        <v>11363</v>
      </c>
      <c r="F2968" s="8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8272</v>
      </c>
      <c r="O2968" s="8">
        <v>113.63000000000001</v>
      </c>
      <c r="P2968" s="3">
        <v>10.6484375</v>
      </c>
      <c r="Q2968" s="3" t="s">
        <v>8272</v>
      </c>
      <c r="R2968" s="3" t="s">
        <v>8272</v>
      </c>
      <c r="S2968" s="15">
        <f t="shared" si="92"/>
        <v>42233.738564814819</v>
      </c>
      <c r="T2968" s="14">
        <f t="shared" si="93"/>
        <v>42263.738564814819</v>
      </c>
    </row>
    <row r="2969" spans="1:20" ht="30.75" x14ac:dyDescent="0.25">
      <c r="A2969" s="3">
        <v>2967</v>
      </c>
      <c r="B2969" s="4" t="s">
        <v>2967</v>
      </c>
      <c r="C2969" s="4" t="s">
        <v>7077</v>
      </c>
      <c r="D2969" s="3">
        <v>5000</v>
      </c>
      <c r="E2969" s="3">
        <v>5696</v>
      </c>
      <c r="F2969" s="8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8272</v>
      </c>
      <c r="O2969" s="8">
        <v>113.92</v>
      </c>
      <c r="P2969" s="3">
        <v>9.8028169014084501</v>
      </c>
      <c r="Q2969" s="3" t="s">
        <v>8272</v>
      </c>
      <c r="R2969" s="3" t="s">
        <v>8272</v>
      </c>
      <c r="S2969" s="15">
        <f t="shared" si="92"/>
        <v>42042.197824074072</v>
      </c>
      <c r="T2969" s="14">
        <f t="shared" si="93"/>
        <v>42072.156157407408</v>
      </c>
    </row>
    <row r="2970" spans="1:20" ht="30.75" x14ac:dyDescent="0.25">
      <c r="A2970" s="3">
        <v>2968</v>
      </c>
      <c r="B2970" s="4" t="s">
        <v>2968</v>
      </c>
      <c r="C2970" s="4" t="s">
        <v>7078</v>
      </c>
      <c r="D2970" s="3">
        <v>3500</v>
      </c>
      <c r="E2970" s="3">
        <v>3710</v>
      </c>
      <c r="F2970" s="8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8272</v>
      </c>
      <c r="O2970" s="8">
        <v>106</v>
      </c>
      <c r="P2970" s="3">
        <v>4.4680851063829783</v>
      </c>
      <c r="Q2970" s="3" t="s">
        <v>8272</v>
      </c>
      <c r="R2970" s="3" t="s">
        <v>8272</v>
      </c>
      <c r="S2970" s="15">
        <f t="shared" si="92"/>
        <v>42585.523842592593</v>
      </c>
      <c r="T2970" s="14">
        <f t="shared" si="93"/>
        <v>42599.165972222225</v>
      </c>
    </row>
    <row r="2971" spans="1:20" ht="30.75" x14ac:dyDescent="0.25">
      <c r="A2971" s="3">
        <v>2969</v>
      </c>
      <c r="B2971" s="4" t="s">
        <v>2969</v>
      </c>
      <c r="C2971" s="4" t="s">
        <v>7079</v>
      </c>
      <c r="D2971" s="3">
        <v>1000</v>
      </c>
      <c r="E2971" s="3">
        <v>1625</v>
      </c>
      <c r="F2971" s="8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8272</v>
      </c>
      <c r="O2971" s="8">
        <v>162.5</v>
      </c>
      <c r="P2971" s="3">
        <v>36.764705882352942</v>
      </c>
      <c r="Q2971" s="3" t="s">
        <v>8272</v>
      </c>
      <c r="R2971" s="3" t="s">
        <v>8272</v>
      </c>
      <c r="S2971" s="15">
        <f t="shared" si="92"/>
        <v>42097.786493055552</v>
      </c>
      <c r="T2971" s="14">
        <f t="shared" si="93"/>
        <v>42127.952083333337</v>
      </c>
    </row>
    <row r="2972" spans="1:20" ht="30.75" x14ac:dyDescent="0.25">
      <c r="A2972" s="3">
        <v>2970</v>
      </c>
      <c r="B2972" s="4" t="s">
        <v>2970</v>
      </c>
      <c r="C2972" s="4" t="s">
        <v>7080</v>
      </c>
      <c r="D2972" s="3">
        <v>6000</v>
      </c>
      <c r="E2972" s="3">
        <v>6360</v>
      </c>
      <c r="F2972" s="8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8272</v>
      </c>
      <c r="O2972" s="8">
        <v>106</v>
      </c>
      <c r="P2972" s="3">
        <v>3.9560439560439562</v>
      </c>
      <c r="Q2972" s="3" t="s">
        <v>8272</v>
      </c>
      <c r="R2972" s="3" t="s">
        <v>8272</v>
      </c>
      <c r="S2972" s="15">
        <f t="shared" si="92"/>
        <v>41808.669571759259</v>
      </c>
      <c r="T2972" s="14">
        <f t="shared" si="93"/>
        <v>41838.669571759259</v>
      </c>
    </row>
    <row r="2973" spans="1:20" ht="30.75" x14ac:dyDescent="0.25">
      <c r="A2973" s="3">
        <v>2971</v>
      </c>
      <c r="B2973" s="4" t="s">
        <v>2971</v>
      </c>
      <c r="C2973" s="4" t="s">
        <v>7081</v>
      </c>
      <c r="D2973" s="3">
        <v>3200</v>
      </c>
      <c r="E2973" s="3">
        <v>3205</v>
      </c>
      <c r="F2973" s="8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8272</v>
      </c>
      <c r="O2973" s="8">
        <v>100.15624999999999</v>
      </c>
      <c r="P2973" s="3">
        <v>0.11627906976744186</v>
      </c>
      <c r="Q2973" s="3" t="s">
        <v>8272</v>
      </c>
      <c r="R2973" s="3" t="s">
        <v>8272</v>
      </c>
      <c r="S2973" s="15">
        <f t="shared" si="92"/>
        <v>41852.658310185187</v>
      </c>
      <c r="T2973" s="14">
        <f t="shared" si="93"/>
        <v>41882.658310185187</v>
      </c>
    </row>
    <row r="2974" spans="1:20" ht="30.75" x14ac:dyDescent="0.25">
      <c r="A2974" s="3">
        <v>2972</v>
      </c>
      <c r="B2974" s="4" t="s">
        <v>2972</v>
      </c>
      <c r="C2974" s="4" t="s">
        <v>7082</v>
      </c>
      <c r="D2974" s="3">
        <v>2000</v>
      </c>
      <c r="E2974" s="3">
        <v>2107</v>
      </c>
      <c r="F2974" s="8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8272</v>
      </c>
      <c r="O2974" s="8">
        <v>105.35000000000001</v>
      </c>
      <c r="P2974" s="3">
        <v>6.2941176470588234</v>
      </c>
      <c r="Q2974" s="3" t="s">
        <v>8272</v>
      </c>
      <c r="R2974" s="3" t="s">
        <v>8272</v>
      </c>
      <c r="S2974" s="15">
        <f t="shared" si="92"/>
        <v>42694.110185185185</v>
      </c>
      <c r="T2974" s="14">
        <f t="shared" si="93"/>
        <v>42709.041666666672</v>
      </c>
    </row>
    <row r="2975" spans="1:20" ht="30.75" x14ac:dyDescent="0.25">
      <c r="A2975" s="3">
        <v>2973</v>
      </c>
      <c r="B2975" s="4" t="s">
        <v>2973</v>
      </c>
      <c r="C2975" s="4" t="s">
        <v>7083</v>
      </c>
      <c r="D2975" s="3">
        <v>5000</v>
      </c>
      <c r="E2975" s="3">
        <v>8740</v>
      </c>
      <c r="F2975" s="8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8272</v>
      </c>
      <c r="O2975" s="8">
        <v>174.8</v>
      </c>
      <c r="P2975" s="3">
        <v>113.33333333333333</v>
      </c>
      <c r="Q2975" s="3" t="s">
        <v>8272</v>
      </c>
      <c r="R2975" s="3" t="s">
        <v>8272</v>
      </c>
      <c r="S2975" s="15">
        <f t="shared" si="92"/>
        <v>42341.818379629629</v>
      </c>
      <c r="T2975" s="14">
        <f t="shared" si="93"/>
        <v>42370.166666666672</v>
      </c>
    </row>
    <row r="2976" spans="1:20" ht="45.75" x14ac:dyDescent="0.25">
      <c r="A2976" s="3">
        <v>2974</v>
      </c>
      <c r="B2976" s="4" t="s">
        <v>2974</v>
      </c>
      <c r="C2976" s="4" t="s">
        <v>7084</v>
      </c>
      <c r="D2976" s="3">
        <v>5000</v>
      </c>
      <c r="E2976" s="3">
        <v>5100</v>
      </c>
      <c r="F2976" s="8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8272</v>
      </c>
      <c r="O2976" s="8">
        <v>102</v>
      </c>
      <c r="P2976" s="3">
        <v>1.1494252873563218</v>
      </c>
      <c r="Q2976" s="3" t="s">
        <v>8272</v>
      </c>
      <c r="R2976" s="3" t="s">
        <v>8272</v>
      </c>
      <c r="S2976" s="15">
        <f t="shared" si="92"/>
        <v>41880.061006944445</v>
      </c>
      <c r="T2976" s="14">
        <f t="shared" si="93"/>
        <v>41908.065972222219</v>
      </c>
    </row>
    <row r="2977" spans="1:20" ht="30.75" x14ac:dyDescent="0.25">
      <c r="A2977" s="3">
        <v>2975</v>
      </c>
      <c r="B2977" s="4" t="s">
        <v>2975</v>
      </c>
      <c r="C2977" s="4" t="s">
        <v>7085</v>
      </c>
      <c r="D2977" s="3">
        <v>8000</v>
      </c>
      <c r="E2977" s="3">
        <v>8010</v>
      </c>
      <c r="F2977" s="8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8272</v>
      </c>
      <c r="O2977" s="8">
        <v>100.125</v>
      </c>
      <c r="P2977" s="3">
        <v>8.8495575221238937E-2</v>
      </c>
      <c r="Q2977" s="3" t="s">
        <v>8272</v>
      </c>
      <c r="R2977" s="3" t="s">
        <v>8272</v>
      </c>
      <c r="S2977" s="15">
        <f t="shared" si="92"/>
        <v>41941.683865740742</v>
      </c>
      <c r="T2977" s="14">
        <f t="shared" si="93"/>
        <v>41970.125</v>
      </c>
    </row>
    <row r="2978" spans="1:20" ht="30.75" x14ac:dyDescent="0.25">
      <c r="A2978" s="3">
        <v>2976</v>
      </c>
      <c r="B2978" s="4" t="s">
        <v>2976</v>
      </c>
      <c r="C2978" s="4" t="s">
        <v>7086</v>
      </c>
      <c r="D2978" s="3">
        <v>70</v>
      </c>
      <c r="E2978" s="3">
        <v>120</v>
      </c>
      <c r="F2978" s="8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8272</v>
      </c>
      <c r="O2978" s="8">
        <v>171.42857142857142</v>
      </c>
      <c r="P2978" s="3">
        <v>3.5714285714285716</v>
      </c>
      <c r="Q2978" s="3" t="s">
        <v>8272</v>
      </c>
      <c r="R2978" s="3" t="s">
        <v>8272</v>
      </c>
      <c r="S2978" s="15">
        <f t="shared" si="92"/>
        <v>42425.730671296296</v>
      </c>
      <c r="T2978" s="14">
        <f t="shared" si="93"/>
        <v>42442.5</v>
      </c>
    </row>
    <row r="2979" spans="1:20" ht="45.75" x14ac:dyDescent="0.25">
      <c r="A2979" s="3">
        <v>2977</v>
      </c>
      <c r="B2979" s="4" t="s">
        <v>2977</v>
      </c>
      <c r="C2979" s="4" t="s">
        <v>7087</v>
      </c>
      <c r="D2979" s="3">
        <v>3000</v>
      </c>
      <c r="E2979" s="3">
        <v>3407</v>
      </c>
      <c r="F2979" s="8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8272</v>
      </c>
      <c r="O2979" s="8">
        <v>113.56666666666666</v>
      </c>
      <c r="P2979" s="3">
        <v>13.566666666666666</v>
      </c>
      <c r="Q2979" s="3" t="s">
        <v>8272</v>
      </c>
      <c r="R2979" s="3" t="s">
        <v>8272</v>
      </c>
      <c r="S2979" s="15">
        <f t="shared" si="92"/>
        <v>42026.88118055556</v>
      </c>
      <c r="T2979" s="14">
        <f t="shared" si="93"/>
        <v>42086.093055555553</v>
      </c>
    </row>
    <row r="2980" spans="1:20" ht="45.75" x14ac:dyDescent="0.25">
      <c r="A2980" s="3">
        <v>2978</v>
      </c>
      <c r="B2980" s="4" t="s">
        <v>2978</v>
      </c>
      <c r="C2980" s="4" t="s">
        <v>7088</v>
      </c>
      <c r="D2980" s="3">
        <v>750</v>
      </c>
      <c r="E2980" s="3">
        <v>971</v>
      </c>
      <c r="F2980" s="8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8272</v>
      </c>
      <c r="O2980" s="8">
        <v>129.46666666666667</v>
      </c>
      <c r="P2980" s="3">
        <v>13.8125</v>
      </c>
      <c r="Q2980" s="3" t="s">
        <v>8272</v>
      </c>
      <c r="R2980" s="3" t="s">
        <v>8272</v>
      </c>
      <c r="S2980" s="15">
        <f t="shared" si="92"/>
        <v>41922.640590277777</v>
      </c>
      <c r="T2980" s="14">
        <f t="shared" si="93"/>
        <v>41932.249305555553</v>
      </c>
    </row>
    <row r="2981" spans="1:20" ht="30.75" x14ac:dyDescent="0.25">
      <c r="A2981" s="3">
        <v>2979</v>
      </c>
      <c r="B2981" s="4" t="s">
        <v>2979</v>
      </c>
      <c r="C2981" s="4" t="s">
        <v>7089</v>
      </c>
      <c r="D2981" s="3">
        <v>5000</v>
      </c>
      <c r="E2981" s="3">
        <v>5070</v>
      </c>
      <c r="F2981" s="8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8272</v>
      </c>
      <c r="O2981" s="8">
        <v>101.4</v>
      </c>
      <c r="P2981" s="3">
        <v>1.5217391304347827</v>
      </c>
      <c r="Q2981" s="3" t="s">
        <v>8272</v>
      </c>
      <c r="R2981" s="3" t="s">
        <v>8272</v>
      </c>
      <c r="S2981" s="15">
        <f t="shared" si="92"/>
        <v>41993.824340277773</v>
      </c>
      <c r="T2981" s="14">
        <f t="shared" si="93"/>
        <v>42010.25</v>
      </c>
    </row>
    <row r="2982" spans="1:20" ht="30.75" x14ac:dyDescent="0.25">
      <c r="A2982" s="3">
        <v>2980</v>
      </c>
      <c r="B2982" s="4" t="s">
        <v>2980</v>
      </c>
      <c r="C2982" s="4" t="s">
        <v>7090</v>
      </c>
      <c r="D2982" s="3">
        <v>3000</v>
      </c>
      <c r="E2982" s="3">
        <v>3275</v>
      </c>
      <c r="F2982" s="8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8272</v>
      </c>
      <c r="O2982" s="8">
        <v>109.16666666666666</v>
      </c>
      <c r="P2982" s="3">
        <v>11.458333333333334</v>
      </c>
      <c r="Q2982" s="3" t="s">
        <v>8272</v>
      </c>
      <c r="R2982" s="3" t="s">
        <v>8272</v>
      </c>
      <c r="S2982" s="15">
        <f t="shared" si="92"/>
        <v>42219.915856481486</v>
      </c>
      <c r="T2982" s="14">
        <f t="shared" si="93"/>
        <v>42240.083333333328</v>
      </c>
    </row>
    <row r="2983" spans="1:20" ht="30.75" x14ac:dyDescent="0.25">
      <c r="A2983" s="3">
        <v>2981</v>
      </c>
      <c r="B2983" s="4" t="s">
        <v>2981</v>
      </c>
      <c r="C2983" s="4" t="s">
        <v>7091</v>
      </c>
      <c r="D2983" s="3">
        <v>4000</v>
      </c>
      <c r="E2983" s="3">
        <v>5157</v>
      </c>
      <c r="F2983" s="8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8304</v>
      </c>
      <c r="O2983" s="8">
        <v>128.92500000000001</v>
      </c>
      <c r="P2983" s="3">
        <v>11.927835051546392</v>
      </c>
      <c r="Q2983" s="3" t="s">
        <v>8304</v>
      </c>
      <c r="R2983" s="3" t="s">
        <v>8304</v>
      </c>
      <c r="S2983" s="15">
        <f t="shared" si="92"/>
        <v>42225.559675925921</v>
      </c>
      <c r="T2983" s="14">
        <f t="shared" si="93"/>
        <v>42270.559675925921</v>
      </c>
    </row>
    <row r="2984" spans="1:20" ht="30.75" x14ac:dyDescent="0.25">
      <c r="A2984" s="3">
        <v>2982</v>
      </c>
      <c r="B2984" s="4" t="s">
        <v>2982</v>
      </c>
      <c r="C2984" s="4" t="s">
        <v>7092</v>
      </c>
      <c r="D2984" s="3">
        <v>5000</v>
      </c>
      <c r="E2984" s="3">
        <v>5103</v>
      </c>
      <c r="F2984" s="8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8304</v>
      </c>
      <c r="O2984" s="8">
        <v>102.06</v>
      </c>
      <c r="P2984" s="3">
        <v>1.7457627118644068</v>
      </c>
      <c r="Q2984" s="3" t="s">
        <v>8304</v>
      </c>
      <c r="R2984" s="3" t="s">
        <v>8304</v>
      </c>
      <c r="S2984" s="15">
        <f t="shared" si="92"/>
        <v>42381.686840277776</v>
      </c>
      <c r="T2984" s="14">
        <f t="shared" si="93"/>
        <v>42411.686840277776</v>
      </c>
    </row>
    <row r="2985" spans="1:20" ht="30.75" x14ac:dyDescent="0.25">
      <c r="A2985" s="3">
        <v>2983</v>
      </c>
      <c r="B2985" s="4" t="s">
        <v>2983</v>
      </c>
      <c r="C2985" s="4" t="s">
        <v>7093</v>
      </c>
      <c r="D2985" s="3">
        <v>116000</v>
      </c>
      <c r="E2985" s="3">
        <v>169985.91</v>
      </c>
      <c r="F2985" s="8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8304</v>
      </c>
      <c r="O2985" s="8">
        <v>146.53957758620692</v>
      </c>
      <c r="P2985" s="3">
        <v>49.302200913242011</v>
      </c>
      <c r="Q2985" s="3" t="s">
        <v>8304</v>
      </c>
      <c r="R2985" s="3" t="s">
        <v>8304</v>
      </c>
      <c r="S2985" s="15">
        <f t="shared" si="92"/>
        <v>41894.632361111115</v>
      </c>
      <c r="T2985" s="14">
        <f t="shared" si="93"/>
        <v>41954.674027777779</v>
      </c>
    </row>
    <row r="2986" spans="1:20" ht="45.75" x14ac:dyDescent="0.25">
      <c r="A2986" s="3">
        <v>2984</v>
      </c>
      <c r="B2986" s="4" t="s">
        <v>2984</v>
      </c>
      <c r="C2986" s="4" t="s">
        <v>7094</v>
      </c>
      <c r="D2986" s="3">
        <v>25000</v>
      </c>
      <c r="E2986" s="3">
        <v>25088</v>
      </c>
      <c r="F2986" s="8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8304</v>
      </c>
      <c r="O2986" s="8">
        <v>100.352</v>
      </c>
      <c r="P2986" s="3">
        <v>0.40366972477064222</v>
      </c>
      <c r="Q2986" s="3" t="s">
        <v>8304</v>
      </c>
      <c r="R2986" s="3" t="s">
        <v>8304</v>
      </c>
      <c r="S2986" s="15">
        <f t="shared" si="92"/>
        <v>42576.278715277775</v>
      </c>
      <c r="T2986" s="14">
        <f t="shared" si="93"/>
        <v>42606.278715277775</v>
      </c>
    </row>
    <row r="2987" spans="1:20" ht="45.75" x14ac:dyDescent="0.25">
      <c r="A2987" s="3">
        <v>2985</v>
      </c>
      <c r="B2987" s="4" t="s">
        <v>2985</v>
      </c>
      <c r="C2987" s="4" t="s">
        <v>7095</v>
      </c>
      <c r="D2987" s="3">
        <v>10000</v>
      </c>
      <c r="E2987" s="3">
        <v>12165</v>
      </c>
      <c r="F2987" s="8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8304</v>
      </c>
      <c r="O2987" s="8">
        <v>121.64999999999999</v>
      </c>
      <c r="P2987" s="3">
        <v>19.504504504504503</v>
      </c>
      <c r="Q2987" s="3" t="s">
        <v>8304</v>
      </c>
      <c r="R2987" s="3" t="s">
        <v>8304</v>
      </c>
      <c r="S2987" s="15">
        <f t="shared" si="92"/>
        <v>42654.973703703698</v>
      </c>
      <c r="T2987" s="14">
        <f t="shared" si="93"/>
        <v>42674.166666666672</v>
      </c>
    </row>
    <row r="2988" spans="1:20" ht="30.75" x14ac:dyDescent="0.25">
      <c r="A2988" s="3">
        <v>2986</v>
      </c>
      <c r="B2988" s="4" t="s">
        <v>2986</v>
      </c>
      <c r="C2988" s="4" t="s">
        <v>7096</v>
      </c>
      <c r="D2988" s="3">
        <v>2400</v>
      </c>
      <c r="E2988" s="3">
        <v>2532</v>
      </c>
      <c r="F2988" s="8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8304</v>
      </c>
      <c r="O2988" s="8">
        <v>105.5</v>
      </c>
      <c r="P2988" s="3">
        <v>2.3571428571428572</v>
      </c>
      <c r="Q2988" s="3" t="s">
        <v>8304</v>
      </c>
      <c r="R2988" s="3" t="s">
        <v>8304</v>
      </c>
      <c r="S2988" s="15">
        <f t="shared" si="92"/>
        <v>42431.500069444446</v>
      </c>
      <c r="T2988" s="14">
        <f t="shared" si="93"/>
        <v>42491.458402777775</v>
      </c>
    </row>
    <row r="2989" spans="1:20" ht="30.75" x14ac:dyDescent="0.25">
      <c r="A2989" s="3">
        <v>2987</v>
      </c>
      <c r="B2989" s="4" t="s">
        <v>2987</v>
      </c>
      <c r="C2989" s="4" t="s">
        <v>7097</v>
      </c>
      <c r="D2989" s="3">
        <v>25000</v>
      </c>
      <c r="E2989" s="3">
        <v>27600.2</v>
      </c>
      <c r="F2989" s="8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8304</v>
      </c>
      <c r="O2989" s="8">
        <v>110.4008</v>
      </c>
      <c r="P2989" s="3">
        <v>9.8120754716981153</v>
      </c>
      <c r="Q2989" s="3" t="s">
        <v>8304</v>
      </c>
      <c r="R2989" s="3" t="s">
        <v>8304</v>
      </c>
      <c r="S2989" s="15">
        <f t="shared" si="92"/>
        <v>42627.307303240741</v>
      </c>
      <c r="T2989" s="14">
        <f t="shared" si="93"/>
        <v>42656</v>
      </c>
    </row>
    <row r="2990" spans="1:20" ht="30.75" x14ac:dyDescent="0.25">
      <c r="A2990" s="3">
        <v>2988</v>
      </c>
      <c r="B2990" s="4" t="s">
        <v>2988</v>
      </c>
      <c r="C2990" s="4" t="s">
        <v>7098</v>
      </c>
      <c r="D2990" s="3">
        <v>1000</v>
      </c>
      <c r="E2990" s="3">
        <v>1000</v>
      </c>
      <c r="F2990" s="8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8304</v>
      </c>
      <c r="O2990" s="8">
        <v>100</v>
      </c>
      <c r="P2990" s="3">
        <v>0</v>
      </c>
      <c r="Q2990" s="3" t="s">
        <v>8304</v>
      </c>
      <c r="R2990" s="3" t="s">
        <v>8304</v>
      </c>
      <c r="S2990" s="15">
        <f t="shared" si="92"/>
        <v>42511.362048611118</v>
      </c>
      <c r="T2990" s="14">
        <f t="shared" si="93"/>
        <v>42541.362048611118</v>
      </c>
    </row>
    <row r="2991" spans="1:20" ht="15.75" x14ac:dyDescent="0.25">
      <c r="A2991" s="3">
        <v>2989</v>
      </c>
      <c r="B2991" s="4" t="s">
        <v>2989</v>
      </c>
      <c r="C2991" s="4" t="s">
        <v>7099</v>
      </c>
      <c r="D2991" s="3">
        <v>20000</v>
      </c>
      <c r="E2991" s="3">
        <v>35307</v>
      </c>
      <c r="F2991" s="8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8304</v>
      </c>
      <c r="O2991" s="8">
        <v>176.535</v>
      </c>
      <c r="P2991" s="3">
        <v>42.052197802197803</v>
      </c>
      <c r="Q2991" s="3" t="s">
        <v>8304</v>
      </c>
      <c r="R2991" s="3" t="s">
        <v>8304</v>
      </c>
      <c r="S2991" s="15">
        <f t="shared" si="92"/>
        <v>42337.02039351852</v>
      </c>
      <c r="T2991" s="14">
        <f t="shared" si="93"/>
        <v>42359.207638888889</v>
      </c>
    </row>
    <row r="2992" spans="1:20" ht="30.75" x14ac:dyDescent="0.25">
      <c r="A2992" s="3">
        <v>2990</v>
      </c>
      <c r="B2992" s="4" t="s">
        <v>2990</v>
      </c>
      <c r="C2992" s="4" t="s">
        <v>7100</v>
      </c>
      <c r="D2992" s="3">
        <v>10000</v>
      </c>
      <c r="E2992" s="3">
        <v>10000</v>
      </c>
      <c r="F2992" s="8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8304</v>
      </c>
      <c r="O2992" s="8">
        <v>100</v>
      </c>
      <c r="P2992" s="3">
        <v>0</v>
      </c>
      <c r="Q2992" s="3" t="s">
        <v>8304</v>
      </c>
      <c r="R2992" s="3" t="s">
        <v>8304</v>
      </c>
      <c r="S2992" s="15">
        <f t="shared" si="92"/>
        <v>42341.57430555555</v>
      </c>
      <c r="T2992" s="14">
        <f t="shared" si="93"/>
        <v>42376.57430555555</v>
      </c>
    </row>
    <row r="2993" spans="1:20" ht="30.75" x14ac:dyDescent="0.25">
      <c r="A2993" s="3">
        <v>2991</v>
      </c>
      <c r="B2993" s="4" t="s">
        <v>2991</v>
      </c>
      <c r="C2993" s="4" t="s">
        <v>7101</v>
      </c>
      <c r="D2993" s="3">
        <v>8500</v>
      </c>
      <c r="E2993" s="3">
        <v>8780</v>
      </c>
      <c r="F2993" s="8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8304</v>
      </c>
      <c r="O2993" s="8">
        <v>103.29411764705883</v>
      </c>
      <c r="P2993" s="3">
        <v>3.010752688172043</v>
      </c>
      <c r="Q2993" s="3" t="s">
        <v>8304</v>
      </c>
      <c r="R2993" s="3" t="s">
        <v>8304</v>
      </c>
      <c r="S2993" s="15">
        <f t="shared" si="92"/>
        <v>42740.837152777778</v>
      </c>
      <c r="T2993" s="14">
        <f t="shared" si="93"/>
        <v>42762.837152777778</v>
      </c>
    </row>
    <row r="2994" spans="1:20" ht="30.75" x14ac:dyDescent="0.25">
      <c r="A2994" s="3">
        <v>2992</v>
      </c>
      <c r="B2994" s="4" t="s">
        <v>2992</v>
      </c>
      <c r="C2994" s="4" t="s">
        <v>7102</v>
      </c>
      <c r="D2994" s="3">
        <v>3000</v>
      </c>
      <c r="E2994" s="3">
        <v>3135</v>
      </c>
      <c r="F2994" s="8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8304</v>
      </c>
      <c r="O2994" s="8">
        <v>104.5</v>
      </c>
      <c r="P2994" s="3">
        <v>2.109375</v>
      </c>
      <c r="Q2994" s="3" t="s">
        <v>8304</v>
      </c>
      <c r="R2994" s="3" t="s">
        <v>8304</v>
      </c>
      <c r="S2994" s="15">
        <f t="shared" si="92"/>
        <v>42622.767476851848</v>
      </c>
      <c r="T2994" s="14">
        <f t="shared" si="93"/>
        <v>42652.767476851848</v>
      </c>
    </row>
    <row r="2995" spans="1:20" ht="15.75" x14ac:dyDescent="0.25">
      <c r="A2995" s="3">
        <v>2993</v>
      </c>
      <c r="B2995" s="4" t="s">
        <v>2993</v>
      </c>
      <c r="C2995" s="4" t="s">
        <v>7103</v>
      </c>
      <c r="D2995" s="3">
        <v>1000</v>
      </c>
      <c r="E2995" s="3">
        <v>1003</v>
      </c>
      <c r="F2995" s="8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8304</v>
      </c>
      <c r="O2995" s="8">
        <v>100.29999999999998</v>
      </c>
      <c r="P2995" s="3">
        <v>0.13636363636363635</v>
      </c>
      <c r="Q2995" s="3" t="s">
        <v>8304</v>
      </c>
      <c r="R2995" s="3" t="s">
        <v>8304</v>
      </c>
      <c r="S2995" s="15">
        <f t="shared" si="92"/>
        <v>42390.838738425926</v>
      </c>
      <c r="T2995" s="14">
        <f t="shared" si="93"/>
        <v>42420.838738425926</v>
      </c>
    </row>
    <row r="2996" spans="1:20" ht="30.75" x14ac:dyDescent="0.25">
      <c r="A2996" s="3">
        <v>2994</v>
      </c>
      <c r="B2996" s="4" t="s">
        <v>2994</v>
      </c>
      <c r="C2996" s="4" t="s">
        <v>7104</v>
      </c>
      <c r="D2996" s="3">
        <v>300</v>
      </c>
      <c r="E2996" s="3">
        <v>1373.24</v>
      </c>
      <c r="F2996" s="8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8304</v>
      </c>
      <c r="O2996" s="9">
        <v>457.74666666666673</v>
      </c>
      <c r="P2996" s="3">
        <v>18.190508474576273</v>
      </c>
      <c r="Q2996" s="3" t="s">
        <v>8304</v>
      </c>
      <c r="R2996" s="3" t="s">
        <v>8304</v>
      </c>
      <c r="S2996" s="15">
        <f t="shared" si="92"/>
        <v>41885.478842592594</v>
      </c>
      <c r="T2996" s="14">
        <f t="shared" si="93"/>
        <v>41915.478842592594</v>
      </c>
    </row>
    <row r="2997" spans="1:20" ht="30.75" x14ac:dyDescent="0.25">
      <c r="A2997" s="3">
        <v>2995</v>
      </c>
      <c r="B2997" s="4" t="s">
        <v>2995</v>
      </c>
      <c r="C2997" s="4" t="s">
        <v>7105</v>
      </c>
      <c r="D2997" s="3">
        <v>15000</v>
      </c>
      <c r="E2997" s="3">
        <v>15744</v>
      </c>
      <c r="F2997" s="8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8304</v>
      </c>
      <c r="O2997" s="8">
        <v>104.96000000000001</v>
      </c>
      <c r="P2997" s="3">
        <v>2.9879518072289155</v>
      </c>
      <c r="Q2997" s="3" t="s">
        <v>8304</v>
      </c>
      <c r="R2997" s="3" t="s">
        <v>8304</v>
      </c>
      <c r="S2997" s="15">
        <f t="shared" si="92"/>
        <v>42724.665173611109</v>
      </c>
      <c r="T2997" s="14">
        <f t="shared" si="93"/>
        <v>42754.665173611109</v>
      </c>
    </row>
    <row r="2998" spans="1:20" ht="30.75" x14ac:dyDescent="0.25">
      <c r="A2998" s="3">
        <v>2996</v>
      </c>
      <c r="B2998" s="4" t="s">
        <v>2996</v>
      </c>
      <c r="C2998" s="4" t="s">
        <v>7106</v>
      </c>
      <c r="D2998" s="3">
        <v>35000</v>
      </c>
      <c r="E2998" s="3">
        <v>60180</v>
      </c>
      <c r="F2998" s="8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8304</v>
      </c>
      <c r="O2998" s="8">
        <v>171.94285714285715</v>
      </c>
      <c r="P2998" s="3">
        <v>64.234693877551024</v>
      </c>
      <c r="Q2998" s="3" t="s">
        <v>8304</v>
      </c>
      <c r="R2998" s="3" t="s">
        <v>8304</v>
      </c>
      <c r="S2998" s="15">
        <f t="shared" si="92"/>
        <v>42090.912500000006</v>
      </c>
      <c r="T2998" s="14">
        <f t="shared" si="93"/>
        <v>42150.912500000006</v>
      </c>
    </row>
    <row r="2999" spans="1:20" ht="45.75" x14ac:dyDescent="0.25">
      <c r="A2999" s="3">
        <v>2997</v>
      </c>
      <c r="B2999" s="4" t="s">
        <v>2997</v>
      </c>
      <c r="C2999" s="4" t="s">
        <v>7107</v>
      </c>
      <c r="D2999" s="3">
        <v>10000</v>
      </c>
      <c r="E2999" s="3">
        <v>10373</v>
      </c>
      <c r="F2999" s="8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8304</v>
      </c>
      <c r="O2999" s="8">
        <v>103.73000000000002</v>
      </c>
      <c r="P2999" s="3">
        <v>3.2434782608695651</v>
      </c>
      <c r="Q2999" s="3" t="s">
        <v>8304</v>
      </c>
      <c r="R2999" s="3" t="s">
        <v>8304</v>
      </c>
      <c r="S2999" s="15">
        <f t="shared" si="92"/>
        <v>42775.733715277776</v>
      </c>
      <c r="T2999" s="14">
        <f t="shared" si="93"/>
        <v>42793.207638888889</v>
      </c>
    </row>
    <row r="3000" spans="1:20" ht="30.75" x14ac:dyDescent="0.25">
      <c r="A3000" s="3">
        <v>2998</v>
      </c>
      <c r="B3000" s="4" t="s">
        <v>2998</v>
      </c>
      <c r="C3000" s="4" t="s">
        <v>7108</v>
      </c>
      <c r="D3000" s="3">
        <v>50000</v>
      </c>
      <c r="E3000" s="3">
        <v>51514.5</v>
      </c>
      <c r="F3000" s="8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8304</v>
      </c>
      <c r="O3000" s="8">
        <v>103.029</v>
      </c>
      <c r="P3000" s="3">
        <v>3.4976905311778292</v>
      </c>
      <c r="Q3000" s="3" t="s">
        <v>8304</v>
      </c>
      <c r="R3000" s="3" t="s">
        <v>8304</v>
      </c>
      <c r="S3000" s="15">
        <f t="shared" si="92"/>
        <v>41778.193622685183</v>
      </c>
      <c r="T3000" s="14">
        <f t="shared" si="93"/>
        <v>41806.184027777781</v>
      </c>
    </row>
    <row r="3001" spans="1:20" ht="30.75" x14ac:dyDescent="0.25">
      <c r="A3001" s="3">
        <v>2999</v>
      </c>
      <c r="B3001" s="4" t="s">
        <v>2999</v>
      </c>
      <c r="C3001" s="4" t="s">
        <v>7109</v>
      </c>
      <c r="D3001" s="3">
        <v>1350</v>
      </c>
      <c r="E3001" s="3">
        <v>1605</v>
      </c>
      <c r="F3001" s="8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8304</v>
      </c>
      <c r="O3001" s="8">
        <v>118.88888888888889</v>
      </c>
      <c r="P3001" s="3">
        <v>12.75</v>
      </c>
      <c r="Q3001" s="3" t="s">
        <v>8304</v>
      </c>
      <c r="R3001" s="3" t="s">
        <v>8304</v>
      </c>
      <c r="S3001" s="15">
        <f t="shared" si="92"/>
        <v>42780.740277777775</v>
      </c>
      <c r="T3001" s="14">
        <f t="shared" si="93"/>
        <v>42795.083333333328</v>
      </c>
    </row>
    <row r="3002" spans="1:20" ht="30.75" x14ac:dyDescent="0.25">
      <c r="A3002" s="3">
        <v>3000</v>
      </c>
      <c r="B3002" s="4" t="s">
        <v>3000</v>
      </c>
      <c r="C3002" s="4" t="s">
        <v>7110</v>
      </c>
      <c r="D3002" s="3">
        <v>500</v>
      </c>
      <c r="E3002" s="3">
        <v>500</v>
      </c>
      <c r="F3002" s="8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8304</v>
      </c>
      <c r="O3002" s="8">
        <v>100</v>
      </c>
      <c r="P3002" s="3">
        <v>0</v>
      </c>
      <c r="Q3002" s="3" t="s">
        <v>8304</v>
      </c>
      <c r="R3002" s="3" t="s">
        <v>8304</v>
      </c>
      <c r="S3002" s="15">
        <f t="shared" si="92"/>
        <v>42752.827199074076</v>
      </c>
      <c r="T3002" s="14">
        <f t="shared" si="93"/>
        <v>42766.75</v>
      </c>
    </row>
    <row r="3003" spans="1:20" ht="30.75" x14ac:dyDescent="0.25">
      <c r="A3003" s="3">
        <v>3001</v>
      </c>
      <c r="B3003" s="4" t="s">
        <v>3001</v>
      </c>
      <c r="C3003" s="4" t="s">
        <v>7111</v>
      </c>
      <c r="D3003" s="3">
        <v>7214</v>
      </c>
      <c r="E3003" s="3">
        <v>22991.01</v>
      </c>
      <c r="F3003" s="8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8304</v>
      </c>
      <c r="O3003" s="9">
        <v>318.69988910451895</v>
      </c>
      <c r="P3003" s="3">
        <v>90.154342857142851</v>
      </c>
      <c r="Q3003" s="3" t="s">
        <v>8304</v>
      </c>
      <c r="R3003" s="3" t="s">
        <v>8304</v>
      </c>
      <c r="S3003" s="15">
        <f t="shared" si="92"/>
        <v>42534.895625000005</v>
      </c>
      <c r="T3003" s="14">
        <f t="shared" si="93"/>
        <v>42564.895625000005</v>
      </c>
    </row>
    <row r="3004" spans="1:20" ht="30.75" x14ac:dyDescent="0.25">
      <c r="A3004" s="3">
        <v>3002</v>
      </c>
      <c r="B3004" s="4" t="s">
        <v>3002</v>
      </c>
      <c r="C3004" s="4" t="s">
        <v>7112</v>
      </c>
      <c r="D3004" s="3">
        <v>7000</v>
      </c>
      <c r="E3004" s="3">
        <v>7595.43</v>
      </c>
      <c r="F3004" s="8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8304</v>
      </c>
      <c r="O3004" s="8">
        <v>108.50614285714286</v>
      </c>
      <c r="P3004" s="3">
        <v>5.7252884615384643</v>
      </c>
      <c r="Q3004" s="3" t="s">
        <v>8304</v>
      </c>
      <c r="R3004" s="3" t="s">
        <v>8304</v>
      </c>
      <c r="S3004" s="15">
        <f t="shared" si="92"/>
        <v>41239.83625</v>
      </c>
      <c r="T3004" s="14">
        <f t="shared" si="93"/>
        <v>41269.83625</v>
      </c>
    </row>
    <row r="3005" spans="1:20" ht="45.75" x14ac:dyDescent="0.25">
      <c r="A3005" s="3">
        <v>3003</v>
      </c>
      <c r="B3005" s="4" t="s">
        <v>3003</v>
      </c>
      <c r="C3005" s="4" t="s">
        <v>7113</v>
      </c>
      <c r="D3005" s="3">
        <v>3000</v>
      </c>
      <c r="E3005" s="3">
        <v>3035</v>
      </c>
      <c r="F3005" s="8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8304</v>
      </c>
      <c r="O3005" s="8">
        <v>101.16666666666667</v>
      </c>
      <c r="P3005" s="3">
        <v>2.0588235294117645</v>
      </c>
      <c r="Q3005" s="3" t="s">
        <v>8304</v>
      </c>
      <c r="R3005" s="3" t="s">
        <v>8304</v>
      </c>
      <c r="S3005" s="15">
        <f t="shared" si="92"/>
        <v>42398.849259259259</v>
      </c>
      <c r="T3005" s="14">
        <f t="shared" si="93"/>
        <v>42430.249305555553</v>
      </c>
    </row>
    <row r="3006" spans="1:20" ht="45.75" x14ac:dyDescent="0.25">
      <c r="A3006" s="3">
        <v>3004</v>
      </c>
      <c r="B3006" s="4" t="s">
        <v>3004</v>
      </c>
      <c r="C3006" s="4" t="s">
        <v>7114</v>
      </c>
      <c r="D3006" s="3">
        <v>40000</v>
      </c>
      <c r="E3006" s="3">
        <v>45126</v>
      </c>
      <c r="F3006" s="8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8304</v>
      </c>
      <c r="O3006" s="8">
        <v>112.815</v>
      </c>
      <c r="P3006" s="3">
        <v>18.505415162454874</v>
      </c>
      <c r="Q3006" s="3" t="s">
        <v>8304</v>
      </c>
      <c r="R3006" s="3" t="s">
        <v>8304</v>
      </c>
      <c r="S3006" s="15">
        <f t="shared" si="92"/>
        <v>41928.881064814814</v>
      </c>
      <c r="T3006" s="14">
        <f t="shared" si="93"/>
        <v>41958.922731481478</v>
      </c>
    </row>
    <row r="3007" spans="1:20" ht="45.75" x14ac:dyDescent="0.25">
      <c r="A3007" s="3">
        <v>3005</v>
      </c>
      <c r="B3007" s="4" t="s">
        <v>3005</v>
      </c>
      <c r="C3007" s="4" t="s">
        <v>7115</v>
      </c>
      <c r="D3007" s="3">
        <v>10600</v>
      </c>
      <c r="E3007" s="3">
        <v>12772.6</v>
      </c>
      <c r="F3007" s="8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8304</v>
      </c>
      <c r="O3007" s="8">
        <v>120.49622641509434</v>
      </c>
      <c r="P3007" s="3">
        <v>18.411864406779664</v>
      </c>
      <c r="Q3007" s="3" t="s">
        <v>8304</v>
      </c>
      <c r="R3007" s="3" t="s">
        <v>8304</v>
      </c>
      <c r="S3007" s="15">
        <f t="shared" si="92"/>
        <v>41888.674826388888</v>
      </c>
      <c r="T3007" s="14">
        <f t="shared" si="93"/>
        <v>41918.674826388888</v>
      </c>
    </row>
    <row r="3008" spans="1:20" ht="30.75" x14ac:dyDescent="0.25">
      <c r="A3008" s="3">
        <v>3006</v>
      </c>
      <c r="B3008" s="4" t="s">
        <v>3006</v>
      </c>
      <c r="C3008" s="4" t="s">
        <v>7116</v>
      </c>
      <c r="D3008" s="3">
        <v>8000</v>
      </c>
      <c r="E3008" s="3">
        <v>8620</v>
      </c>
      <c r="F3008" s="8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8304</v>
      </c>
      <c r="O3008" s="8">
        <v>107.74999999999999</v>
      </c>
      <c r="P3008" s="3">
        <v>6.391752577319588</v>
      </c>
      <c r="Q3008" s="3" t="s">
        <v>8304</v>
      </c>
      <c r="R3008" s="3" t="s">
        <v>8304</v>
      </c>
      <c r="S3008" s="15">
        <f t="shared" si="92"/>
        <v>41957.756840277783</v>
      </c>
      <c r="T3008" s="14">
        <f t="shared" si="93"/>
        <v>41987.756840277783</v>
      </c>
    </row>
    <row r="3009" spans="1:20" ht="15.75" x14ac:dyDescent="0.25">
      <c r="A3009" s="3">
        <v>3007</v>
      </c>
      <c r="B3009" s="4" t="s">
        <v>3007</v>
      </c>
      <c r="C3009" s="4" t="s">
        <v>7117</v>
      </c>
      <c r="D3009" s="3">
        <v>600</v>
      </c>
      <c r="E3009" s="3">
        <v>1080</v>
      </c>
      <c r="F3009" s="8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8304</v>
      </c>
      <c r="O3009" s="8">
        <v>180</v>
      </c>
      <c r="P3009" s="3">
        <v>24</v>
      </c>
      <c r="Q3009" s="3" t="s">
        <v>8304</v>
      </c>
      <c r="R3009" s="3" t="s">
        <v>8304</v>
      </c>
      <c r="S3009" s="15">
        <f t="shared" si="92"/>
        <v>42098.216238425928</v>
      </c>
      <c r="T3009" s="14">
        <f t="shared" si="93"/>
        <v>42119.216238425928</v>
      </c>
    </row>
    <row r="3010" spans="1:20" ht="30.75" x14ac:dyDescent="0.25">
      <c r="A3010" s="3">
        <v>3008</v>
      </c>
      <c r="B3010" s="4" t="s">
        <v>3008</v>
      </c>
      <c r="C3010" s="4" t="s">
        <v>7118</v>
      </c>
      <c r="D3010" s="3">
        <v>3000</v>
      </c>
      <c r="E3010" s="3">
        <v>3035</v>
      </c>
      <c r="F3010" s="8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8304</v>
      </c>
      <c r="O3010" s="8">
        <v>101.16666666666667</v>
      </c>
      <c r="P3010" s="3">
        <v>1.3461538461538463</v>
      </c>
      <c r="Q3010" s="3" t="s">
        <v>8304</v>
      </c>
      <c r="R3010" s="3" t="s">
        <v>8304</v>
      </c>
      <c r="S3010" s="15">
        <f t="shared" si="92"/>
        <v>42360.212025462963</v>
      </c>
      <c r="T3010" s="14">
        <f t="shared" si="93"/>
        <v>42390.212025462963</v>
      </c>
    </row>
    <row r="3011" spans="1:20" ht="30.75" x14ac:dyDescent="0.25">
      <c r="A3011" s="3">
        <v>3009</v>
      </c>
      <c r="B3011" s="4" t="s">
        <v>3009</v>
      </c>
      <c r="C3011" s="4" t="s">
        <v>7119</v>
      </c>
      <c r="D3011" s="3">
        <v>25000</v>
      </c>
      <c r="E3011" s="3">
        <v>29939</v>
      </c>
      <c r="F3011" s="8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8304</v>
      </c>
      <c r="O3011" s="8">
        <v>119.756</v>
      </c>
      <c r="P3011" s="3">
        <v>38.5859375</v>
      </c>
      <c r="Q3011" s="3" t="s">
        <v>8304</v>
      </c>
      <c r="R3011" s="3" t="s">
        <v>8304</v>
      </c>
      <c r="S3011" s="15">
        <f t="shared" ref="S3011:S3074" si="94">(((J3011/60)/60)/24)+DATE(1970,1,1)</f>
        <v>41939.569907407407</v>
      </c>
      <c r="T3011" s="14">
        <f t="shared" ref="T3011:T3074" si="95">(((I3011/60)/60)/24)+DATE(1970,1,1)</f>
        <v>41969.611574074079</v>
      </c>
    </row>
    <row r="3012" spans="1:20" ht="45.75" x14ac:dyDescent="0.25">
      <c r="A3012" s="3">
        <v>3010</v>
      </c>
      <c r="B3012" s="4" t="s">
        <v>3010</v>
      </c>
      <c r="C3012" s="4" t="s">
        <v>7120</v>
      </c>
      <c r="D3012" s="3">
        <v>1500</v>
      </c>
      <c r="E3012" s="3">
        <v>2370</v>
      </c>
      <c r="F3012" s="8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8304</v>
      </c>
      <c r="O3012" s="8">
        <v>158</v>
      </c>
      <c r="P3012" s="3">
        <v>58</v>
      </c>
      <c r="Q3012" s="3" t="s">
        <v>8304</v>
      </c>
      <c r="R3012" s="3" t="s">
        <v>8304</v>
      </c>
      <c r="S3012" s="15">
        <f t="shared" si="94"/>
        <v>41996.832395833335</v>
      </c>
      <c r="T3012" s="14">
        <f t="shared" si="95"/>
        <v>42056.832395833335</v>
      </c>
    </row>
    <row r="3013" spans="1:20" ht="30.75" x14ac:dyDescent="0.25">
      <c r="A3013" s="3">
        <v>3011</v>
      </c>
      <c r="B3013" s="4" t="s">
        <v>3011</v>
      </c>
      <c r="C3013" s="4" t="s">
        <v>7121</v>
      </c>
      <c r="D3013" s="3">
        <v>300</v>
      </c>
      <c r="E3013" s="3">
        <v>371</v>
      </c>
      <c r="F3013" s="8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8304</v>
      </c>
      <c r="O3013" s="8">
        <v>123.66666666666666</v>
      </c>
      <c r="P3013" s="3">
        <v>2.84</v>
      </c>
      <c r="Q3013" s="3" t="s">
        <v>8304</v>
      </c>
      <c r="R3013" s="3" t="s">
        <v>8304</v>
      </c>
      <c r="S3013" s="15">
        <f t="shared" si="94"/>
        <v>42334.468935185185</v>
      </c>
      <c r="T3013" s="14">
        <f t="shared" si="95"/>
        <v>42361.957638888889</v>
      </c>
    </row>
    <row r="3014" spans="1:20" ht="30.75" x14ac:dyDescent="0.25">
      <c r="A3014" s="3">
        <v>3012</v>
      </c>
      <c r="B3014" s="4" t="s">
        <v>3012</v>
      </c>
      <c r="C3014" s="4" t="s">
        <v>7122</v>
      </c>
      <c r="D3014" s="3">
        <v>4000</v>
      </c>
      <c r="E3014" s="3">
        <v>4685</v>
      </c>
      <c r="F3014" s="8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8304</v>
      </c>
      <c r="O3014" s="8">
        <v>117.12499999999999</v>
      </c>
      <c r="P3014" s="3">
        <v>12.454545454545455</v>
      </c>
      <c r="Q3014" s="3" t="s">
        <v>8304</v>
      </c>
      <c r="R3014" s="3" t="s">
        <v>8304</v>
      </c>
      <c r="S3014" s="15">
        <f t="shared" si="94"/>
        <v>42024.702893518523</v>
      </c>
      <c r="T3014" s="14">
        <f t="shared" si="95"/>
        <v>42045.702893518523</v>
      </c>
    </row>
    <row r="3015" spans="1:20" ht="30.75" x14ac:dyDescent="0.25">
      <c r="A3015" s="3">
        <v>3013</v>
      </c>
      <c r="B3015" s="4" t="s">
        <v>3013</v>
      </c>
      <c r="C3015" s="4" t="s">
        <v>7123</v>
      </c>
      <c r="D3015" s="3">
        <v>10000</v>
      </c>
      <c r="E3015" s="3">
        <v>15696</v>
      </c>
      <c r="F3015" s="8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8304</v>
      </c>
      <c r="O3015" s="8">
        <v>156.96</v>
      </c>
      <c r="P3015" s="3">
        <v>53.233644859813083</v>
      </c>
      <c r="Q3015" s="3" t="s">
        <v>8304</v>
      </c>
      <c r="R3015" s="3" t="s">
        <v>8304</v>
      </c>
      <c r="S3015" s="15">
        <f t="shared" si="94"/>
        <v>42146.836215277777</v>
      </c>
      <c r="T3015" s="14">
        <f t="shared" si="95"/>
        <v>42176.836215277777</v>
      </c>
    </row>
    <row r="3016" spans="1:20" ht="30.75" x14ac:dyDescent="0.25">
      <c r="A3016" s="3">
        <v>3014</v>
      </c>
      <c r="B3016" s="4" t="s">
        <v>3014</v>
      </c>
      <c r="C3016" s="4" t="s">
        <v>7124</v>
      </c>
      <c r="D3016" s="3">
        <v>25000</v>
      </c>
      <c r="E3016" s="3">
        <v>28276</v>
      </c>
      <c r="F3016" s="8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8304</v>
      </c>
      <c r="O3016" s="8">
        <v>113.104</v>
      </c>
      <c r="P3016" s="3">
        <v>5.8815080789946137</v>
      </c>
      <c r="Q3016" s="3" t="s">
        <v>8304</v>
      </c>
      <c r="R3016" s="3" t="s">
        <v>8304</v>
      </c>
      <c r="S3016" s="15">
        <f t="shared" si="94"/>
        <v>41920.123611111114</v>
      </c>
      <c r="T3016" s="14">
        <f t="shared" si="95"/>
        <v>41948.208333333336</v>
      </c>
    </row>
    <row r="3017" spans="1:20" ht="30.75" x14ac:dyDescent="0.25">
      <c r="A3017" s="3">
        <v>3015</v>
      </c>
      <c r="B3017" s="4" t="s">
        <v>3015</v>
      </c>
      <c r="C3017" s="4" t="s">
        <v>7125</v>
      </c>
      <c r="D3017" s="3">
        <v>3400</v>
      </c>
      <c r="E3017" s="3">
        <v>3508</v>
      </c>
      <c r="F3017" s="8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8304</v>
      </c>
      <c r="O3017" s="8">
        <v>103.17647058823529</v>
      </c>
      <c r="P3017" s="3">
        <v>2.7</v>
      </c>
      <c r="Q3017" s="3" t="s">
        <v>8304</v>
      </c>
      <c r="R3017" s="3" t="s">
        <v>8304</v>
      </c>
      <c r="S3017" s="15">
        <f t="shared" si="94"/>
        <v>41785.72729166667</v>
      </c>
      <c r="T3017" s="14">
        <f t="shared" si="95"/>
        <v>41801.166666666664</v>
      </c>
    </row>
    <row r="3018" spans="1:20" ht="45.75" x14ac:dyDescent="0.25">
      <c r="A3018" s="3">
        <v>3016</v>
      </c>
      <c r="B3018" s="4" t="s">
        <v>3016</v>
      </c>
      <c r="C3018" s="4" t="s">
        <v>7126</v>
      </c>
      <c r="D3018" s="3">
        <v>8500</v>
      </c>
      <c r="E3018" s="3">
        <v>8722</v>
      </c>
      <c r="F3018" s="8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8304</v>
      </c>
      <c r="O3018" s="8">
        <v>102.61176470588236</v>
      </c>
      <c r="P3018" s="3">
        <v>6.166666666666667</v>
      </c>
      <c r="Q3018" s="3" t="s">
        <v>8304</v>
      </c>
      <c r="R3018" s="3" t="s">
        <v>8304</v>
      </c>
      <c r="S3018" s="15">
        <f t="shared" si="94"/>
        <v>41778.548055555555</v>
      </c>
      <c r="T3018" s="14">
        <f t="shared" si="95"/>
        <v>41838.548055555555</v>
      </c>
    </row>
    <row r="3019" spans="1:20" ht="30.75" x14ac:dyDescent="0.25">
      <c r="A3019" s="3">
        <v>3017</v>
      </c>
      <c r="B3019" s="4" t="s">
        <v>3017</v>
      </c>
      <c r="C3019" s="4" t="s">
        <v>7127</v>
      </c>
      <c r="D3019" s="3">
        <v>22000</v>
      </c>
      <c r="E3019" s="3">
        <v>23285</v>
      </c>
      <c r="F3019" s="8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8304</v>
      </c>
      <c r="O3019" s="8">
        <v>105.84090909090908</v>
      </c>
      <c r="P3019" s="3">
        <v>8.0817610062893088</v>
      </c>
      <c r="Q3019" s="3" t="s">
        <v>8304</v>
      </c>
      <c r="R3019" s="3" t="s">
        <v>8304</v>
      </c>
      <c r="S3019" s="15">
        <f t="shared" si="94"/>
        <v>41841.850034722222</v>
      </c>
      <c r="T3019" s="14">
        <f t="shared" si="95"/>
        <v>41871.850034722222</v>
      </c>
    </row>
    <row r="3020" spans="1:20" ht="30.75" x14ac:dyDescent="0.25">
      <c r="A3020" s="3">
        <v>3018</v>
      </c>
      <c r="B3020" s="4" t="s">
        <v>3018</v>
      </c>
      <c r="C3020" s="4" t="s">
        <v>7128</v>
      </c>
      <c r="D3020" s="3">
        <v>4200</v>
      </c>
      <c r="E3020" s="3">
        <v>4230</v>
      </c>
      <c r="F3020" s="8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8304</v>
      </c>
      <c r="O3020" s="8">
        <v>100.71428571428571</v>
      </c>
      <c r="P3020" s="3">
        <v>0.73170731707317072</v>
      </c>
      <c r="Q3020" s="3" t="s">
        <v>8304</v>
      </c>
      <c r="R3020" s="3" t="s">
        <v>8304</v>
      </c>
      <c r="S3020" s="15">
        <f t="shared" si="94"/>
        <v>42163.29833333334</v>
      </c>
      <c r="T3020" s="14">
        <f t="shared" si="95"/>
        <v>42205.916666666672</v>
      </c>
    </row>
    <row r="3021" spans="1:20" ht="30.75" x14ac:dyDescent="0.25">
      <c r="A3021" s="3">
        <v>3019</v>
      </c>
      <c r="B3021" s="4" t="s">
        <v>3019</v>
      </c>
      <c r="C3021" s="4" t="s">
        <v>7129</v>
      </c>
      <c r="D3021" s="3">
        <v>15000</v>
      </c>
      <c r="E3021" s="3">
        <v>18185</v>
      </c>
      <c r="F3021" s="8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8304</v>
      </c>
      <c r="O3021" s="8">
        <v>121.23333333333332</v>
      </c>
      <c r="P3021" s="3">
        <v>14.092920353982301</v>
      </c>
      <c r="Q3021" s="3" t="s">
        <v>8304</v>
      </c>
      <c r="R3021" s="3" t="s">
        <v>8304</v>
      </c>
      <c r="S3021" s="15">
        <f t="shared" si="94"/>
        <v>41758.833564814813</v>
      </c>
      <c r="T3021" s="14">
        <f t="shared" si="95"/>
        <v>41786.125</v>
      </c>
    </row>
    <row r="3022" spans="1:20" ht="30.75" x14ac:dyDescent="0.25">
      <c r="A3022" s="3">
        <v>3020</v>
      </c>
      <c r="B3022" s="4" t="s">
        <v>3020</v>
      </c>
      <c r="C3022" s="4" t="s">
        <v>7130</v>
      </c>
      <c r="D3022" s="3">
        <v>7000</v>
      </c>
      <c r="E3022" s="3">
        <v>7040</v>
      </c>
      <c r="F3022" s="8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8304</v>
      </c>
      <c r="O3022" s="8">
        <v>100.57142857142858</v>
      </c>
      <c r="P3022" s="3">
        <v>1.3333333333333333</v>
      </c>
      <c r="Q3022" s="3" t="s">
        <v>8304</v>
      </c>
      <c r="R3022" s="3" t="s">
        <v>8304</v>
      </c>
      <c r="S3022" s="15">
        <f t="shared" si="94"/>
        <v>42170.846446759257</v>
      </c>
      <c r="T3022" s="14">
        <f t="shared" si="95"/>
        <v>42230.846446759257</v>
      </c>
    </row>
    <row r="3023" spans="1:20" ht="30.75" x14ac:dyDescent="0.25">
      <c r="A3023" s="3">
        <v>3021</v>
      </c>
      <c r="B3023" s="4" t="s">
        <v>3021</v>
      </c>
      <c r="C3023" s="4" t="s">
        <v>7131</v>
      </c>
      <c r="D3023" s="3">
        <v>4500</v>
      </c>
      <c r="E3023" s="3">
        <v>5221</v>
      </c>
      <c r="F3023" s="8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8304</v>
      </c>
      <c r="O3023" s="8">
        <v>116.02222222222223</v>
      </c>
      <c r="P3023" s="3">
        <v>7</v>
      </c>
      <c r="Q3023" s="3" t="s">
        <v>8304</v>
      </c>
      <c r="R3023" s="3" t="s">
        <v>8304</v>
      </c>
      <c r="S3023" s="15">
        <f t="shared" si="94"/>
        <v>42660.618854166663</v>
      </c>
      <c r="T3023" s="14">
        <f t="shared" si="95"/>
        <v>42696.249305555553</v>
      </c>
    </row>
    <row r="3024" spans="1:20" ht="45.75" x14ac:dyDescent="0.25">
      <c r="A3024" s="3">
        <v>3022</v>
      </c>
      <c r="B3024" s="4" t="s">
        <v>3022</v>
      </c>
      <c r="C3024" s="4" t="s">
        <v>7132</v>
      </c>
      <c r="D3024" s="3">
        <v>10000</v>
      </c>
      <c r="E3024" s="3">
        <v>10088</v>
      </c>
      <c r="F3024" s="8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8304</v>
      </c>
      <c r="O3024" s="8">
        <v>100.88</v>
      </c>
      <c r="P3024" s="3">
        <v>1.4193548387096775</v>
      </c>
      <c r="Q3024" s="3" t="s">
        <v>8304</v>
      </c>
      <c r="R3024" s="3" t="s">
        <v>8304</v>
      </c>
      <c r="S3024" s="15">
        <f t="shared" si="94"/>
        <v>42564.95380787037</v>
      </c>
      <c r="T3024" s="14">
        <f t="shared" si="95"/>
        <v>42609.95380787037</v>
      </c>
    </row>
    <row r="3025" spans="1:20" ht="45.75" x14ac:dyDescent="0.25">
      <c r="A3025" s="3">
        <v>3023</v>
      </c>
      <c r="B3025" s="4" t="s">
        <v>3023</v>
      </c>
      <c r="C3025" s="4" t="s">
        <v>7133</v>
      </c>
      <c r="D3025" s="3">
        <v>700</v>
      </c>
      <c r="E3025" s="3">
        <v>721</v>
      </c>
      <c r="F3025" s="8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8304</v>
      </c>
      <c r="O3025" s="8">
        <v>103</v>
      </c>
      <c r="P3025" s="3">
        <v>3.5</v>
      </c>
      <c r="Q3025" s="3" t="s">
        <v>8304</v>
      </c>
      <c r="R3025" s="3" t="s">
        <v>8304</v>
      </c>
      <c r="S3025" s="15">
        <f t="shared" si="94"/>
        <v>42121.675763888896</v>
      </c>
      <c r="T3025" s="14">
        <f t="shared" si="95"/>
        <v>42166.675763888896</v>
      </c>
    </row>
    <row r="3026" spans="1:20" ht="30.75" x14ac:dyDescent="0.25">
      <c r="A3026" s="3">
        <v>3024</v>
      </c>
      <c r="B3026" s="4" t="s">
        <v>3024</v>
      </c>
      <c r="C3026" s="4" t="s">
        <v>7134</v>
      </c>
      <c r="D3026" s="3">
        <v>5000</v>
      </c>
      <c r="E3026" s="3">
        <v>12321</v>
      </c>
      <c r="F3026" s="8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8304</v>
      </c>
      <c r="O3026" s="9">
        <v>246.42</v>
      </c>
      <c r="P3026" s="3">
        <v>40.225274725274723</v>
      </c>
      <c r="Q3026" s="3" t="s">
        <v>8304</v>
      </c>
      <c r="R3026" s="3" t="s">
        <v>8304</v>
      </c>
      <c r="S3026" s="15">
        <f t="shared" si="94"/>
        <v>41158.993923611109</v>
      </c>
      <c r="T3026" s="14">
        <f t="shared" si="95"/>
        <v>41188.993923611109</v>
      </c>
    </row>
    <row r="3027" spans="1:20" ht="30.75" x14ac:dyDescent="0.25">
      <c r="A3027" s="3">
        <v>3025</v>
      </c>
      <c r="B3027" s="4" t="s">
        <v>3025</v>
      </c>
      <c r="C3027" s="4" t="s">
        <v>7135</v>
      </c>
      <c r="D3027" s="3">
        <v>2500</v>
      </c>
      <c r="E3027" s="3">
        <v>7555</v>
      </c>
      <c r="F3027" s="8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8304</v>
      </c>
      <c r="O3027" s="9">
        <v>302.2</v>
      </c>
      <c r="P3027" s="3">
        <v>34.862068965517238</v>
      </c>
      <c r="Q3027" s="3" t="s">
        <v>8304</v>
      </c>
      <c r="R3027" s="3" t="s">
        <v>8304</v>
      </c>
      <c r="S3027" s="15">
        <f t="shared" si="94"/>
        <v>41761.509409722225</v>
      </c>
      <c r="T3027" s="14">
        <f t="shared" si="95"/>
        <v>41789.666666666664</v>
      </c>
    </row>
    <row r="3028" spans="1:20" ht="30.75" x14ac:dyDescent="0.25">
      <c r="A3028" s="3">
        <v>3026</v>
      </c>
      <c r="B3028" s="4" t="s">
        <v>3026</v>
      </c>
      <c r="C3028" s="4" t="s">
        <v>7136</v>
      </c>
      <c r="D3028" s="3">
        <v>900</v>
      </c>
      <c r="E3028" s="3">
        <v>1290</v>
      </c>
      <c r="F3028" s="8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8304</v>
      </c>
      <c r="O3028" s="8">
        <v>143.33333333333334</v>
      </c>
      <c r="P3028" s="3">
        <v>15.6</v>
      </c>
      <c r="Q3028" s="3" t="s">
        <v>8304</v>
      </c>
      <c r="R3028" s="3" t="s">
        <v>8304</v>
      </c>
      <c r="S3028" s="15">
        <f t="shared" si="94"/>
        <v>42783.459398148145</v>
      </c>
      <c r="T3028" s="14">
        <f t="shared" si="95"/>
        <v>42797.459398148145</v>
      </c>
    </row>
    <row r="3029" spans="1:20" ht="30.75" x14ac:dyDescent="0.25">
      <c r="A3029" s="3">
        <v>3027</v>
      </c>
      <c r="B3029" s="4" t="s">
        <v>3027</v>
      </c>
      <c r="C3029" s="4" t="s">
        <v>7137</v>
      </c>
      <c r="D3029" s="3">
        <v>40000</v>
      </c>
      <c r="E3029" s="3">
        <v>52576</v>
      </c>
      <c r="F3029" s="8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8304</v>
      </c>
      <c r="O3029" s="8">
        <v>131.44</v>
      </c>
      <c r="P3029" s="3">
        <v>39.299999999999997</v>
      </c>
      <c r="Q3029" s="3" t="s">
        <v>8304</v>
      </c>
      <c r="R3029" s="3" t="s">
        <v>8304</v>
      </c>
      <c r="S3029" s="15">
        <f t="shared" si="94"/>
        <v>42053.704293981486</v>
      </c>
      <c r="T3029" s="14">
        <f t="shared" si="95"/>
        <v>42083.662627314814</v>
      </c>
    </row>
    <row r="3030" spans="1:20" ht="30.75" x14ac:dyDescent="0.25">
      <c r="A3030" s="3">
        <v>3028</v>
      </c>
      <c r="B3030" s="4" t="s">
        <v>3028</v>
      </c>
      <c r="C3030" s="4" t="s">
        <v>7138</v>
      </c>
      <c r="D3030" s="3">
        <v>5000</v>
      </c>
      <c r="E3030" s="3">
        <v>8401</v>
      </c>
      <c r="F3030" s="8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8304</v>
      </c>
      <c r="O3030" s="8">
        <v>168.01999999999998</v>
      </c>
      <c r="P3030" s="3">
        <v>34.353535353535356</v>
      </c>
      <c r="Q3030" s="3" t="s">
        <v>8304</v>
      </c>
      <c r="R3030" s="3" t="s">
        <v>8304</v>
      </c>
      <c r="S3030" s="15">
        <f t="shared" si="94"/>
        <v>42567.264178240745</v>
      </c>
      <c r="T3030" s="14">
        <f t="shared" si="95"/>
        <v>42597.264178240745</v>
      </c>
    </row>
    <row r="3031" spans="1:20" ht="30.75" x14ac:dyDescent="0.25">
      <c r="A3031" s="3">
        <v>3029</v>
      </c>
      <c r="B3031" s="4" t="s">
        <v>3029</v>
      </c>
      <c r="C3031" s="4" t="s">
        <v>7139</v>
      </c>
      <c r="D3031" s="3">
        <v>30000</v>
      </c>
      <c r="E3031" s="3">
        <v>32903</v>
      </c>
      <c r="F3031" s="8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8304</v>
      </c>
      <c r="O3031" s="8">
        <v>109.67666666666666</v>
      </c>
      <c r="P3031" s="3">
        <v>8.3419540229885065</v>
      </c>
      <c r="Q3031" s="3" t="s">
        <v>8304</v>
      </c>
      <c r="R3031" s="3" t="s">
        <v>8304</v>
      </c>
      <c r="S3031" s="15">
        <f t="shared" si="94"/>
        <v>41932.708877314813</v>
      </c>
      <c r="T3031" s="14">
        <f t="shared" si="95"/>
        <v>41961.190972222219</v>
      </c>
    </row>
    <row r="3032" spans="1:20" ht="30.75" x14ac:dyDescent="0.25">
      <c r="A3032" s="3">
        <v>3030</v>
      </c>
      <c r="B3032" s="4" t="s">
        <v>3030</v>
      </c>
      <c r="C3032" s="4" t="s">
        <v>7140</v>
      </c>
      <c r="D3032" s="3">
        <v>1750</v>
      </c>
      <c r="E3032" s="3">
        <v>1867</v>
      </c>
      <c r="F3032" s="8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8304</v>
      </c>
      <c r="O3032" s="8">
        <v>106.6857142857143</v>
      </c>
      <c r="P3032" s="3">
        <v>2.8536585365853657</v>
      </c>
      <c r="Q3032" s="3" t="s">
        <v>8304</v>
      </c>
      <c r="R3032" s="3" t="s">
        <v>8304</v>
      </c>
      <c r="S3032" s="15">
        <f t="shared" si="94"/>
        <v>42233.747349537036</v>
      </c>
      <c r="T3032" s="14">
        <f t="shared" si="95"/>
        <v>42263.747349537036</v>
      </c>
    </row>
    <row r="3033" spans="1:20" ht="60.75" x14ac:dyDescent="0.25">
      <c r="A3033" s="3">
        <v>3031</v>
      </c>
      <c r="B3033" s="4" t="s">
        <v>3031</v>
      </c>
      <c r="C3033" s="4" t="s">
        <v>7141</v>
      </c>
      <c r="D3033" s="3">
        <v>1500</v>
      </c>
      <c r="E3033" s="3">
        <v>1500</v>
      </c>
      <c r="F3033" s="8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8304</v>
      </c>
      <c r="O3033" s="8">
        <v>100</v>
      </c>
      <c r="P3033" s="3">
        <v>0</v>
      </c>
      <c r="Q3033" s="3" t="s">
        <v>8304</v>
      </c>
      <c r="R3033" s="3" t="s">
        <v>8304</v>
      </c>
      <c r="S3033" s="15">
        <f t="shared" si="94"/>
        <v>42597.882488425923</v>
      </c>
      <c r="T3033" s="14">
        <f t="shared" si="95"/>
        <v>42657.882488425923</v>
      </c>
    </row>
    <row r="3034" spans="1:20" ht="30.75" x14ac:dyDescent="0.25">
      <c r="A3034" s="3">
        <v>3032</v>
      </c>
      <c r="B3034" s="4" t="s">
        <v>3032</v>
      </c>
      <c r="C3034" s="4" t="s">
        <v>7142</v>
      </c>
      <c r="D3034" s="3">
        <v>1000</v>
      </c>
      <c r="E3034" s="3">
        <v>1272</v>
      </c>
      <c r="F3034" s="8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8304</v>
      </c>
      <c r="O3034" s="8">
        <v>127.2</v>
      </c>
      <c r="P3034" s="3">
        <v>10.88</v>
      </c>
      <c r="Q3034" s="3" t="s">
        <v>8304</v>
      </c>
      <c r="R3034" s="3" t="s">
        <v>8304</v>
      </c>
      <c r="S3034" s="15">
        <f t="shared" si="94"/>
        <v>42228.044664351852</v>
      </c>
      <c r="T3034" s="14">
        <f t="shared" si="95"/>
        <v>42258.044664351852</v>
      </c>
    </row>
    <row r="3035" spans="1:20" ht="30.75" x14ac:dyDescent="0.25">
      <c r="A3035" s="3">
        <v>3033</v>
      </c>
      <c r="B3035" s="4" t="s">
        <v>3033</v>
      </c>
      <c r="C3035" s="4" t="s">
        <v>7143</v>
      </c>
      <c r="D3035" s="3">
        <v>3000</v>
      </c>
      <c r="E3035" s="3">
        <v>4396</v>
      </c>
      <c r="F3035" s="8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8304</v>
      </c>
      <c r="O3035" s="8">
        <v>146.53333333333333</v>
      </c>
      <c r="P3035" s="3">
        <v>60.695652173913047</v>
      </c>
      <c r="Q3035" s="3" t="s">
        <v>8304</v>
      </c>
      <c r="R3035" s="3" t="s">
        <v>8304</v>
      </c>
      <c r="S3035" s="15">
        <f t="shared" si="94"/>
        <v>42570.110243055555</v>
      </c>
      <c r="T3035" s="14">
        <f t="shared" si="95"/>
        <v>42600.110243055555</v>
      </c>
    </row>
    <row r="3036" spans="1:20" ht="60.75" x14ac:dyDescent="0.25">
      <c r="A3036" s="3">
        <v>3034</v>
      </c>
      <c r="B3036" s="4" t="s">
        <v>3034</v>
      </c>
      <c r="C3036" s="4" t="s">
        <v>7144</v>
      </c>
      <c r="D3036" s="3">
        <v>100000</v>
      </c>
      <c r="E3036" s="3">
        <v>112536</v>
      </c>
      <c r="F3036" s="8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8304</v>
      </c>
      <c r="O3036" s="8">
        <v>112.53599999999999</v>
      </c>
      <c r="P3036" s="3">
        <v>9.9492063492063494</v>
      </c>
      <c r="Q3036" s="3" t="s">
        <v>8304</v>
      </c>
      <c r="R3036" s="3" t="s">
        <v>8304</v>
      </c>
      <c r="S3036" s="15">
        <f t="shared" si="94"/>
        <v>42644.535358796296</v>
      </c>
      <c r="T3036" s="14">
        <f t="shared" si="95"/>
        <v>42675.165972222225</v>
      </c>
    </row>
    <row r="3037" spans="1:20" ht="30.75" x14ac:dyDescent="0.25">
      <c r="A3037" s="3">
        <v>3035</v>
      </c>
      <c r="B3037" s="4" t="s">
        <v>3035</v>
      </c>
      <c r="C3037" s="4" t="s">
        <v>7145</v>
      </c>
      <c r="D3037" s="3">
        <v>25000</v>
      </c>
      <c r="E3037" s="3">
        <v>27196.71</v>
      </c>
      <c r="F3037" s="8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8304</v>
      </c>
      <c r="O3037" s="8">
        <v>108.78684000000001</v>
      </c>
      <c r="P3037" s="3">
        <v>7.1554071661237755</v>
      </c>
      <c r="Q3037" s="3" t="s">
        <v>8304</v>
      </c>
      <c r="R3037" s="3" t="s">
        <v>8304</v>
      </c>
      <c r="S3037" s="15">
        <f t="shared" si="94"/>
        <v>41368.560289351852</v>
      </c>
      <c r="T3037" s="14">
        <f t="shared" si="95"/>
        <v>41398.560289351852</v>
      </c>
    </row>
    <row r="3038" spans="1:20" ht="30.75" x14ac:dyDescent="0.25">
      <c r="A3038" s="3">
        <v>3036</v>
      </c>
      <c r="B3038" s="4" t="s">
        <v>3036</v>
      </c>
      <c r="C3038" s="4" t="s">
        <v>7146</v>
      </c>
      <c r="D3038" s="3">
        <v>25000</v>
      </c>
      <c r="E3038" s="3">
        <v>31683</v>
      </c>
      <c r="F3038" s="8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8304</v>
      </c>
      <c r="O3038" s="8">
        <v>126.732</v>
      </c>
      <c r="P3038" s="3">
        <v>20.31306990881459</v>
      </c>
      <c r="Q3038" s="3" t="s">
        <v>8304</v>
      </c>
      <c r="R3038" s="3" t="s">
        <v>8304</v>
      </c>
      <c r="S3038" s="15">
        <f t="shared" si="94"/>
        <v>41466.785231481481</v>
      </c>
      <c r="T3038" s="14">
        <f t="shared" si="95"/>
        <v>41502.499305555553</v>
      </c>
    </row>
    <row r="3039" spans="1:20" ht="45.75" x14ac:dyDescent="0.25">
      <c r="A3039" s="3">
        <v>3037</v>
      </c>
      <c r="B3039" s="4" t="s">
        <v>3037</v>
      </c>
      <c r="C3039" s="4" t="s">
        <v>7147</v>
      </c>
      <c r="D3039" s="3">
        <v>500</v>
      </c>
      <c r="E3039" s="3">
        <v>1066</v>
      </c>
      <c r="F3039" s="8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8304</v>
      </c>
      <c r="O3039" s="9">
        <v>213.20000000000002</v>
      </c>
      <c r="P3039" s="3">
        <v>17.6875</v>
      </c>
      <c r="Q3039" s="3" t="s">
        <v>8304</v>
      </c>
      <c r="R3039" s="3" t="s">
        <v>8304</v>
      </c>
      <c r="S3039" s="15">
        <f t="shared" si="94"/>
        <v>40378.893206018518</v>
      </c>
      <c r="T3039" s="14">
        <f t="shared" si="95"/>
        <v>40453.207638888889</v>
      </c>
    </row>
    <row r="3040" spans="1:20" ht="30.75" x14ac:dyDescent="0.25">
      <c r="A3040" s="3">
        <v>3038</v>
      </c>
      <c r="B3040" s="4" t="s">
        <v>3038</v>
      </c>
      <c r="C3040" s="4" t="s">
        <v>7148</v>
      </c>
      <c r="D3040" s="3">
        <v>1000</v>
      </c>
      <c r="E3040" s="3">
        <v>1005</v>
      </c>
      <c r="F3040" s="8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8304</v>
      </c>
      <c r="O3040" s="8">
        <v>100.49999999999999</v>
      </c>
      <c r="P3040" s="3">
        <v>0.18518518518518517</v>
      </c>
      <c r="Q3040" s="3" t="s">
        <v>8304</v>
      </c>
      <c r="R3040" s="3" t="s">
        <v>8304</v>
      </c>
      <c r="S3040" s="15">
        <f t="shared" si="94"/>
        <v>42373.252280092594</v>
      </c>
      <c r="T3040" s="14">
        <f t="shared" si="95"/>
        <v>42433.252280092594</v>
      </c>
    </row>
    <row r="3041" spans="1:20" ht="30.75" x14ac:dyDescent="0.25">
      <c r="A3041" s="3">
        <v>3039</v>
      </c>
      <c r="B3041" s="4" t="s">
        <v>3039</v>
      </c>
      <c r="C3041" s="4" t="s">
        <v>7149</v>
      </c>
      <c r="D3041" s="3">
        <v>20000</v>
      </c>
      <c r="E3041" s="3">
        <v>21742.78</v>
      </c>
      <c r="F3041" s="8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8304</v>
      </c>
      <c r="O3041" s="8">
        <v>108.71389999999998</v>
      </c>
      <c r="P3041" s="3">
        <v>7.3846610169491473</v>
      </c>
      <c r="Q3041" s="3" t="s">
        <v>8304</v>
      </c>
      <c r="R3041" s="3" t="s">
        <v>8304</v>
      </c>
      <c r="S3041" s="15">
        <f t="shared" si="94"/>
        <v>41610.794421296298</v>
      </c>
      <c r="T3041" s="14">
        <f t="shared" si="95"/>
        <v>41637.332638888889</v>
      </c>
    </row>
    <row r="3042" spans="1:20" ht="30.75" x14ac:dyDescent="0.25">
      <c r="A3042" s="3">
        <v>3040</v>
      </c>
      <c r="B3042" s="4" t="s">
        <v>3040</v>
      </c>
      <c r="C3042" s="4" t="s">
        <v>7150</v>
      </c>
      <c r="D3042" s="3">
        <v>3000</v>
      </c>
      <c r="E3042" s="3">
        <v>3225</v>
      </c>
      <c r="F3042" s="8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8304</v>
      </c>
      <c r="O3042" s="8">
        <v>107.5</v>
      </c>
      <c r="P3042" s="3">
        <v>5.3571428571428568</v>
      </c>
      <c r="Q3042" s="3" t="s">
        <v>8304</v>
      </c>
      <c r="R3042" s="3" t="s">
        <v>8304</v>
      </c>
      <c r="S3042" s="15">
        <f t="shared" si="94"/>
        <v>42177.791909722218</v>
      </c>
      <c r="T3042" s="14">
        <f t="shared" si="95"/>
        <v>42181.958333333328</v>
      </c>
    </row>
    <row r="3043" spans="1:20" ht="30.75" x14ac:dyDescent="0.25">
      <c r="A3043" s="3">
        <v>3041</v>
      </c>
      <c r="B3043" s="4" t="s">
        <v>3041</v>
      </c>
      <c r="C3043" s="4" t="s">
        <v>7151</v>
      </c>
      <c r="D3043" s="3">
        <v>8300</v>
      </c>
      <c r="E3043" s="3">
        <v>9170</v>
      </c>
      <c r="F3043" s="8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8304</v>
      </c>
      <c r="O3043" s="8">
        <v>110.48192771084338</v>
      </c>
      <c r="P3043" s="3">
        <v>9.1578947368421044</v>
      </c>
      <c r="Q3043" s="3" t="s">
        <v>8304</v>
      </c>
      <c r="R3043" s="3" t="s">
        <v>8304</v>
      </c>
      <c r="S3043" s="15">
        <f t="shared" si="94"/>
        <v>42359.868611111116</v>
      </c>
      <c r="T3043" s="14">
        <f t="shared" si="95"/>
        <v>42389.868611111116</v>
      </c>
    </row>
    <row r="3044" spans="1:20" ht="30.75" x14ac:dyDescent="0.25">
      <c r="A3044" s="3">
        <v>3042</v>
      </c>
      <c r="B3044" s="4" t="s">
        <v>3042</v>
      </c>
      <c r="C3044" s="4" t="s">
        <v>7152</v>
      </c>
      <c r="D3044" s="3">
        <v>1500</v>
      </c>
      <c r="E3044" s="3">
        <v>1920</v>
      </c>
      <c r="F3044" s="8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8304</v>
      </c>
      <c r="O3044" s="8">
        <v>128</v>
      </c>
      <c r="P3044" s="3">
        <v>11.351351351351351</v>
      </c>
      <c r="Q3044" s="3" t="s">
        <v>8304</v>
      </c>
      <c r="R3044" s="3" t="s">
        <v>8304</v>
      </c>
      <c r="S3044" s="15">
        <f t="shared" si="94"/>
        <v>42253.688043981485</v>
      </c>
      <c r="T3044" s="14">
        <f t="shared" si="95"/>
        <v>42283.688043981485</v>
      </c>
    </row>
    <row r="3045" spans="1:20" ht="30.75" x14ac:dyDescent="0.25">
      <c r="A3045" s="3">
        <v>3043</v>
      </c>
      <c r="B3045" s="4" t="s">
        <v>3043</v>
      </c>
      <c r="C3045" s="4" t="s">
        <v>7153</v>
      </c>
      <c r="D3045" s="3">
        <v>15000</v>
      </c>
      <c r="E3045" s="3">
        <v>16501</v>
      </c>
      <c r="F3045" s="8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8304</v>
      </c>
      <c r="O3045" s="8">
        <v>110.00666666666667</v>
      </c>
      <c r="P3045" s="3">
        <v>11.7265625</v>
      </c>
      <c r="Q3045" s="3" t="s">
        <v>8304</v>
      </c>
      <c r="R3045" s="3" t="s">
        <v>8304</v>
      </c>
      <c r="S3045" s="15">
        <f t="shared" si="94"/>
        <v>42083.070590277777</v>
      </c>
      <c r="T3045" s="14">
        <f t="shared" si="95"/>
        <v>42110.118055555555</v>
      </c>
    </row>
    <row r="3046" spans="1:20" ht="30.75" x14ac:dyDescent="0.25">
      <c r="A3046" s="3">
        <v>3044</v>
      </c>
      <c r="B3046" s="4" t="s">
        <v>3044</v>
      </c>
      <c r="C3046" s="4" t="s">
        <v>7154</v>
      </c>
      <c r="D3046" s="3">
        <v>12000</v>
      </c>
      <c r="E3046" s="3">
        <v>13121</v>
      </c>
      <c r="F3046" s="8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8304</v>
      </c>
      <c r="O3046" s="8">
        <v>109.34166666666667</v>
      </c>
      <c r="P3046" s="3">
        <v>7.1858974358974361</v>
      </c>
      <c r="Q3046" s="3" t="s">
        <v>8304</v>
      </c>
      <c r="R3046" s="3" t="s">
        <v>8304</v>
      </c>
      <c r="S3046" s="15">
        <f t="shared" si="94"/>
        <v>42387.7268287037</v>
      </c>
      <c r="T3046" s="14">
        <f t="shared" si="95"/>
        <v>42402.7268287037</v>
      </c>
    </row>
    <row r="3047" spans="1:20" ht="45.75" x14ac:dyDescent="0.25">
      <c r="A3047" s="3">
        <v>3045</v>
      </c>
      <c r="B3047" s="4" t="s">
        <v>3045</v>
      </c>
      <c r="C3047" s="4" t="s">
        <v>7155</v>
      </c>
      <c r="D3047" s="3">
        <v>4000</v>
      </c>
      <c r="E3047" s="3">
        <v>5308.26</v>
      </c>
      <c r="F3047" s="8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8304</v>
      </c>
      <c r="O3047" s="8">
        <v>132.70650000000001</v>
      </c>
      <c r="P3047" s="3">
        <v>20.441562500000003</v>
      </c>
      <c r="Q3047" s="3" t="s">
        <v>8304</v>
      </c>
      <c r="R3047" s="3" t="s">
        <v>8304</v>
      </c>
      <c r="S3047" s="15">
        <f t="shared" si="94"/>
        <v>41843.155729166669</v>
      </c>
      <c r="T3047" s="14">
        <f t="shared" si="95"/>
        <v>41873.155729166669</v>
      </c>
    </row>
    <row r="3048" spans="1:20" ht="45.75" x14ac:dyDescent="0.25">
      <c r="A3048" s="3">
        <v>3046</v>
      </c>
      <c r="B3048" s="4" t="s">
        <v>3046</v>
      </c>
      <c r="C3048" s="4" t="s">
        <v>7156</v>
      </c>
      <c r="D3048" s="3">
        <v>7900</v>
      </c>
      <c r="E3048" s="3">
        <v>15077</v>
      </c>
      <c r="F3048" s="8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8304</v>
      </c>
      <c r="O3048" s="8">
        <v>190.84810126582278</v>
      </c>
      <c r="P3048" s="3">
        <v>123.74137931034483</v>
      </c>
      <c r="Q3048" s="3" t="s">
        <v>8304</v>
      </c>
      <c r="R3048" s="3" t="s">
        <v>8304</v>
      </c>
      <c r="S3048" s="15">
        <f t="shared" si="94"/>
        <v>41862.803078703706</v>
      </c>
      <c r="T3048" s="14">
        <f t="shared" si="95"/>
        <v>41892.202777777777</v>
      </c>
    </row>
    <row r="3049" spans="1:20" ht="30.75" x14ac:dyDescent="0.25">
      <c r="A3049" s="3">
        <v>3047</v>
      </c>
      <c r="B3049" s="4" t="s">
        <v>3047</v>
      </c>
      <c r="C3049" s="4" t="s">
        <v>7157</v>
      </c>
      <c r="D3049" s="3">
        <v>500</v>
      </c>
      <c r="E3049" s="3">
        <v>745</v>
      </c>
      <c r="F3049" s="8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8304</v>
      </c>
      <c r="O3049" s="8">
        <v>149</v>
      </c>
      <c r="P3049" s="3">
        <v>12.25</v>
      </c>
      <c r="Q3049" s="3" t="s">
        <v>8304</v>
      </c>
      <c r="R3049" s="3" t="s">
        <v>8304</v>
      </c>
      <c r="S3049" s="15">
        <f t="shared" si="94"/>
        <v>42443.989050925928</v>
      </c>
      <c r="T3049" s="14">
        <f t="shared" si="95"/>
        <v>42487.552777777775</v>
      </c>
    </row>
    <row r="3050" spans="1:20" ht="45.75" x14ac:dyDescent="0.25">
      <c r="A3050" s="3">
        <v>3048</v>
      </c>
      <c r="B3050" s="4" t="s">
        <v>3048</v>
      </c>
      <c r="C3050" s="4" t="s">
        <v>7158</v>
      </c>
      <c r="D3050" s="3">
        <v>5000</v>
      </c>
      <c r="E3050" s="3">
        <v>8320</v>
      </c>
      <c r="F3050" s="8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8304</v>
      </c>
      <c r="O3050" s="8">
        <v>166.4</v>
      </c>
      <c r="P3050" s="3">
        <v>70.638297872340431</v>
      </c>
      <c r="Q3050" s="3" t="s">
        <v>8304</v>
      </c>
      <c r="R3050" s="3" t="s">
        <v>8304</v>
      </c>
      <c r="S3050" s="15">
        <f t="shared" si="94"/>
        <v>41975.901180555549</v>
      </c>
      <c r="T3050" s="14">
        <f t="shared" si="95"/>
        <v>42004.890277777777</v>
      </c>
    </row>
    <row r="3051" spans="1:20" ht="45.75" x14ac:dyDescent="0.25">
      <c r="A3051" s="3">
        <v>3049</v>
      </c>
      <c r="B3051" s="4" t="s">
        <v>3049</v>
      </c>
      <c r="C3051" s="4" t="s">
        <v>7159</v>
      </c>
      <c r="D3051" s="3">
        <v>3750</v>
      </c>
      <c r="E3051" s="3">
        <v>4000</v>
      </c>
      <c r="F3051" s="8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8304</v>
      </c>
      <c r="O3051" s="8">
        <v>106.66666666666667</v>
      </c>
      <c r="P3051" s="3">
        <v>4.6296296296296298</v>
      </c>
      <c r="Q3051" s="3" t="s">
        <v>8304</v>
      </c>
      <c r="R3051" s="3" t="s">
        <v>8304</v>
      </c>
      <c r="S3051" s="15">
        <f t="shared" si="94"/>
        <v>42139.014525462961</v>
      </c>
      <c r="T3051" s="14">
        <f t="shared" si="95"/>
        <v>42169.014525462961</v>
      </c>
    </row>
    <row r="3052" spans="1:20" ht="30.75" x14ac:dyDescent="0.25">
      <c r="A3052" s="3">
        <v>3050</v>
      </c>
      <c r="B3052" s="4" t="s">
        <v>3050</v>
      </c>
      <c r="C3052" s="4" t="s">
        <v>7160</v>
      </c>
      <c r="D3052" s="3">
        <v>600</v>
      </c>
      <c r="E3052" s="3">
        <v>636</v>
      </c>
      <c r="F3052" s="8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8304</v>
      </c>
      <c r="O3052" s="8">
        <v>106</v>
      </c>
      <c r="P3052" s="3">
        <v>4</v>
      </c>
      <c r="Q3052" s="3" t="s">
        <v>8304</v>
      </c>
      <c r="R3052" s="3" t="s">
        <v>8304</v>
      </c>
      <c r="S3052" s="15">
        <f t="shared" si="94"/>
        <v>42465.16851851852</v>
      </c>
      <c r="T3052" s="14">
        <f t="shared" si="95"/>
        <v>42495.16851851852</v>
      </c>
    </row>
    <row r="3053" spans="1:20" ht="45.75" x14ac:dyDescent="0.25">
      <c r="A3053" s="3">
        <v>3051</v>
      </c>
      <c r="B3053" s="4" t="s">
        <v>3051</v>
      </c>
      <c r="C3053" s="4" t="s">
        <v>7161</v>
      </c>
      <c r="D3053" s="3">
        <v>3500</v>
      </c>
      <c r="E3053" s="3">
        <v>827</v>
      </c>
      <c r="F3053" s="9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8304</v>
      </c>
      <c r="O3053" s="7">
        <v>23.62857142857143</v>
      </c>
      <c r="P3053" s="3">
        <v>-76.371428571428567</v>
      </c>
      <c r="Q3053" s="3" t="s">
        <v>8304</v>
      </c>
      <c r="R3053" s="3" t="s">
        <v>8304</v>
      </c>
      <c r="S3053" s="15">
        <f t="shared" si="94"/>
        <v>42744.416030092587</v>
      </c>
      <c r="T3053" s="14">
        <f t="shared" si="95"/>
        <v>42774.416030092587</v>
      </c>
    </row>
    <row r="3054" spans="1:20" ht="30.75" x14ac:dyDescent="0.25">
      <c r="A3054" s="3">
        <v>3052</v>
      </c>
      <c r="B3054" s="4" t="s">
        <v>3052</v>
      </c>
      <c r="C3054" s="4" t="s">
        <v>7162</v>
      </c>
      <c r="D3054" s="3">
        <v>50000</v>
      </c>
      <c r="E3054" s="3">
        <v>75</v>
      </c>
      <c r="F3054" s="9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8304</v>
      </c>
      <c r="O3054" s="7">
        <v>0.15</v>
      </c>
      <c r="P3054" s="3">
        <v>-24962.5</v>
      </c>
      <c r="Q3054" s="3" t="s">
        <v>8304</v>
      </c>
      <c r="R3054" s="3" t="s">
        <v>8304</v>
      </c>
      <c r="S3054" s="15">
        <f t="shared" si="94"/>
        <v>42122.670069444444</v>
      </c>
      <c r="T3054" s="14">
        <f t="shared" si="95"/>
        <v>42152.665972222225</v>
      </c>
    </row>
    <row r="3055" spans="1:20" ht="45.75" x14ac:dyDescent="0.25">
      <c r="A3055" s="3">
        <v>3053</v>
      </c>
      <c r="B3055" s="4" t="s">
        <v>3053</v>
      </c>
      <c r="C3055" s="4" t="s">
        <v>7163</v>
      </c>
      <c r="D3055" s="3">
        <v>10000</v>
      </c>
      <c r="E3055" s="3">
        <v>40</v>
      </c>
      <c r="F3055" s="9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8304</v>
      </c>
      <c r="O3055" s="7">
        <v>0.4</v>
      </c>
      <c r="P3055" s="3">
        <v>-3320</v>
      </c>
      <c r="Q3055" s="3" t="s">
        <v>8304</v>
      </c>
      <c r="R3055" s="3" t="s">
        <v>8304</v>
      </c>
      <c r="S3055" s="15">
        <f t="shared" si="94"/>
        <v>41862.761724537035</v>
      </c>
      <c r="T3055" s="14">
        <f t="shared" si="95"/>
        <v>41914.165972222225</v>
      </c>
    </row>
    <row r="3056" spans="1:20" ht="30.75" x14ac:dyDescent="0.25">
      <c r="A3056" s="3">
        <v>3054</v>
      </c>
      <c r="B3056" s="4" t="s">
        <v>3054</v>
      </c>
      <c r="C3056" s="4" t="s">
        <v>7164</v>
      </c>
      <c r="D3056" s="3">
        <v>300</v>
      </c>
      <c r="E3056" s="3">
        <v>0</v>
      </c>
      <c r="F3056" s="9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8304</v>
      </c>
      <c r="O3056" s="7">
        <v>0</v>
      </c>
      <c r="P3056" s="3">
        <v>0</v>
      </c>
      <c r="Q3056" s="3" t="s">
        <v>8304</v>
      </c>
      <c r="R3056" s="3" t="s">
        <v>8304</v>
      </c>
      <c r="S3056" s="15">
        <f t="shared" si="94"/>
        <v>42027.832800925928</v>
      </c>
      <c r="T3056" s="14">
        <f t="shared" si="95"/>
        <v>42065.044444444444</v>
      </c>
    </row>
    <row r="3057" spans="1:20" ht="30.75" x14ac:dyDescent="0.25">
      <c r="A3057" s="3">
        <v>3055</v>
      </c>
      <c r="B3057" s="4" t="s">
        <v>3055</v>
      </c>
      <c r="C3057" s="4" t="s">
        <v>7165</v>
      </c>
      <c r="D3057" s="3">
        <v>20000</v>
      </c>
      <c r="E3057" s="3">
        <v>1</v>
      </c>
      <c r="F3057" s="9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8304</v>
      </c>
      <c r="O3057" s="7">
        <v>5.0000000000000001E-3</v>
      </c>
      <c r="P3057" s="3">
        <v>-19999</v>
      </c>
      <c r="Q3057" s="3" t="s">
        <v>8304</v>
      </c>
      <c r="R3057" s="3" t="s">
        <v>8304</v>
      </c>
      <c r="S3057" s="15">
        <f t="shared" si="94"/>
        <v>41953.95821759259</v>
      </c>
      <c r="T3057" s="14">
        <f t="shared" si="95"/>
        <v>42013.95821759259</v>
      </c>
    </row>
    <row r="3058" spans="1:20" ht="30.75" x14ac:dyDescent="0.25">
      <c r="A3058" s="3">
        <v>3056</v>
      </c>
      <c r="B3058" s="4" t="s">
        <v>3056</v>
      </c>
      <c r="C3058" s="4" t="s">
        <v>7166</v>
      </c>
      <c r="D3058" s="3">
        <v>25000</v>
      </c>
      <c r="E3058" s="3">
        <v>0</v>
      </c>
      <c r="F3058" s="9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8304</v>
      </c>
      <c r="O3058" s="7">
        <v>0</v>
      </c>
      <c r="P3058" s="3">
        <v>0</v>
      </c>
      <c r="Q3058" s="3" t="s">
        <v>8304</v>
      </c>
      <c r="R3058" s="3" t="s">
        <v>8304</v>
      </c>
      <c r="S3058" s="15">
        <f t="shared" si="94"/>
        <v>41851.636388888888</v>
      </c>
      <c r="T3058" s="14">
        <f t="shared" si="95"/>
        <v>41911.636388888888</v>
      </c>
    </row>
    <row r="3059" spans="1:20" ht="30.75" x14ac:dyDescent="0.25">
      <c r="A3059" s="3">
        <v>3057</v>
      </c>
      <c r="B3059" s="4" t="s">
        <v>3057</v>
      </c>
      <c r="C3059" s="4" t="s">
        <v>7167</v>
      </c>
      <c r="D3059" s="3">
        <v>50000</v>
      </c>
      <c r="E3059" s="3">
        <v>0</v>
      </c>
      <c r="F3059" s="9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8304</v>
      </c>
      <c r="O3059" s="7">
        <v>0</v>
      </c>
      <c r="P3059" s="3">
        <v>0</v>
      </c>
      <c r="Q3059" s="3" t="s">
        <v>8304</v>
      </c>
      <c r="R3059" s="3" t="s">
        <v>8304</v>
      </c>
      <c r="S3059" s="15">
        <f t="shared" si="94"/>
        <v>42433.650590277779</v>
      </c>
      <c r="T3059" s="14">
        <f t="shared" si="95"/>
        <v>42463.608923611115</v>
      </c>
    </row>
    <row r="3060" spans="1:20" ht="30.75" x14ac:dyDescent="0.25">
      <c r="A3060" s="3">
        <v>3058</v>
      </c>
      <c r="B3060" s="4" t="s">
        <v>3058</v>
      </c>
      <c r="C3060" s="4" t="s">
        <v>7168</v>
      </c>
      <c r="D3060" s="3">
        <v>18000</v>
      </c>
      <c r="E3060" s="3">
        <v>3</v>
      </c>
      <c r="F3060" s="9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8304</v>
      </c>
      <c r="O3060" s="7">
        <v>1.6666666666666666E-2</v>
      </c>
      <c r="P3060" s="3">
        <v>-5999</v>
      </c>
      <c r="Q3060" s="3" t="s">
        <v>8304</v>
      </c>
      <c r="R3060" s="3" t="s">
        <v>8304</v>
      </c>
      <c r="S3060" s="15">
        <f t="shared" si="94"/>
        <v>42460.374305555553</v>
      </c>
      <c r="T3060" s="14">
        <f t="shared" si="95"/>
        <v>42510.374305555553</v>
      </c>
    </row>
    <row r="3061" spans="1:20" ht="30.75" x14ac:dyDescent="0.25">
      <c r="A3061" s="3">
        <v>3059</v>
      </c>
      <c r="B3061" s="4" t="s">
        <v>3059</v>
      </c>
      <c r="C3061" s="4" t="s">
        <v>7169</v>
      </c>
      <c r="D3061" s="3">
        <v>15000</v>
      </c>
      <c r="E3061" s="3">
        <v>451</v>
      </c>
      <c r="F3061" s="9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8304</v>
      </c>
      <c r="O3061" s="7">
        <v>3.0066666666666664</v>
      </c>
      <c r="P3061" s="3">
        <v>-1322.6363636363637</v>
      </c>
      <c r="Q3061" s="3" t="s">
        <v>8304</v>
      </c>
      <c r="R3061" s="3" t="s">
        <v>8304</v>
      </c>
      <c r="S3061" s="15">
        <f t="shared" si="94"/>
        <v>41829.935717592591</v>
      </c>
      <c r="T3061" s="14">
        <f t="shared" si="95"/>
        <v>41859.935717592591</v>
      </c>
    </row>
    <row r="3062" spans="1:20" ht="30.75" x14ac:dyDescent="0.25">
      <c r="A3062" s="3">
        <v>3060</v>
      </c>
      <c r="B3062" s="4" t="s">
        <v>3060</v>
      </c>
      <c r="C3062" s="4" t="s">
        <v>7170</v>
      </c>
      <c r="D3062" s="3">
        <v>220000</v>
      </c>
      <c r="E3062" s="3">
        <v>335</v>
      </c>
      <c r="F3062" s="9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8304</v>
      </c>
      <c r="O3062" s="7">
        <v>0.15227272727272728</v>
      </c>
      <c r="P3062" s="3">
        <v>-36610.833333333336</v>
      </c>
      <c r="Q3062" s="3" t="s">
        <v>8304</v>
      </c>
      <c r="R3062" s="3" t="s">
        <v>8304</v>
      </c>
      <c r="S3062" s="15">
        <f t="shared" si="94"/>
        <v>42245.274699074071</v>
      </c>
      <c r="T3062" s="14">
        <f t="shared" si="95"/>
        <v>42275.274699074071</v>
      </c>
    </row>
    <row r="3063" spans="1:20" ht="15.75" x14ac:dyDescent="0.25">
      <c r="A3063" s="3">
        <v>3061</v>
      </c>
      <c r="B3063" s="4" t="s">
        <v>3061</v>
      </c>
      <c r="C3063" s="4" t="s">
        <v>7171</v>
      </c>
      <c r="D3063" s="3">
        <v>1000000</v>
      </c>
      <c r="E3063" s="3">
        <v>0</v>
      </c>
      <c r="F3063" s="9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8304</v>
      </c>
      <c r="O3063" s="7">
        <v>0</v>
      </c>
      <c r="P3063" s="3">
        <v>0</v>
      </c>
      <c r="Q3063" s="3" t="s">
        <v>8304</v>
      </c>
      <c r="R3063" s="3" t="s">
        <v>8304</v>
      </c>
      <c r="S3063" s="15">
        <f t="shared" si="94"/>
        <v>41834.784120370372</v>
      </c>
      <c r="T3063" s="14">
        <f t="shared" si="95"/>
        <v>41864.784120370372</v>
      </c>
    </row>
    <row r="3064" spans="1:20" ht="30.75" x14ac:dyDescent="0.25">
      <c r="A3064" s="3">
        <v>3062</v>
      </c>
      <c r="B3064" s="4" t="s">
        <v>3062</v>
      </c>
      <c r="C3064" s="4" t="s">
        <v>7172</v>
      </c>
      <c r="D3064" s="3">
        <v>10000</v>
      </c>
      <c r="E3064" s="3">
        <v>6684</v>
      </c>
      <c r="F3064" s="9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8304</v>
      </c>
      <c r="O3064" s="7">
        <v>66.84</v>
      </c>
      <c r="P3064" s="3">
        <v>-49.492537313432834</v>
      </c>
      <c r="Q3064" s="3" t="s">
        <v>8304</v>
      </c>
      <c r="R3064" s="3" t="s">
        <v>8304</v>
      </c>
      <c r="S3064" s="15">
        <f t="shared" si="94"/>
        <v>42248.535787037035</v>
      </c>
      <c r="T3064" s="14">
        <f t="shared" si="95"/>
        <v>42277.75</v>
      </c>
    </row>
    <row r="3065" spans="1:20" ht="30.75" x14ac:dyDescent="0.25">
      <c r="A3065" s="3">
        <v>3063</v>
      </c>
      <c r="B3065" s="4" t="s">
        <v>3063</v>
      </c>
      <c r="C3065" s="4" t="s">
        <v>7173</v>
      </c>
      <c r="D3065" s="3">
        <v>3000</v>
      </c>
      <c r="E3065" s="3">
        <v>587</v>
      </c>
      <c r="F3065" s="9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8304</v>
      </c>
      <c r="O3065" s="7">
        <v>19.566666666666666</v>
      </c>
      <c r="P3065" s="3">
        <v>-104.91304347826087</v>
      </c>
      <c r="Q3065" s="3" t="s">
        <v>8304</v>
      </c>
      <c r="R3065" s="3" t="s">
        <v>8304</v>
      </c>
      <c r="S3065" s="15">
        <f t="shared" si="94"/>
        <v>42630.922893518517</v>
      </c>
      <c r="T3065" s="14">
        <f t="shared" si="95"/>
        <v>42665.922893518517</v>
      </c>
    </row>
    <row r="3066" spans="1:20" ht="30.75" x14ac:dyDescent="0.25">
      <c r="A3066" s="3">
        <v>3064</v>
      </c>
      <c r="B3066" s="4" t="s">
        <v>3064</v>
      </c>
      <c r="C3066" s="4" t="s">
        <v>7174</v>
      </c>
      <c r="D3066" s="3">
        <v>75000</v>
      </c>
      <c r="E3066" s="3">
        <v>8471</v>
      </c>
      <c r="F3066" s="9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8304</v>
      </c>
      <c r="O3066" s="7">
        <v>11.294666666666666</v>
      </c>
      <c r="P3066" s="3">
        <v>-924.01388888888891</v>
      </c>
      <c r="Q3066" s="3" t="s">
        <v>8304</v>
      </c>
      <c r="R3066" s="3" t="s">
        <v>8304</v>
      </c>
      <c r="S3066" s="15">
        <f t="shared" si="94"/>
        <v>42299.130162037036</v>
      </c>
      <c r="T3066" s="14">
        <f t="shared" si="95"/>
        <v>42330.290972222225</v>
      </c>
    </row>
    <row r="3067" spans="1:20" ht="30.75" x14ac:dyDescent="0.25">
      <c r="A3067" s="3">
        <v>3065</v>
      </c>
      <c r="B3067" s="4" t="s">
        <v>3065</v>
      </c>
      <c r="C3067" s="4" t="s">
        <v>7175</v>
      </c>
      <c r="D3067" s="3">
        <v>25000</v>
      </c>
      <c r="E3067" s="3">
        <v>10</v>
      </c>
      <c r="F3067" s="9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8304</v>
      </c>
      <c r="O3067" s="7">
        <v>0.04</v>
      </c>
      <c r="P3067" s="3">
        <v>-12495</v>
      </c>
      <c r="Q3067" s="3" t="s">
        <v>8304</v>
      </c>
      <c r="R3067" s="3" t="s">
        <v>8304</v>
      </c>
      <c r="S3067" s="15">
        <f t="shared" si="94"/>
        <v>41825.055231481485</v>
      </c>
      <c r="T3067" s="14">
        <f t="shared" si="95"/>
        <v>41850.055231481485</v>
      </c>
    </row>
    <row r="3068" spans="1:20" ht="30.75" x14ac:dyDescent="0.25">
      <c r="A3068" s="3">
        <v>3066</v>
      </c>
      <c r="B3068" s="4" t="s">
        <v>3066</v>
      </c>
      <c r="C3068" s="4" t="s">
        <v>7176</v>
      </c>
      <c r="D3068" s="3">
        <v>350000</v>
      </c>
      <c r="E3068" s="3">
        <v>41950</v>
      </c>
      <c r="F3068" s="9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8304</v>
      </c>
      <c r="O3068" s="7">
        <v>11.985714285714286</v>
      </c>
      <c r="P3068" s="3">
        <v>-20536.666666666668</v>
      </c>
      <c r="Q3068" s="3" t="s">
        <v>8304</v>
      </c>
      <c r="R3068" s="3" t="s">
        <v>8304</v>
      </c>
      <c r="S3068" s="15">
        <f t="shared" si="94"/>
        <v>42531.228437500002</v>
      </c>
      <c r="T3068" s="14">
        <f t="shared" si="95"/>
        <v>42561.228437500002</v>
      </c>
    </row>
    <row r="3069" spans="1:20" ht="45.75" x14ac:dyDescent="0.25">
      <c r="A3069" s="3">
        <v>3067</v>
      </c>
      <c r="B3069" s="4" t="s">
        <v>3067</v>
      </c>
      <c r="C3069" s="4" t="s">
        <v>7177</v>
      </c>
      <c r="D3069" s="3">
        <v>8000</v>
      </c>
      <c r="E3069" s="3">
        <v>200</v>
      </c>
      <c r="F3069" s="9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8304</v>
      </c>
      <c r="O3069" s="7">
        <v>2.5</v>
      </c>
      <c r="P3069" s="3">
        <v>-7800</v>
      </c>
      <c r="Q3069" s="3" t="s">
        <v>8304</v>
      </c>
      <c r="R3069" s="3" t="s">
        <v>8304</v>
      </c>
      <c r="S3069" s="15">
        <f t="shared" si="94"/>
        <v>42226.938414351855</v>
      </c>
      <c r="T3069" s="14">
        <f t="shared" si="95"/>
        <v>42256.938414351855</v>
      </c>
    </row>
    <row r="3070" spans="1:20" ht="45.75" x14ac:dyDescent="0.25">
      <c r="A3070" s="3">
        <v>3068</v>
      </c>
      <c r="B3070" s="4" t="s">
        <v>3068</v>
      </c>
      <c r="C3070" s="4" t="s">
        <v>7178</v>
      </c>
      <c r="D3070" s="3">
        <v>250000</v>
      </c>
      <c r="E3070" s="3">
        <v>175</v>
      </c>
      <c r="F3070" s="9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8304</v>
      </c>
      <c r="O3070" s="7">
        <v>6.9999999999999993E-2</v>
      </c>
      <c r="P3070" s="3">
        <v>-124912.5</v>
      </c>
      <c r="Q3070" s="3" t="s">
        <v>8304</v>
      </c>
      <c r="R3070" s="3" t="s">
        <v>8304</v>
      </c>
      <c r="S3070" s="15">
        <f t="shared" si="94"/>
        <v>42263.691574074073</v>
      </c>
      <c r="T3070" s="14">
        <f t="shared" si="95"/>
        <v>42293.691574074073</v>
      </c>
    </row>
    <row r="3071" spans="1:20" ht="45.75" x14ac:dyDescent="0.25">
      <c r="A3071" s="3">
        <v>3069</v>
      </c>
      <c r="B3071" s="4" t="s">
        <v>3069</v>
      </c>
      <c r="C3071" s="4" t="s">
        <v>7179</v>
      </c>
      <c r="D3071" s="3">
        <v>1000</v>
      </c>
      <c r="E3071" s="3">
        <v>141</v>
      </c>
      <c r="F3071" s="9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8304</v>
      </c>
      <c r="O3071" s="7">
        <v>14.099999999999998</v>
      </c>
      <c r="P3071" s="3">
        <v>-122.71428571428571</v>
      </c>
      <c r="Q3071" s="3" t="s">
        <v>8304</v>
      </c>
      <c r="R3071" s="3" t="s">
        <v>8304</v>
      </c>
      <c r="S3071" s="15">
        <f t="shared" si="94"/>
        <v>41957.833726851852</v>
      </c>
      <c r="T3071" s="14">
        <f t="shared" si="95"/>
        <v>41987.833726851852</v>
      </c>
    </row>
    <row r="3072" spans="1:20" ht="30.75" x14ac:dyDescent="0.25">
      <c r="A3072" s="3">
        <v>3070</v>
      </c>
      <c r="B3072" s="4" t="s">
        <v>3070</v>
      </c>
      <c r="C3072" s="4" t="s">
        <v>7180</v>
      </c>
      <c r="D3072" s="3">
        <v>10000</v>
      </c>
      <c r="E3072" s="3">
        <v>334</v>
      </c>
      <c r="F3072" s="9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8304</v>
      </c>
      <c r="O3072" s="7">
        <v>3.34</v>
      </c>
      <c r="P3072" s="3">
        <v>-604.125</v>
      </c>
      <c r="Q3072" s="3" t="s">
        <v>8304</v>
      </c>
      <c r="R3072" s="3" t="s">
        <v>8304</v>
      </c>
      <c r="S3072" s="15">
        <f t="shared" si="94"/>
        <v>42690.733437499999</v>
      </c>
      <c r="T3072" s="14">
        <f t="shared" si="95"/>
        <v>42711.733437499999</v>
      </c>
    </row>
    <row r="3073" spans="1:20" ht="30.75" x14ac:dyDescent="0.25">
      <c r="A3073" s="3">
        <v>3071</v>
      </c>
      <c r="B3073" s="4" t="s">
        <v>3071</v>
      </c>
      <c r="C3073" s="4" t="s">
        <v>7181</v>
      </c>
      <c r="D3073" s="3">
        <v>12000</v>
      </c>
      <c r="E3073" s="3">
        <v>7173</v>
      </c>
      <c r="F3073" s="9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8304</v>
      </c>
      <c r="O3073" s="7">
        <v>59.774999999999999</v>
      </c>
      <c r="P3073" s="3">
        <v>-41.256410256410255</v>
      </c>
      <c r="Q3073" s="3" t="s">
        <v>8304</v>
      </c>
      <c r="R3073" s="3" t="s">
        <v>8304</v>
      </c>
      <c r="S3073" s="15">
        <f t="shared" si="94"/>
        <v>42097.732418981483</v>
      </c>
      <c r="T3073" s="14">
        <f t="shared" si="95"/>
        <v>42115.249305555553</v>
      </c>
    </row>
    <row r="3074" spans="1:20" ht="30.75" x14ac:dyDescent="0.25">
      <c r="A3074" s="3">
        <v>3072</v>
      </c>
      <c r="B3074" s="4" t="s">
        <v>3072</v>
      </c>
      <c r="C3074" s="4" t="s">
        <v>7182</v>
      </c>
      <c r="D3074" s="3">
        <v>12000</v>
      </c>
      <c r="E3074" s="3">
        <v>2</v>
      </c>
      <c r="F3074" s="9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8304</v>
      </c>
      <c r="O3074" s="7">
        <v>1.6666666666666666E-2</v>
      </c>
      <c r="P3074" s="3">
        <v>-5999</v>
      </c>
      <c r="Q3074" s="3" t="s">
        <v>8304</v>
      </c>
      <c r="R3074" s="3" t="s">
        <v>8304</v>
      </c>
      <c r="S3074" s="15">
        <f t="shared" si="94"/>
        <v>42658.690532407403</v>
      </c>
      <c r="T3074" s="14">
        <f t="shared" si="95"/>
        <v>42673.073611111111</v>
      </c>
    </row>
    <row r="3075" spans="1:20" ht="30.75" x14ac:dyDescent="0.25">
      <c r="A3075" s="3">
        <v>3073</v>
      </c>
      <c r="B3075" s="4" t="s">
        <v>3073</v>
      </c>
      <c r="C3075" s="4" t="s">
        <v>7183</v>
      </c>
      <c r="D3075" s="3">
        <v>2800000</v>
      </c>
      <c r="E3075" s="3">
        <v>645</v>
      </c>
      <c r="F3075" s="9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8304</v>
      </c>
      <c r="O3075" s="7">
        <v>2.3035714285714284E-2</v>
      </c>
      <c r="P3075" s="3">
        <v>-399907.85714285716</v>
      </c>
      <c r="Q3075" s="3" t="s">
        <v>8304</v>
      </c>
      <c r="R3075" s="3" t="s">
        <v>8304</v>
      </c>
      <c r="S3075" s="15">
        <f t="shared" ref="S3075:S3138" si="96">(((J3075/60)/60)/24)+DATE(1970,1,1)</f>
        <v>42111.684027777781</v>
      </c>
      <c r="T3075" s="14">
        <f t="shared" ref="T3075:T3138" si="97">(((I3075/60)/60)/24)+DATE(1970,1,1)</f>
        <v>42169.804861111115</v>
      </c>
    </row>
    <row r="3076" spans="1:20" ht="45.75" x14ac:dyDescent="0.25">
      <c r="A3076" s="3">
        <v>3074</v>
      </c>
      <c r="B3076" s="4" t="s">
        <v>3074</v>
      </c>
      <c r="C3076" s="4" t="s">
        <v>7184</v>
      </c>
      <c r="D3076" s="3">
        <v>25000</v>
      </c>
      <c r="E3076" s="3">
        <v>22</v>
      </c>
      <c r="F3076" s="9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8304</v>
      </c>
      <c r="O3076" s="7">
        <v>8.8000000000000009E-2</v>
      </c>
      <c r="P3076" s="3">
        <v>-8326</v>
      </c>
      <c r="Q3076" s="3" t="s">
        <v>8304</v>
      </c>
      <c r="R3076" s="3" t="s">
        <v>8304</v>
      </c>
      <c r="S3076" s="15">
        <f t="shared" si="96"/>
        <v>42409.571284722217</v>
      </c>
      <c r="T3076" s="14">
        <f t="shared" si="97"/>
        <v>42439.571284722217</v>
      </c>
    </row>
    <row r="3077" spans="1:20" ht="30.75" x14ac:dyDescent="0.25">
      <c r="A3077" s="3">
        <v>3075</v>
      </c>
      <c r="B3077" s="4" t="s">
        <v>3075</v>
      </c>
      <c r="C3077" s="4" t="s">
        <v>7185</v>
      </c>
      <c r="D3077" s="3">
        <v>15000</v>
      </c>
      <c r="E3077" s="3">
        <v>1296</v>
      </c>
      <c r="F3077" s="9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8304</v>
      </c>
      <c r="O3077" s="7">
        <v>8.64</v>
      </c>
      <c r="P3077" s="3">
        <v>-685.2</v>
      </c>
      <c r="Q3077" s="3" t="s">
        <v>8304</v>
      </c>
      <c r="R3077" s="3" t="s">
        <v>8304</v>
      </c>
      <c r="S3077" s="15">
        <f t="shared" si="96"/>
        <v>42551.102314814809</v>
      </c>
      <c r="T3077" s="14">
        <f t="shared" si="97"/>
        <v>42601.102314814809</v>
      </c>
    </row>
    <row r="3078" spans="1:20" ht="15.75" x14ac:dyDescent="0.25">
      <c r="A3078" s="3">
        <v>3076</v>
      </c>
      <c r="B3078" s="4" t="s">
        <v>3076</v>
      </c>
      <c r="C3078" s="4" t="s">
        <v>7186</v>
      </c>
      <c r="D3078" s="3">
        <v>10000</v>
      </c>
      <c r="E3078" s="3">
        <v>1506</v>
      </c>
      <c r="F3078" s="9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8304</v>
      </c>
      <c r="O3078" s="7">
        <v>15.06</v>
      </c>
      <c r="P3078" s="3">
        <v>-169.88</v>
      </c>
      <c r="Q3078" s="3" t="s">
        <v>8304</v>
      </c>
      <c r="R3078" s="3" t="s">
        <v>8304</v>
      </c>
      <c r="S3078" s="15">
        <f t="shared" si="96"/>
        <v>42226.651886574073</v>
      </c>
      <c r="T3078" s="14">
        <f t="shared" si="97"/>
        <v>42286.651886574073</v>
      </c>
    </row>
    <row r="3079" spans="1:20" ht="30.75" x14ac:dyDescent="0.25">
      <c r="A3079" s="3">
        <v>3077</v>
      </c>
      <c r="B3079" s="4" t="s">
        <v>3077</v>
      </c>
      <c r="C3079" s="4" t="s">
        <v>7187</v>
      </c>
      <c r="D3079" s="3">
        <v>22000</v>
      </c>
      <c r="E3079" s="3">
        <v>105</v>
      </c>
      <c r="F3079" s="9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8304</v>
      </c>
      <c r="O3079" s="7">
        <v>0.47727272727272729</v>
      </c>
      <c r="P3079" s="3">
        <v>-10947.5</v>
      </c>
      <c r="Q3079" s="3" t="s">
        <v>8304</v>
      </c>
      <c r="R3079" s="3" t="s">
        <v>8304</v>
      </c>
      <c r="S3079" s="15">
        <f t="shared" si="96"/>
        <v>42766.956921296296</v>
      </c>
      <c r="T3079" s="14">
        <f t="shared" si="97"/>
        <v>42796.956921296296</v>
      </c>
    </row>
    <row r="3080" spans="1:20" ht="30.75" x14ac:dyDescent="0.25">
      <c r="A3080" s="3">
        <v>3078</v>
      </c>
      <c r="B3080" s="4" t="s">
        <v>3078</v>
      </c>
      <c r="C3080" s="4" t="s">
        <v>7188</v>
      </c>
      <c r="D3080" s="3">
        <v>60000</v>
      </c>
      <c r="E3080" s="3">
        <v>71</v>
      </c>
      <c r="F3080" s="9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8304</v>
      </c>
      <c r="O3080" s="7">
        <v>0.11833333333333333</v>
      </c>
      <c r="P3080" s="3">
        <v>-19976.333333333332</v>
      </c>
      <c r="Q3080" s="3" t="s">
        <v>8304</v>
      </c>
      <c r="R3080" s="3" t="s">
        <v>8304</v>
      </c>
      <c r="S3080" s="15">
        <f t="shared" si="96"/>
        <v>42031.138831018514</v>
      </c>
      <c r="T3080" s="14">
        <f t="shared" si="97"/>
        <v>42061.138831018514</v>
      </c>
    </row>
    <row r="3081" spans="1:20" ht="30.75" x14ac:dyDescent="0.25">
      <c r="A3081" s="3">
        <v>3079</v>
      </c>
      <c r="B3081" s="4" t="s">
        <v>3079</v>
      </c>
      <c r="C3081" s="4" t="s">
        <v>7189</v>
      </c>
      <c r="D3081" s="3">
        <v>1333666</v>
      </c>
      <c r="E3081" s="3">
        <v>11226</v>
      </c>
      <c r="F3081" s="9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8304</v>
      </c>
      <c r="O3081" s="7">
        <v>0.8417399858735245</v>
      </c>
      <c r="P3081" s="3">
        <v>-48979.259259259263</v>
      </c>
      <c r="Q3081" s="3" t="s">
        <v>8304</v>
      </c>
      <c r="R3081" s="3" t="s">
        <v>8304</v>
      </c>
      <c r="S3081" s="15">
        <f t="shared" si="96"/>
        <v>42055.713368055556</v>
      </c>
      <c r="T3081" s="14">
        <f t="shared" si="97"/>
        <v>42085.671701388885</v>
      </c>
    </row>
    <row r="3082" spans="1:20" ht="30.75" x14ac:dyDescent="0.25">
      <c r="A3082" s="3">
        <v>3080</v>
      </c>
      <c r="B3082" s="4" t="s">
        <v>3080</v>
      </c>
      <c r="C3082" s="4" t="s">
        <v>7190</v>
      </c>
      <c r="D3082" s="3">
        <v>2000000</v>
      </c>
      <c r="E3082" s="3">
        <v>376</v>
      </c>
      <c r="F3082" s="9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8304</v>
      </c>
      <c r="O3082" s="7">
        <v>1.8799999999999997E-2</v>
      </c>
      <c r="P3082" s="3">
        <v>-285660.57142857142</v>
      </c>
      <c r="Q3082" s="3" t="s">
        <v>8304</v>
      </c>
      <c r="R3082" s="3" t="s">
        <v>8304</v>
      </c>
      <c r="S3082" s="15">
        <f t="shared" si="96"/>
        <v>41940.028287037036</v>
      </c>
      <c r="T3082" s="14">
        <f t="shared" si="97"/>
        <v>42000.0699537037</v>
      </c>
    </row>
    <row r="3083" spans="1:20" ht="30.75" x14ac:dyDescent="0.25">
      <c r="A3083" s="3">
        <v>3081</v>
      </c>
      <c r="B3083" s="4" t="s">
        <v>3081</v>
      </c>
      <c r="C3083" s="4" t="s">
        <v>7191</v>
      </c>
      <c r="D3083" s="3">
        <v>1000000</v>
      </c>
      <c r="E3083" s="3">
        <v>2103</v>
      </c>
      <c r="F3083" s="9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8304</v>
      </c>
      <c r="O3083" s="7">
        <v>0.21029999999999999</v>
      </c>
      <c r="P3083" s="3">
        <v>-199579.4</v>
      </c>
      <c r="Q3083" s="3" t="s">
        <v>8304</v>
      </c>
      <c r="R3083" s="3" t="s">
        <v>8304</v>
      </c>
      <c r="S3083" s="15">
        <f t="shared" si="96"/>
        <v>42237.181608796294</v>
      </c>
      <c r="T3083" s="14">
        <f t="shared" si="97"/>
        <v>42267.181608796294</v>
      </c>
    </row>
    <row r="3084" spans="1:20" ht="30.75" x14ac:dyDescent="0.25">
      <c r="A3084" s="3">
        <v>3082</v>
      </c>
      <c r="B3084" s="4" t="s">
        <v>3082</v>
      </c>
      <c r="C3084" s="4" t="s">
        <v>7192</v>
      </c>
      <c r="D3084" s="3">
        <v>9000</v>
      </c>
      <c r="E3084" s="3">
        <v>0</v>
      </c>
      <c r="F3084" s="9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8304</v>
      </c>
      <c r="O3084" s="7">
        <v>0</v>
      </c>
      <c r="P3084" s="3">
        <v>0</v>
      </c>
      <c r="Q3084" s="3" t="s">
        <v>8304</v>
      </c>
      <c r="R3084" s="3" t="s">
        <v>8304</v>
      </c>
      <c r="S3084" s="15">
        <f t="shared" si="96"/>
        <v>42293.922986111109</v>
      </c>
      <c r="T3084" s="14">
        <f t="shared" si="97"/>
        <v>42323.96465277778</v>
      </c>
    </row>
    <row r="3085" spans="1:20" ht="45.75" x14ac:dyDescent="0.25">
      <c r="A3085" s="3">
        <v>3083</v>
      </c>
      <c r="B3085" s="4" t="s">
        <v>3083</v>
      </c>
      <c r="C3085" s="4" t="s">
        <v>7193</v>
      </c>
      <c r="D3085" s="3">
        <v>20000</v>
      </c>
      <c r="E3085" s="3">
        <v>56</v>
      </c>
      <c r="F3085" s="9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8304</v>
      </c>
      <c r="O3085" s="7">
        <v>0.27999999999999997</v>
      </c>
      <c r="P3085" s="3">
        <v>-6648</v>
      </c>
      <c r="Q3085" s="3" t="s">
        <v>8304</v>
      </c>
      <c r="R3085" s="3" t="s">
        <v>8304</v>
      </c>
      <c r="S3085" s="15">
        <f t="shared" si="96"/>
        <v>41853.563402777778</v>
      </c>
      <c r="T3085" s="14">
        <f t="shared" si="97"/>
        <v>41883.208333333336</v>
      </c>
    </row>
    <row r="3086" spans="1:20" ht="45.75" x14ac:dyDescent="0.25">
      <c r="A3086" s="3">
        <v>3084</v>
      </c>
      <c r="B3086" s="4" t="s">
        <v>3084</v>
      </c>
      <c r="C3086" s="4" t="s">
        <v>7194</v>
      </c>
      <c r="D3086" s="3">
        <v>4059</v>
      </c>
      <c r="E3086" s="3">
        <v>470</v>
      </c>
      <c r="F3086" s="9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8304</v>
      </c>
      <c r="O3086" s="7">
        <v>11.57920670115792</v>
      </c>
      <c r="P3086" s="3">
        <v>-598.16666666666663</v>
      </c>
      <c r="Q3086" s="3" t="s">
        <v>8304</v>
      </c>
      <c r="R3086" s="3" t="s">
        <v>8304</v>
      </c>
      <c r="S3086" s="15">
        <f t="shared" si="96"/>
        <v>42100.723738425921</v>
      </c>
      <c r="T3086" s="14">
        <f t="shared" si="97"/>
        <v>42129.783333333333</v>
      </c>
    </row>
    <row r="3087" spans="1:20" ht="30.75" x14ac:dyDescent="0.25">
      <c r="A3087" s="3">
        <v>3085</v>
      </c>
      <c r="B3087" s="4" t="s">
        <v>3085</v>
      </c>
      <c r="C3087" s="4" t="s">
        <v>7195</v>
      </c>
      <c r="D3087" s="3">
        <v>25000</v>
      </c>
      <c r="E3087" s="3">
        <v>610</v>
      </c>
      <c r="F3087" s="9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8304</v>
      </c>
      <c r="O3087" s="7">
        <v>2.44</v>
      </c>
      <c r="P3087" s="3">
        <v>-2710</v>
      </c>
      <c r="Q3087" s="3" t="s">
        <v>8304</v>
      </c>
      <c r="R3087" s="3" t="s">
        <v>8304</v>
      </c>
      <c r="S3087" s="15">
        <f t="shared" si="96"/>
        <v>42246.883784722217</v>
      </c>
      <c r="T3087" s="14">
        <f t="shared" si="97"/>
        <v>42276.883784722217</v>
      </c>
    </row>
    <row r="3088" spans="1:20" ht="45.75" x14ac:dyDescent="0.25">
      <c r="A3088" s="3">
        <v>3086</v>
      </c>
      <c r="B3088" s="4" t="s">
        <v>3086</v>
      </c>
      <c r="C3088" s="4" t="s">
        <v>7196</v>
      </c>
      <c r="D3088" s="3">
        <v>20000</v>
      </c>
      <c r="E3088" s="3">
        <v>50</v>
      </c>
      <c r="F3088" s="9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8304</v>
      </c>
      <c r="O3088" s="7">
        <v>0.25</v>
      </c>
      <c r="P3088" s="3">
        <v>-6650</v>
      </c>
      <c r="Q3088" s="3" t="s">
        <v>8304</v>
      </c>
      <c r="R3088" s="3" t="s">
        <v>8304</v>
      </c>
      <c r="S3088" s="15">
        <f t="shared" si="96"/>
        <v>42173.67082175926</v>
      </c>
      <c r="T3088" s="14">
        <f t="shared" si="97"/>
        <v>42233.67082175926</v>
      </c>
    </row>
    <row r="3089" spans="1:20" ht="45.75" x14ac:dyDescent="0.25">
      <c r="A3089" s="3">
        <v>3087</v>
      </c>
      <c r="B3089" s="4" t="s">
        <v>3087</v>
      </c>
      <c r="C3089" s="4" t="s">
        <v>7197</v>
      </c>
      <c r="D3089" s="3">
        <v>20000</v>
      </c>
      <c r="E3089" s="3">
        <v>125</v>
      </c>
      <c r="F3089" s="9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8304</v>
      </c>
      <c r="O3089" s="7">
        <v>0.625</v>
      </c>
      <c r="P3089" s="3">
        <v>-9937.5</v>
      </c>
      <c r="Q3089" s="3" t="s">
        <v>8304</v>
      </c>
      <c r="R3089" s="3" t="s">
        <v>8304</v>
      </c>
      <c r="S3089" s="15">
        <f t="shared" si="96"/>
        <v>42665.150347222225</v>
      </c>
      <c r="T3089" s="14">
        <f t="shared" si="97"/>
        <v>42725.192013888889</v>
      </c>
    </row>
    <row r="3090" spans="1:20" ht="30.75" x14ac:dyDescent="0.25">
      <c r="A3090" s="3">
        <v>3088</v>
      </c>
      <c r="B3090" s="4" t="s">
        <v>3088</v>
      </c>
      <c r="C3090" s="4" t="s">
        <v>7198</v>
      </c>
      <c r="D3090" s="3">
        <v>65000</v>
      </c>
      <c r="E3090" s="3">
        <v>126</v>
      </c>
      <c r="F3090" s="9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8304</v>
      </c>
      <c r="O3090" s="7">
        <v>0.19384615384615383</v>
      </c>
      <c r="P3090" s="3">
        <v>-21624.666666666668</v>
      </c>
      <c r="Q3090" s="3" t="s">
        <v>8304</v>
      </c>
      <c r="R3090" s="3" t="s">
        <v>8304</v>
      </c>
      <c r="S3090" s="15">
        <f t="shared" si="96"/>
        <v>41981.57230324074</v>
      </c>
      <c r="T3090" s="14">
        <f t="shared" si="97"/>
        <v>42012.570138888885</v>
      </c>
    </row>
    <row r="3091" spans="1:20" ht="30.75" x14ac:dyDescent="0.25">
      <c r="A3091" s="3">
        <v>3089</v>
      </c>
      <c r="B3091" s="4" t="s">
        <v>3089</v>
      </c>
      <c r="C3091" s="4" t="s">
        <v>7199</v>
      </c>
      <c r="D3091" s="3">
        <v>25000</v>
      </c>
      <c r="E3091" s="3">
        <v>5854</v>
      </c>
      <c r="F3091" s="9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8304</v>
      </c>
      <c r="O3091" s="7">
        <v>23.416</v>
      </c>
      <c r="P3091" s="3">
        <v>-425.46666666666664</v>
      </c>
      <c r="Q3091" s="3" t="s">
        <v>8304</v>
      </c>
      <c r="R3091" s="3" t="s">
        <v>8304</v>
      </c>
      <c r="S3091" s="15">
        <f t="shared" si="96"/>
        <v>42528.542627314819</v>
      </c>
      <c r="T3091" s="14">
        <f t="shared" si="97"/>
        <v>42560.082638888889</v>
      </c>
    </row>
    <row r="3092" spans="1:20" ht="45.75" x14ac:dyDescent="0.25">
      <c r="A3092" s="3">
        <v>3090</v>
      </c>
      <c r="B3092" s="4" t="s">
        <v>3090</v>
      </c>
      <c r="C3092" s="4" t="s">
        <v>7200</v>
      </c>
      <c r="D3092" s="3">
        <v>225000</v>
      </c>
      <c r="E3092" s="3">
        <v>11432</v>
      </c>
      <c r="F3092" s="9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8304</v>
      </c>
      <c r="O3092" s="7">
        <v>5.0808888888888886</v>
      </c>
      <c r="P3092" s="3">
        <v>-23729.777777777777</v>
      </c>
      <c r="Q3092" s="3" t="s">
        <v>8304</v>
      </c>
      <c r="R3092" s="3" t="s">
        <v>8304</v>
      </c>
      <c r="S3092" s="15">
        <f t="shared" si="96"/>
        <v>42065.818807870368</v>
      </c>
      <c r="T3092" s="14">
        <f t="shared" si="97"/>
        <v>42125.777141203704</v>
      </c>
    </row>
    <row r="3093" spans="1:20" ht="45.75" x14ac:dyDescent="0.25">
      <c r="A3093" s="3">
        <v>3091</v>
      </c>
      <c r="B3093" s="4" t="s">
        <v>3091</v>
      </c>
      <c r="C3093" s="4" t="s">
        <v>7201</v>
      </c>
      <c r="D3093" s="3">
        <v>5000</v>
      </c>
      <c r="E3093" s="3">
        <v>796</v>
      </c>
      <c r="F3093" s="9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8304</v>
      </c>
      <c r="O3093" s="7">
        <v>15.920000000000002</v>
      </c>
      <c r="P3093" s="3">
        <v>-467.11111111111109</v>
      </c>
      <c r="Q3093" s="3" t="s">
        <v>8304</v>
      </c>
      <c r="R3093" s="3" t="s">
        <v>8304</v>
      </c>
      <c r="S3093" s="15">
        <f t="shared" si="96"/>
        <v>42566.948414351849</v>
      </c>
      <c r="T3093" s="14">
        <f t="shared" si="97"/>
        <v>42596.948414351849</v>
      </c>
    </row>
    <row r="3094" spans="1:20" ht="30.75" x14ac:dyDescent="0.25">
      <c r="A3094" s="3">
        <v>3092</v>
      </c>
      <c r="B3094" s="4" t="s">
        <v>3092</v>
      </c>
      <c r="C3094" s="4" t="s">
        <v>7202</v>
      </c>
      <c r="D3094" s="3">
        <v>100000</v>
      </c>
      <c r="E3094" s="3">
        <v>1183.19</v>
      </c>
      <c r="F3094" s="9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8304</v>
      </c>
      <c r="O3094" s="7">
        <v>1.1831900000000002</v>
      </c>
      <c r="P3094" s="3">
        <v>-4705.5623809523804</v>
      </c>
      <c r="Q3094" s="3" t="s">
        <v>8304</v>
      </c>
      <c r="R3094" s="3" t="s">
        <v>8304</v>
      </c>
      <c r="S3094" s="15">
        <f t="shared" si="96"/>
        <v>42255.619351851856</v>
      </c>
      <c r="T3094" s="14">
        <f t="shared" si="97"/>
        <v>42292.916666666672</v>
      </c>
    </row>
    <row r="3095" spans="1:20" ht="45.75" x14ac:dyDescent="0.25">
      <c r="A3095" s="3">
        <v>3093</v>
      </c>
      <c r="B3095" s="4" t="s">
        <v>3093</v>
      </c>
      <c r="C3095" s="4" t="s">
        <v>7203</v>
      </c>
      <c r="D3095" s="3">
        <v>4000</v>
      </c>
      <c r="E3095" s="3">
        <v>910</v>
      </c>
      <c r="F3095" s="9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8304</v>
      </c>
      <c r="O3095" s="7">
        <v>22.75</v>
      </c>
      <c r="P3095" s="3">
        <v>-181.76470588235293</v>
      </c>
      <c r="Q3095" s="3" t="s">
        <v>8304</v>
      </c>
      <c r="R3095" s="3" t="s">
        <v>8304</v>
      </c>
      <c r="S3095" s="15">
        <f t="shared" si="96"/>
        <v>41760.909039351849</v>
      </c>
      <c r="T3095" s="14">
        <f t="shared" si="97"/>
        <v>41791.165972222225</v>
      </c>
    </row>
    <row r="3096" spans="1:20" ht="30.75" x14ac:dyDescent="0.25">
      <c r="A3096" s="3">
        <v>3094</v>
      </c>
      <c r="B3096" s="4" t="s">
        <v>3094</v>
      </c>
      <c r="C3096" s="4" t="s">
        <v>7204</v>
      </c>
      <c r="D3096" s="3">
        <v>100000</v>
      </c>
      <c r="E3096" s="3">
        <v>25</v>
      </c>
      <c r="F3096" s="9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8304</v>
      </c>
      <c r="O3096" s="7">
        <v>2.5000000000000001E-2</v>
      </c>
      <c r="P3096" s="3">
        <v>-99975</v>
      </c>
      <c r="Q3096" s="3" t="s">
        <v>8304</v>
      </c>
      <c r="R3096" s="3" t="s">
        <v>8304</v>
      </c>
      <c r="S3096" s="15">
        <f t="shared" si="96"/>
        <v>42207.795787037037</v>
      </c>
      <c r="T3096" s="14">
        <f t="shared" si="97"/>
        <v>42267.795787037037</v>
      </c>
    </row>
    <row r="3097" spans="1:20" ht="30.75" x14ac:dyDescent="0.25">
      <c r="A3097" s="3">
        <v>3095</v>
      </c>
      <c r="B3097" s="4" t="s">
        <v>3095</v>
      </c>
      <c r="C3097" s="4" t="s">
        <v>7205</v>
      </c>
      <c r="D3097" s="3">
        <v>14920</v>
      </c>
      <c r="E3097" s="3">
        <v>50</v>
      </c>
      <c r="F3097" s="9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8304</v>
      </c>
      <c r="O3097" s="7">
        <v>0.33512064343163539</v>
      </c>
      <c r="P3097" s="3">
        <v>-14870</v>
      </c>
      <c r="Q3097" s="3" t="s">
        <v>8304</v>
      </c>
      <c r="R3097" s="3" t="s">
        <v>8304</v>
      </c>
      <c r="S3097" s="15">
        <f t="shared" si="96"/>
        <v>42523.025231481486</v>
      </c>
      <c r="T3097" s="14">
        <f t="shared" si="97"/>
        <v>42583.025231481486</v>
      </c>
    </row>
    <row r="3098" spans="1:20" ht="30.75" x14ac:dyDescent="0.25">
      <c r="A3098" s="3">
        <v>3096</v>
      </c>
      <c r="B3098" s="4" t="s">
        <v>3096</v>
      </c>
      <c r="C3098" s="4" t="s">
        <v>7206</v>
      </c>
      <c r="D3098" s="3">
        <v>20000</v>
      </c>
      <c r="E3098" s="3">
        <v>795</v>
      </c>
      <c r="F3098" s="9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8304</v>
      </c>
      <c r="O3098" s="7">
        <v>3.9750000000000001</v>
      </c>
      <c r="P3098" s="3">
        <v>-1371.7857142857142</v>
      </c>
      <c r="Q3098" s="3" t="s">
        <v>8304</v>
      </c>
      <c r="R3098" s="3" t="s">
        <v>8304</v>
      </c>
      <c r="S3098" s="15">
        <f t="shared" si="96"/>
        <v>42114.825532407413</v>
      </c>
      <c r="T3098" s="14">
        <f t="shared" si="97"/>
        <v>42144.825532407413</v>
      </c>
    </row>
    <row r="3099" spans="1:20" ht="45.75" x14ac:dyDescent="0.25">
      <c r="A3099" s="3">
        <v>3097</v>
      </c>
      <c r="B3099" s="4" t="s">
        <v>3097</v>
      </c>
      <c r="C3099" s="4" t="s">
        <v>7207</v>
      </c>
      <c r="D3099" s="3">
        <v>10000</v>
      </c>
      <c r="E3099" s="3">
        <v>1715</v>
      </c>
      <c r="F3099" s="9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8304</v>
      </c>
      <c r="O3099" s="7">
        <v>17.150000000000002</v>
      </c>
      <c r="P3099" s="3">
        <v>-197.26190476190476</v>
      </c>
      <c r="Q3099" s="3" t="s">
        <v>8304</v>
      </c>
      <c r="R3099" s="3" t="s">
        <v>8304</v>
      </c>
      <c r="S3099" s="15">
        <f t="shared" si="96"/>
        <v>42629.503483796296</v>
      </c>
      <c r="T3099" s="14">
        <f t="shared" si="97"/>
        <v>42650.583333333328</v>
      </c>
    </row>
    <row r="3100" spans="1:20" ht="30.75" x14ac:dyDescent="0.25">
      <c r="A3100" s="3">
        <v>3098</v>
      </c>
      <c r="B3100" s="4" t="s">
        <v>3098</v>
      </c>
      <c r="C3100" s="4" t="s">
        <v>7208</v>
      </c>
      <c r="D3100" s="3">
        <v>48725</v>
      </c>
      <c r="E3100" s="3">
        <v>1758</v>
      </c>
      <c r="F3100" s="9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8304</v>
      </c>
      <c r="O3100" s="7">
        <v>3.6080041046690612</v>
      </c>
      <c r="P3100" s="3">
        <v>-1739.5185185185185</v>
      </c>
      <c r="Q3100" s="3" t="s">
        <v>8304</v>
      </c>
      <c r="R3100" s="3" t="s">
        <v>8304</v>
      </c>
      <c r="S3100" s="15">
        <f t="shared" si="96"/>
        <v>42359.792233796295</v>
      </c>
      <c r="T3100" s="14">
        <f t="shared" si="97"/>
        <v>42408.01180555555</v>
      </c>
    </row>
    <row r="3101" spans="1:20" ht="30.75" x14ac:dyDescent="0.25">
      <c r="A3101" s="3">
        <v>3099</v>
      </c>
      <c r="B3101" s="4" t="s">
        <v>3099</v>
      </c>
      <c r="C3101" s="4" t="s">
        <v>7209</v>
      </c>
      <c r="D3101" s="3">
        <v>2000</v>
      </c>
      <c r="E3101" s="3">
        <v>278</v>
      </c>
      <c r="F3101" s="9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8304</v>
      </c>
      <c r="O3101" s="7">
        <v>13.900000000000002</v>
      </c>
      <c r="P3101" s="3">
        <v>-344.4</v>
      </c>
      <c r="Q3101" s="3" t="s">
        <v>8304</v>
      </c>
      <c r="R3101" s="3" t="s">
        <v>8304</v>
      </c>
      <c r="S3101" s="15">
        <f t="shared" si="96"/>
        <v>42382.189710648148</v>
      </c>
      <c r="T3101" s="14">
        <f t="shared" si="97"/>
        <v>42412.189710648148</v>
      </c>
    </row>
    <row r="3102" spans="1:20" ht="30.75" x14ac:dyDescent="0.25">
      <c r="A3102" s="3">
        <v>3100</v>
      </c>
      <c r="B3102" s="4" t="s">
        <v>3100</v>
      </c>
      <c r="C3102" s="4" t="s">
        <v>7210</v>
      </c>
      <c r="D3102" s="3">
        <v>12000</v>
      </c>
      <c r="E3102" s="3">
        <v>1827</v>
      </c>
      <c r="F3102" s="9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8304</v>
      </c>
      <c r="O3102" s="7">
        <v>15.225</v>
      </c>
      <c r="P3102" s="3">
        <v>-782.53846153846155</v>
      </c>
      <c r="Q3102" s="3" t="s">
        <v>8304</v>
      </c>
      <c r="R3102" s="3" t="s">
        <v>8304</v>
      </c>
      <c r="S3102" s="15">
        <f t="shared" si="96"/>
        <v>41902.622395833336</v>
      </c>
      <c r="T3102" s="14">
        <f t="shared" si="97"/>
        <v>41932.622395833336</v>
      </c>
    </row>
    <row r="3103" spans="1:20" ht="45.75" x14ac:dyDescent="0.25">
      <c r="A3103" s="3">
        <v>3101</v>
      </c>
      <c r="B3103" s="4" t="s">
        <v>3101</v>
      </c>
      <c r="C3103" s="4" t="s">
        <v>7211</v>
      </c>
      <c r="D3103" s="3">
        <v>2500</v>
      </c>
      <c r="E3103" s="3">
        <v>300</v>
      </c>
      <c r="F3103" s="9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8304</v>
      </c>
      <c r="O3103" s="7">
        <v>12</v>
      </c>
      <c r="P3103" s="3">
        <v>-183.33333333333334</v>
      </c>
      <c r="Q3103" s="3" t="s">
        <v>8304</v>
      </c>
      <c r="R3103" s="3" t="s">
        <v>8304</v>
      </c>
      <c r="S3103" s="15">
        <f t="shared" si="96"/>
        <v>42171.383530092593</v>
      </c>
      <c r="T3103" s="14">
        <f t="shared" si="97"/>
        <v>42201.330555555556</v>
      </c>
    </row>
    <row r="3104" spans="1:20" ht="45.75" x14ac:dyDescent="0.25">
      <c r="A3104" s="3">
        <v>3102</v>
      </c>
      <c r="B3104" s="4" t="s">
        <v>3102</v>
      </c>
      <c r="C3104" s="4" t="s">
        <v>7212</v>
      </c>
      <c r="D3104" s="3">
        <v>16000</v>
      </c>
      <c r="E3104" s="3">
        <v>6258</v>
      </c>
      <c r="F3104" s="9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8304</v>
      </c>
      <c r="O3104" s="7">
        <v>39.112499999999997</v>
      </c>
      <c r="P3104" s="3">
        <v>-108.24444444444444</v>
      </c>
      <c r="Q3104" s="3" t="s">
        <v>8304</v>
      </c>
      <c r="R3104" s="3" t="s">
        <v>8304</v>
      </c>
      <c r="S3104" s="15">
        <f t="shared" si="96"/>
        <v>42555.340486111112</v>
      </c>
      <c r="T3104" s="14">
        <f t="shared" si="97"/>
        <v>42605.340486111112</v>
      </c>
    </row>
    <row r="3105" spans="1:20" ht="30.75" x14ac:dyDescent="0.25">
      <c r="A3105" s="3">
        <v>3103</v>
      </c>
      <c r="B3105" s="4" t="s">
        <v>3103</v>
      </c>
      <c r="C3105" s="4" t="s">
        <v>7213</v>
      </c>
      <c r="D3105" s="3">
        <v>4100</v>
      </c>
      <c r="E3105" s="3">
        <v>11</v>
      </c>
      <c r="F3105" s="9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8304</v>
      </c>
      <c r="O3105" s="7">
        <v>0.26829268292682928</v>
      </c>
      <c r="P3105" s="3">
        <v>-2044.5</v>
      </c>
      <c r="Q3105" s="3" t="s">
        <v>8304</v>
      </c>
      <c r="R3105" s="3" t="s">
        <v>8304</v>
      </c>
      <c r="S3105" s="15">
        <f t="shared" si="96"/>
        <v>42107.156319444446</v>
      </c>
      <c r="T3105" s="14">
        <f t="shared" si="97"/>
        <v>42167.156319444446</v>
      </c>
    </row>
    <row r="3106" spans="1:20" ht="30.75" x14ac:dyDescent="0.25">
      <c r="A3106" s="3">
        <v>3104</v>
      </c>
      <c r="B3106" s="4" t="s">
        <v>3104</v>
      </c>
      <c r="C3106" s="4" t="s">
        <v>7214</v>
      </c>
      <c r="D3106" s="3">
        <v>4000</v>
      </c>
      <c r="E3106" s="3">
        <v>1185</v>
      </c>
      <c r="F3106" s="9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8304</v>
      </c>
      <c r="O3106" s="7">
        <v>29.625</v>
      </c>
      <c r="P3106" s="3">
        <v>-563</v>
      </c>
      <c r="Q3106" s="3" t="s">
        <v>8304</v>
      </c>
      <c r="R3106" s="3" t="s">
        <v>8304</v>
      </c>
      <c r="S3106" s="15">
        <f t="shared" si="96"/>
        <v>42006.908692129626</v>
      </c>
      <c r="T3106" s="14">
        <f t="shared" si="97"/>
        <v>42038.083333333328</v>
      </c>
    </row>
    <row r="3107" spans="1:20" ht="30.75" x14ac:dyDescent="0.25">
      <c r="A3107" s="3">
        <v>3105</v>
      </c>
      <c r="B3107" s="4" t="s">
        <v>3105</v>
      </c>
      <c r="C3107" s="4" t="s">
        <v>7215</v>
      </c>
      <c r="D3107" s="3">
        <v>5845</v>
      </c>
      <c r="E3107" s="3">
        <v>2476</v>
      </c>
      <c r="F3107" s="9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8304</v>
      </c>
      <c r="O3107" s="7">
        <v>42.360992301112063</v>
      </c>
      <c r="P3107" s="3">
        <v>-108.6774193548387</v>
      </c>
      <c r="Q3107" s="3" t="s">
        <v>8304</v>
      </c>
      <c r="R3107" s="3" t="s">
        <v>8304</v>
      </c>
      <c r="S3107" s="15">
        <f t="shared" si="96"/>
        <v>41876.718935185185</v>
      </c>
      <c r="T3107" s="14">
        <f t="shared" si="97"/>
        <v>41931.208333333336</v>
      </c>
    </row>
    <row r="3108" spans="1:20" ht="45.75" x14ac:dyDescent="0.25">
      <c r="A3108" s="3">
        <v>3106</v>
      </c>
      <c r="B3108" s="4" t="s">
        <v>3106</v>
      </c>
      <c r="C3108" s="4" t="s">
        <v>7216</v>
      </c>
      <c r="D3108" s="3">
        <v>1000</v>
      </c>
      <c r="E3108" s="3">
        <v>41</v>
      </c>
      <c r="F3108" s="9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8304</v>
      </c>
      <c r="O3108" s="7">
        <v>4.1000000000000005</v>
      </c>
      <c r="P3108" s="3">
        <v>-239.75</v>
      </c>
      <c r="Q3108" s="3" t="s">
        <v>8304</v>
      </c>
      <c r="R3108" s="3" t="s">
        <v>8304</v>
      </c>
      <c r="S3108" s="15">
        <f t="shared" si="96"/>
        <v>42241.429120370376</v>
      </c>
      <c r="T3108" s="14">
        <f t="shared" si="97"/>
        <v>42263.916666666672</v>
      </c>
    </row>
    <row r="3109" spans="1:20" ht="30.75" x14ac:dyDescent="0.25">
      <c r="A3109" s="3">
        <v>3107</v>
      </c>
      <c r="B3109" s="4" t="s">
        <v>3107</v>
      </c>
      <c r="C3109" s="4" t="s">
        <v>7217</v>
      </c>
      <c r="D3109" s="3">
        <v>40000</v>
      </c>
      <c r="E3109" s="3">
        <v>7905</v>
      </c>
      <c r="F3109" s="9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8304</v>
      </c>
      <c r="O3109" s="7">
        <v>19.762499999999999</v>
      </c>
      <c r="P3109" s="3">
        <v>-1106.7241379310344</v>
      </c>
      <c r="Q3109" s="3" t="s">
        <v>8304</v>
      </c>
      <c r="R3109" s="3" t="s">
        <v>8304</v>
      </c>
      <c r="S3109" s="15">
        <f t="shared" si="96"/>
        <v>42128.814247685179</v>
      </c>
      <c r="T3109" s="14">
        <f t="shared" si="97"/>
        <v>42135.814247685179</v>
      </c>
    </row>
    <row r="3110" spans="1:20" ht="15.75" x14ac:dyDescent="0.25">
      <c r="A3110" s="3">
        <v>3108</v>
      </c>
      <c r="B3110" s="4" t="s">
        <v>3108</v>
      </c>
      <c r="C3110" s="4" t="s">
        <v>7218</v>
      </c>
      <c r="D3110" s="3">
        <v>50000</v>
      </c>
      <c r="E3110" s="3">
        <v>26</v>
      </c>
      <c r="F3110" s="9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8304</v>
      </c>
      <c r="O3110" s="7">
        <v>5.1999999999999998E-2</v>
      </c>
      <c r="P3110" s="3">
        <v>-24987</v>
      </c>
      <c r="Q3110" s="3" t="s">
        <v>8304</v>
      </c>
      <c r="R3110" s="3" t="s">
        <v>8304</v>
      </c>
      <c r="S3110" s="15">
        <f t="shared" si="96"/>
        <v>42062.680486111116</v>
      </c>
      <c r="T3110" s="14">
        <f t="shared" si="97"/>
        <v>42122.638819444444</v>
      </c>
    </row>
    <row r="3111" spans="1:20" ht="30.75" x14ac:dyDescent="0.25">
      <c r="A3111" s="3">
        <v>3109</v>
      </c>
      <c r="B3111" s="4" t="s">
        <v>3109</v>
      </c>
      <c r="C3111" s="4" t="s">
        <v>7219</v>
      </c>
      <c r="D3111" s="3">
        <v>26500</v>
      </c>
      <c r="E3111" s="3">
        <v>6633</v>
      </c>
      <c r="F3111" s="9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8304</v>
      </c>
      <c r="O3111" s="7">
        <v>25.030188679245285</v>
      </c>
      <c r="P3111" s="3">
        <v>-174.2719298245614</v>
      </c>
      <c r="Q3111" s="3" t="s">
        <v>8304</v>
      </c>
      <c r="R3111" s="3" t="s">
        <v>8304</v>
      </c>
      <c r="S3111" s="15">
        <f t="shared" si="96"/>
        <v>41844.125115740739</v>
      </c>
      <c r="T3111" s="14">
        <f t="shared" si="97"/>
        <v>41879.125115740739</v>
      </c>
    </row>
    <row r="3112" spans="1:20" ht="30.75" x14ac:dyDescent="0.25">
      <c r="A3112" s="3">
        <v>3110</v>
      </c>
      <c r="B3112" s="4" t="s">
        <v>3110</v>
      </c>
      <c r="C3112" s="4" t="s">
        <v>7220</v>
      </c>
      <c r="D3112" s="3">
        <v>25000</v>
      </c>
      <c r="E3112" s="3">
        <v>10</v>
      </c>
      <c r="F3112" s="9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8304</v>
      </c>
      <c r="O3112" s="7">
        <v>0.04</v>
      </c>
      <c r="P3112" s="3">
        <v>-24990</v>
      </c>
      <c r="Q3112" s="3" t="s">
        <v>8304</v>
      </c>
      <c r="R3112" s="3" t="s">
        <v>8304</v>
      </c>
      <c r="S3112" s="15">
        <f t="shared" si="96"/>
        <v>42745.031469907408</v>
      </c>
      <c r="T3112" s="14">
        <f t="shared" si="97"/>
        <v>42785.031469907408</v>
      </c>
    </row>
    <row r="3113" spans="1:20" ht="30.75" x14ac:dyDescent="0.25">
      <c r="A3113" s="3">
        <v>3111</v>
      </c>
      <c r="B3113" s="4" t="s">
        <v>3111</v>
      </c>
      <c r="C3113" s="4" t="s">
        <v>7221</v>
      </c>
      <c r="D3113" s="3">
        <v>20000</v>
      </c>
      <c r="E3113" s="3">
        <v>5328</v>
      </c>
      <c r="F3113" s="9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8304</v>
      </c>
      <c r="O3113" s="7">
        <v>26.640000000000004</v>
      </c>
      <c r="P3113" s="3">
        <v>-193.05263157894737</v>
      </c>
      <c r="Q3113" s="3" t="s">
        <v>8304</v>
      </c>
      <c r="R3113" s="3" t="s">
        <v>8304</v>
      </c>
      <c r="S3113" s="15">
        <f t="shared" si="96"/>
        <v>41885.595138888886</v>
      </c>
      <c r="T3113" s="14">
        <f t="shared" si="97"/>
        <v>41916.595138888886</v>
      </c>
    </row>
    <row r="3114" spans="1:20" ht="30.75" x14ac:dyDescent="0.25">
      <c r="A3114" s="3">
        <v>3112</v>
      </c>
      <c r="B3114" s="4" t="s">
        <v>3112</v>
      </c>
      <c r="C3114" s="4" t="s">
        <v>7222</v>
      </c>
      <c r="D3114" s="3">
        <v>11000</v>
      </c>
      <c r="E3114" s="3">
        <v>521</v>
      </c>
      <c r="F3114" s="9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8304</v>
      </c>
      <c r="O3114" s="7">
        <v>4.7363636363636363</v>
      </c>
      <c r="P3114" s="3">
        <v>-1164.3333333333333</v>
      </c>
      <c r="Q3114" s="3" t="s">
        <v>8304</v>
      </c>
      <c r="R3114" s="3" t="s">
        <v>8304</v>
      </c>
      <c r="S3114" s="15">
        <f t="shared" si="96"/>
        <v>42615.121921296297</v>
      </c>
      <c r="T3114" s="14">
        <f t="shared" si="97"/>
        <v>42675.121921296297</v>
      </c>
    </row>
    <row r="3115" spans="1:20" ht="30.75" x14ac:dyDescent="0.25">
      <c r="A3115" s="3">
        <v>3113</v>
      </c>
      <c r="B3115" s="4" t="s">
        <v>3113</v>
      </c>
      <c r="C3115" s="4" t="s">
        <v>7223</v>
      </c>
      <c r="D3115" s="3">
        <v>109225</v>
      </c>
      <c r="E3115" s="3">
        <v>4635</v>
      </c>
      <c r="F3115" s="9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8304</v>
      </c>
      <c r="O3115" s="7">
        <v>4.2435339894712749</v>
      </c>
      <c r="P3115" s="3">
        <v>-2826.7567567567567</v>
      </c>
      <c r="Q3115" s="3" t="s">
        <v>8304</v>
      </c>
      <c r="R3115" s="3" t="s">
        <v>8304</v>
      </c>
      <c r="S3115" s="15">
        <f t="shared" si="96"/>
        <v>42081.731273148151</v>
      </c>
      <c r="T3115" s="14">
        <f t="shared" si="97"/>
        <v>42111.731273148151</v>
      </c>
    </row>
    <row r="3116" spans="1:20" ht="30.75" x14ac:dyDescent="0.25">
      <c r="A3116" s="3">
        <v>3114</v>
      </c>
      <c r="B3116" s="4" t="s">
        <v>3114</v>
      </c>
      <c r="C3116" s="4" t="s">
        <v>7224</v>
      </c>
      <c r="D3116" s="3">
        <v>75000</v>
      </c>
      <c r="E3116" s="3">
        <v>0</v>
      </c>
      <c r="F3116" s="9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8304</v>
      </c>
      <c r="O3116" s="7">
        <v>0</v>
      </c>
      <c r="P3116" s="3">
        <v>0</v>
      </c>
      <c r="Q3116" s="3" t="s">
        <v>8304</v>
      </c>
      <c r="R3116" s="3" t="s">
        <v>8304</v>
      </c>
      <c r="S3116" s="15">
        <f t="shared" si="96"/>
        <v>41843.632523148146</v>
      </c>
      <c r="T3116" s="14">
        <f t="shared" si="97"/>
        <v>41903.632523148146</v>
      </c>
    </row>
    <row r="3117" spans="1:20" ht="30.75" x14ac:dyDescent="0.25">
      <c r="A3117" s="3">
        <v>3115</v>
      </c>
      <c r="B3117" s="4" t="s">
        <v>3115</v>
      </c>
      <c r="C3117" s="4" t="s">
        <v>7225</v>
      </c>
      <c r="D3117" s="3">
        <v>10000</v>
      </c>
      <c r="E3117" s="3">
        <v>300</v>
      </c>
      <c r="F3117" s="9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8304</v>
      </c>
      <c r="O3117" s="7">
        <v>3</v>
      </c>
      <c r="P3117" s="3">
        <v>-9700</v>
      </c>
      <c r="Q3117" s="3" t="s">
        <v>8304</v>
      </c>
      <c r="R3117" s="3" t="s">
        <v>8304</v>
      </c>
      <c r="S3117" s="15">
        <f t="shared" si="96"/>
        <v>42496.447071759263</v>
      </c>
      <c r="T3117" s="14">
        <f t="shared" si="97"/>
        <v>42526.447071759263</v>
      </c>
    </row>
    <row r="3118" spans="1:20" ht="30.75" x14ac:dyDescent="0.25">
      <c r="A3118" s="3">
        <v>3116</v>
      </c>
      <c r="B3118" s="4" t="s">
        <v>3116</v>
      </c>
      <c r="C3118" s="4" t="s">
        <v>7226</v>
      </c>
      <c r="D3118" s="3">
        <v>750</v>
      </c>
      <c r="E3118" s="3">
        <v>430</v>
      </c>
      <c r="F3118" s="9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8304</v>
      </c>
      <c r="O3118" s="7">
        <v>57.333333333333336</v>
      </c>
      <c r="P3118" s="3">
        <v>-32</v>
      </c>
      <c r="Q3118" s="3" t="s">
        <v>8304</v>
      </c>
      <c r="R3118" s="3" t="s">
        <v>8304</v>
      </c>
      <c r="S3118" s="15">
        <f t="shared" si="96"/>
        <v>42081.515335648146</v>
      </c>
      <c r="T3118" s="14">
        <f t="shared" si="97"/>
        <v>42095.515335648146</v>
      </c>
    </row>
    <row r="3119" spans="1:20" ht="30.75" x14ac:dyDescent="0.25">
      <c r="A3119" s="3">
        <v>3117</v>
      </c>
      <c r="B3119" s="4" t="s">
        <v>3117</v>
      </c>
      <c r="C3119" s="4" t="s">
        <v>7227</v>
      </c>
      <c r="D3119" s="3">
        <v>1000</v>
      </c>
      <c r="E3119" s="3">
        <v>1</v>
      </c>
      <c r="F3119" s="9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8304</v>
      </c>
      <c r="O3119" s="7">
        <v>0.1</v>
      </c>
      <c r="P3119" s="3">
        <v>-999</v>
      </c>
      <c r="Q3119" s="3" t="s">
        <v>8304</v>
      </c>
      <c r="R3119" s="3" t="s">
        <v>8304</v>
      </c>
      <c r="S3119" s="15">
        <f t="shared" si="96"/>
        <v>42509.374537037031</v>
      </c>
      <c r="T3119" s="14">
        <f t="shared" si="97"/>
        <v>42517.55</v>
      </c>
    </row>
    <row r="3120" spans="1:20" ht="15.75" x14ac:dyDescent="0.25">
      <c r="A3120" s="3">
        <v>3118</v>
      </c>
      <c r="B3120" s="4" t="s">
        <v>3118</v>
      </c>
      <c r="C3120" s="4" t="s">
        <v>7228</v>
      </c>
      <c r="D3120" s="3">
        <v>500000</v>
      </c>
      <c r="E3120" s="3">
        <v>1550</v>
      </c>
      <c r="F3120" s="9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8304</v>
      </c>
      <c r="O3120" s="7">
        <v>0.31</v>
      </c>
      <c r="P3120" s="3">
        <v>-249225</v>
      </c>
      <c r="Q3120" s="3" t="s">
        <v>8304</v>
      </c>
      <c r="R3120" s="3" t="s">
        <v>8304</v>
      </c>
      <c r="S3120" s="15">
        <f t="shared" si="96"/>
        <v>42534.649571759262</v>
      </c>
      <c r="T3120" s="14">
        <f t="shared" si="97"/>
        <v>42553.649571759262</v>
      </c>
    </row>
    <row r="3121" spans="1:20" ht="30.75" x14ac:dyDescent="0.25">
      <c r="A3121" s="3">
        <v>3119</v>
      </c>
      <c r="B3121" s="4" t="s">
        <v>3119</v>
      </c>
      <c r="C3121" s="4" t="s">
        <v>7229</v>
      </c>
      <c r="D3121" s="3">
        <v>10000</v>
      </c>
      <c r="E3121" s="3">
        <v>5</v>
      </c>
      <c r="F3121" s="9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8304</v>
      </c>
      <c r="O3121" s="7">
        <v>0.05</v>
      </c>
      <c r="P3121" s="3">
        <v>-9995</v>
      </c>
      <c r="Q3121" s="3" t="s">
        <v>8304</v>
      </c>
      <c r="R3121" s="3" t="s">
        <v>8304</v>
      </c>
      <c r="S3121" s="15">
        <f t="shared" si="96"/>
        <v>42060.04550925926</v>
      </c>
      <c r="T3121" s="14">
        <f t="shared" si="97"/>
        <v>42090.003842592589</v>
      </c>
    </row>
    <row r="3122" spans="1:20" ht="30.75" x14ac:dyDescent="0.25">
      <c r="A3122" s="3">
        <v>3120</v>
      </c>
      <c r="B3122" s="4" t="s">
        <v>3120</v>
      </c>
      <c r="C3122" s="4" t="s">
        <v>7230</v>
      </c>
      <c r="D3122" s="3">
        <v>1300000</v>
      </c>
      <c r="E3122" s="3">
        <v>128</v>
      </c>
      <c r="F3122" s="9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8304</v>
      </c>
      <c r="O3122" s="7">
        <v>9.8461538461538465E-3</v>
      </c>
      <c r="P3122" s="3">
        <v>-129987.2</v>
      </c>
      <c r="Q3122" s="3" t="s">
        <v>8304</v>
      </c>
      <c r="R3122" s="3" t="s">
        <v>8304</v>
      </c>
      <c r="S3122" s="15">
        <f t="shared" si="96"/>
        <v>42435.942083333335</v>
      </c>
      <c r="T3122" s="14">
        <f t="shared" si="97"/>
        <v>42495.900416666671</v>
      </c>
    </row>
    <row r="3123" spans="1:20" ht="30.75" x14ac:dyDescent="0.25">
      <c r="A3123" s="3">
        <v>3121</v>
      </c>
      <c r="B3123" s="4" t="s">
        <v>3121</v>
      </c>
      <c r="C3123" s="4" t="s">
        <v>7231</v>
      </c>
      <c r="D3123" s="3">
        <v>1500</v>
      </c>
      <c r="E3123" s="3">
        <v>10</v>
      </c>
      <c r="F3123" s="7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8304</v>
      </c>
      <c r="O3123" s="7">
        <v>0.66666666666666674</v>
      </c>
      <c r="P3123" s="3">
        <v>-1490</v>
      </c>
      <c r="Q3123" s="3" t="s">
        <v>8304</v>
      </c>
      <c r="R3123" s="3" t="s">
        <v>8304</v>
      </c>
      <c r="S3123" s="15">
        <f t="shared" si="96"/>
        <v>41848.679803240739</v>
      </c>
      <c r="T3123" s="14">
        <f t="shared" si="97"/>
        <v>41908.679803240739</v>
      </c>
    </row>
    <row r="3124" spans="1:20" ht="15.75" x14ac:dyDescent="0.25">
      <c r="A3124" s="3">
        <v>3122</v>
      </c>
      <c r="B3124" s="4" t="s">
        <v>3122</v>
      </c>
      <c r="C3124" s="4" t="s">
        <v>7232</v>
      </c>
      <c r="D3124" s="3">
        <v>199</v>
      </c>
      <c r="E3124" s="3">
        <v>116</v>
      </c>
      <c r="F3124" s="7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8304</v>
      </c>
      <c r="O3124" s="7">
        <v>58.291457286432156</v>
      </c>
      <c r="P3124" s="3">
        <v>-41.5</v>
      </c>
      <c r="Q3124" s="3" t="s">
        <v>8304</v>
      </c>
      <c r="R3124" s="3" t="s">
        <v>8304</v>
      </c>
      <c r="S3124" s="15">
        <f t="shared" si="96"/>
        <v>42678.932083333333</v>
      </c>
      <c r="T3124" s="14">
        <f t="shared" si="97"/>
        <v>42683.973750000005</v>
      </c>
    </row>
    <row r="3125" spans="1:20" ht="30.75" x14ac:dyDescent="0.25">
      <c r="A3125" s="3">
        <v>3123</v>
      </c>
      <c r="B3125" s="4" t="s">
        <v>3123</v>
      </c>
      <c r="C3125" s="4" t="s">
        <v>7233</v>
      </c>
      <c r="D3125" s="3">
        <v>125000</v>
      </c>
      <c r="E3125" s="3">
        <v>85192</v>
      </c>
      <c r="F3125" s="7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8304</v>
      </c>
      <c r="O3125" s="7">
        <v>68.153599999999997</v>
      </c>
      <c r="P3125" s="3">
        <v>-114.39080459770115</v>
      </c>
      <c r="Q3125" s="3" t="s">
        <v>8304</v>
      </c>
      <c r="R3125" s="3" t="s">
        <v>8304</v>
      </c>
      <c r="S3125" s="15">
        <f t="shared" si="96"/>
        <v>42530.993032407408</v>
      </c>
      <c r="T3125" s="14">
        <f t="shared" si="97"/>
        <v>42560.993032407408</v>
      </c>
    </row>
    <row r="3126" spans="1:20" ht="30.75" x14ac:dyDescent="0.25">
      <c r="A3126" s="3">
        <v>3124</v>
      </c>
      <c r="B3126" s="4" t="s">
        <v>3124</v>
      </c>
      <c r="C3126" s="4" t="s">
        <v>7234</v>
      </c>
      <c r="D3126" s="3">
        <v>800000</v>
      </c>
      <c r="E3126" s="3">
        <v>26</v>
      </c>
      <c r="F3126" s="7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8304</v>
      </c>
      <c r="O3126" s="7">
        <v>3.2499999999999999E-3</v>
      </c>
      <c r="P3126" s="3">
        <v>-199993.5</v>
      </c>
      <c r="Q3126" s="3" t="s">
        <v>8304</v>
      </c>
      <c r="R3126" s="3" t="s">
        <v>8304</v>
      </c>
      <c r="S3126" s="15">
        <f t="shared" si="96"/>
        <v>41977.780104166668</v>
      </c>
      <c r="T3126" s="14">
        <f t="shared" si="97"/>
        <v>42037.780104166668</v>
      </c>
    </row>
    <row r="3127" spans="1:20" ht="15.75" x14ac:dyDescent="0.25">
      <c r="A3127" s="3">
        <v>3125</v>
      </c>
      <c r="B3127" s="4" t="s">
        <v>3125</v>
      </c>
      <c r="C3127" s="4" t="s">
        <v>7235</v>
      </c>
      <c r="D3127" s="3">
        <v>1500000</v>
      </c>
      <c r="E3127" s="3">
        <v>0</v>
      </c>
      <c r="F3127" s="7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8304</v>
      </c>
      <c r="O3127" s="7">
        <v>0</v>
      </c>
      <c r="P3127" s="3">
        <v>0</v>
      </c>
      <c r="Q3127" s="3" t="s">
        <v>8304</v>
      </c>
      <c r="R3127" s="3" t="s">
        <v>8304</v>
      </c>
      <c r="S3127" s="15">
        <f t="shared" si="96"/>
        <v>42346.20685185185</v>
      </c>
      <c r="T3127" s="14">
        <f t="shared" si="97"/>
        <v>42376.20685185185</v>
      </c>
    </row>
    <row r="3128" spans="1:20" ht="60.75" x14ac:dyDescent="0.25">
      <c r="A3128" s="3">
        <v>3126</v>
      </c>
      <c r="B3128" s="4" t="s">
        <v>3126</v>
      </c>
      <c r="C3128" s="4" t="s">
        <v>7236</v>
      </c>
      <c r="D3128" s="3">
        <v>25000</v>
      </c>
      <c r="E3128" s="3">
        <v>1040</v>
      </c>
      <c r="F3128" s="7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8304</v>
      </c>
      <c r="O3128" s="7">
        <v>4.16</v>
      </c>
      <c r="P3128" s="3">
        <v>-1409.4117647058824</v>
      </c>
      <c r="Q3128" s="3" t="s">
        <v>8304</v>
      </c>
      <c r="R3128" s="3" t="s">
        <v>8304</v>
      </c>
      <c r="S3128" s="15">
        <f t="shared" si="96"/>
        <v>42427.01807870371</v>
      </c>
      <c r="T3128" s="14">
        <f t="shared" si="97"/>
        <v>42456.976412037038</v>
      </c>
    </row>
    <row r="3129" spans="1:20" ht="30.75" x14ac:dyDescent="0.25">
      <c r="A3129" s="3">
        <v>3127</v>
      </c>
      <c r="B3129" s="4" t="s">
        <v>3127</v>
      </c>
      <c r="C3129" s="4" t="s">
        <v>7237</v>
      </c>
      <c r="D3129" s="3">
        <v>100000</v>
      </c>
      <c r="E3129" s="3">
        <v>0</v>
      </c>
      <c r="F3129" s="7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8304</v>
      </c>
      <c r="O3129" s="7">
        <v>0</v>
      </c>
      <c r="P3129" s="3">
        <v>0</v>
      </c>
      <c r="Q3129" s="3" t="s">
        <v>8304</v>
      </c>
      <c r="R3129" s="3" t="s">
        <v>8304</v>
      </c>
      <c r="S3129" s="15">
        <f t="shared" si="96"/>
        <v>42034.856817129628</v>
      </c>
      <c r="T3129" s="14">
        <f t="shared" si="97"/>
        <v>42064.856817129628</v>
      </c>
    </row>
    <row r="3130" spans="1:20" ht="30.75" x14ac:dyDescent="0.25">
      <c r="A3130" s="3">
        <v>3128</v>
      </c>
      <c r="B3130" s="4" t="s">
        <v>3128</v>
      </c>
      <c r="C3130" s="4" t="s">
        <v>7238</v>
      </c>
      <c r="D3130" s="3">
        <v>15000</v>
      </c>
      <c r="E3130" s="3">
        <v>16291</v>
      </c>
      <c r="F3130" s="10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8272</v>
      </c>
      <c r="O3130" s="8">
        <v>108.60666666666667</v>
      </c>
      <c r="P3130" s="3">
        <v>11.034188034188034</v>
      </c>
      <c r="Q3130" s="3" t="s">
        <v>8272</v>
      </c>
      <c r="R3130" s="3" t="s">
        <v>8272</v>
      </c>
      <c r="S3130" s="15">
        <f t="shared" si="96"/>
        <v>42780.825706018513</v>
      </c>
      <c r="T3130" s="14">
        <f t="shared" si="97"/>
        <v>42810.784039351856</v>
      </c>
    </row>
    <row r="3131" spans="1:20" ht="30.75" x14ac:dyDescent="0.25">
      <c r="A3131" s="3">
        <v>3129</v>
      </c>
      <c r="B3131" s="4" t="s">
        <v>3129</v>
      </c>
      <c r="C3131" s="4" t="s">
        <v>7239</v>
      </c>
      <c r="D3131" s="3">
        <v>1250</v>
      </c>
      <c r="E3131" s="3">
        <v>10</v>
      </c>
      <c r="F3131" s="10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8272</v>
      </c>
      <c r="O3131" s="7">
        <v>0.8</v>
      </c>
      <c r="P3131" s="3">
        <v>-1240</v>
      </c>
      <c r="Q3131" s="3" t="s">
        <v>8272</v>
      </c>
      <c r="R3131" s="3" t="s">
        <v>8272</v>
      </c>
      <c r="S3131" s="15">
        <f t="shared" si="96"/>
        <v>42803.842812499999</v>
      </c>
      <c r="T3131" s="14">
        <f t="shared" si="97"/>
        <v>42843.801145833335</v>
      </c>
    </row>
    <row r="3132" spans="1:20" ht="30.75" x14ac:dyDescent="0.25">
      <c r="A3132" s="3">
        <v>3130</v>
      </c>
      <c r="B3132" s="4" t="s">
        <v>3130</v>
      </c>
      <c r="C3132" s="4" t="s">
        <v>7240</v>
      </c>
      <c r="D3132" s="3">
        <v>10000</v>
      </c>
      <c r="E3132" s="3">
        <v>375</v>
      </c>
      <c r="F3132" s="10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8272</v>
      </c>
      <c r="O3132" s="7">
        <v>3.75</v>
      </c>
      <c r="P3132" s="3">
        <v>-2406.25</v>
      </c>
      <c r="Q3132" s="3" t="s">
        <v>8272</v>
      </c>
      <c r="R3132" s="3" t="s">
        <v>8272</v>
      </c>
      <c r="S3132" s="15">
        <f t="shared" si="96"/>
        <v>42808.640231481477</v>
      </c>
      <c r="T3132" s="14">
        <f t="shared" si="97"/>
        <v>42839.207638888889</v>
      </c>
    </row>
    <row r="3133" spans="1:20" ht="15.75" x14ac:dyDescent="0.25">
      <c r="A3133" s="3">
        <v>3131</v>
      </c>
      <c r="B3133" s="4" t="s">
        <v>3131</v>
      </c>
      <c r="C3133" s="4" t="s">
        <v>7241</v>
      </c>
      <c r="D3133" s="3">
        <v>4100</v>
      </c>
      <c r="E3133" s="3">
        <v>645</v>
      </c>
      <c r="F3133" s="10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8272</v>
      </c>
      <c r="O3133" s="7">
        <v>15.731707317073171</v>
      </c>
      <c r="P3133" s="3">
        <v>-287.91666666666669</v>
      </c>
      <c r="Q3133" s="3" t="s">
        <v>8272</v>
      </c>
      <c r="R3133" s="3" t="s">
        <v>8272</v>
      </c>
      <c r="S3133" s="15">
        <f t="shared" si="96"/>
        <v>42803.579224537039</v>
      </c>
      <c r="T3133" s="14">
        <f t="shared" si="97"/>
        <v>42833.537557870368</v>
      </c>
    </row>
    <row r="3134" spans="1:20" ht="30.75" x14ac:dyDescent="0.25">
      <c r="A3134" s="3">
        <v>3132</v>
      </c>
      <c r="B3134" s="4" t="s">
        <v>3132</v>
      </c>
      <c r="C3134" s="4" t="s">
        <v>7242</v>
      </c>
      <c r="D3134" s="3">
        <v>30000</v>
      </c>
      <c r="E3134" s="3">
        <v>10</v>
      </c>
      <c r="F3134" s="10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8272</v>
      </c>
      <c r="O3134" s="7">
        <v>3.3333333333333333E-2</v>
      </c>
      <c r="P3134" s="3">
        <v>-29990</v>
      </c>
      <c r="Q3134" s="3" t="s">
        <v>8272</v>
      </c>
      <c r="R3134" s="3" t="s">
        <v>8272</v>
      </c>
      <c r="S3134" s="15">
        <f t="shared" si="96"/>
        <v>42786.350231481483</v>
      </c>
      <c r="T3134" s="14">
        <f t="shared" si="97"/>
        <v>42846.308564814812</v>
      </c>
    </row>
    <row r="3135" spans="1:20" ht="30.75" x14ac:dyDescent="0.25">
      <c r="A3135" s="3">
        <v>3133</v>
      </c>
      <c r="B3135" s="4" t="s">
        <v>3133</v>
      </c>
      <c r="C3135" s="4" t="s">
        <v>7243</v>
      </c>
      <c r="D3135" s="3">
        <v>500</v>
      </c>
      <c r="E3135" s="3">
        <v>540</v>
      </c>
      <c r="F3135" s="10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8272</v>
      </c>
      <c r="O3135" s="8">
        <v>108</v>
      </c>
      <c r="P3135" s="3">
        <v>2.5</v>
      </c>
      <c r="Q3135" s="3" t="s">
        <v>8272</v>
      </c>
      <c r="R3135" s="3" t="s">
        <v>8272</v>
      </c>
      <c r="S3135" s="15">
        <f t="shared" si="96"/>
        <v>42788.565208333333</v>
      </c>
      <c r="T3135" s="14">
        <f t="shared" si="97"/>
        <v>42818.523541666669</v>
      </c>
    </row>
    <row r="3136" spans="1:20" ht="30.75" x14ac:dyDescent="0.25">
      <c r="A3136" s="3">
        <v>3134</v>
      </c>
      <c r="B3136" s="4" t="s">
        <v>3134</v>
      </c>
      <c r="C3136" s="4" t="s">
        <v>7244</v>
      </c>
      <c r="D3136" s="3">
        <v>1000</v>
      </c>
      <c r="E3136" s="3">
        <v>225</v>
      </c>
      <c r="F3136" s="10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8272</v>
      </c>
      <c r="O3136" s="7">
        <v>22.5</v>
      </c>
      <c r="P3136" s="3">
        <v>-64.583333333333329</v>
      </c>
      <c r="Q3136" s="3" t="s">
        <v>8272</v>
      </c>
      <c r="R3136" s="3" t="s">
        <v>8272</v>
      </c>
      <c r="S3136" s="15">
        <f t="shared" si="96"/>
        <v>42800.720127314817</v>
      </c>
      <c r="T3136" s="14">
        <f t="shared" si="97"/>
        <v>42821.678460648152</v>
      </c>
    </row>
    <row r="3137" spans="1:20" ht="30.75" x14ac:dyDescent="0.25">
      <c r="A3137" s="3">
        <v>3135</v>
      </c>
      <c r="B3137" s="4" t="s">
        <v>3135</v>
      </c>
      <c r="C3137" s="4" t="s">
        <v>7245</v>
      </c>
      <c r="D3137" s="3">
        <v>777</v>
      </c>
      <c r="E3137" s="3">
        <v>162</v>
      </c>
      <c r="F3137" s="10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8272</v>
      </c>
      <c r="O3137" s="7">
        <v>20.849420849420849</v>
      </c>
      <c r="P3137" s="3">
        <v>-87.857142857142861</v>
      </c>
      <c r="Q3137" s="3" t="s">
        <v>8272</v>
      </c>
      <c r="R3137" s="3" t="s">
        <v>8272</v>
      </c>
      <c r="S3137" s="15">
        <f t="shared" si="96"/>
        <v>42807.151863425926</v>
      </c>
      <c r="T3137" s="14">
        <f t="shared" si="97"/>
        <v>42829.151863425926</v>
      </c>
    </row>
    <row r="3138" spans="1:20" ht="30.75" x14ac:dyDescent="0.25">
      <c r="A3138" s="3">
        <v>3136</v>
      </c>
      <c r="B3138" s="4" t="s">
        <v>3136</v>
      </c>
      <c r="C3138" s="4" t="s">
        <v>7246</v>
      </c>
      <c r="D3138" s="3">
        <v>500</v>
      </c>
      <c r="E3138" s="3">
        <v>639</v>
      </c>
      <c r="F3138" s="10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8272</v>
      </c>
      <c r="O3138" s="8">
        <v>127.8</v>
      </c>
      <c r="P3138" s="3">
        <v>6.3181818181818183</v>
      </c>
      <c r="Q3138" s="3" t="s">
        <v>8272</v>
      </c>
      <c r="R3138" s="3" t="s">
        <v>8272</v>
      </c>
      <c r="S3138" s="15">
        <f t="shared" si="96"/>
        <v>42789.462430555555</v>
      </c>
      <c r="T3138" s="14">
        <f t="shared" si="97"/>
        <v>42825.957638888889</v>
      </c>
    </row>
    <row r="3139" spans="1:20" ht="30.75" x14ac:dyDescent="0.25">
      <c r="A3139" s="3">
        <v>3137</v>
      </c>
      <c r="B3139" s="4" t="s">
        <v>3137</v>
      </c>
      <c r="C3139" s="4" t="s">
        <v>7247</v>
      </c>
      <c r="D3139" s="3">
        <v>1500</v>
      </c>
      <c r="E3139" s="3">
        <v>50</v>
      </c>
      <c r="F3139" s="10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8272</v>
      </c>
      <c r="O3139" s="7">
        <v>3.3333333333333335</v>
      </c>
      <c r="P3139" s="3">
        <v>-1450</v>
      </c>
      <c r="Q3139" s="3" t="s">
        <v>8272</v>
      </c>
      <c r="R3139" s="3" t="s">
        <v>8272</v>
      </c>
      <c r="S3139" s="15">
        <f t="shared" ref="S3139:S3202" si="98">(((J3139/60)/60)/24)+DATE(1970,1,1)</f>
        <v>42807.885057870371</v>
      </c>
      <c r="T3139" s="14">
        <f t="shared" ref="T3139:T3202" si="99">(((I3139/60)/60)/24)+DATE(1970,1,1)</f>
        <v>42858.8</v>
      </c>
    </row>
    <row r="3140" spans="1:20" ht="45.75" x14ac:dyDescent="0.25">
      <c r="A3140" s="3">
        <v>3138</v>
      </c>
      <c r="B3140" s="4" t="s">
        <v>3138</v>
      </c>
      <c r="C3140" s="4" t="s">
        <v>7248</v>
      </c>
      <c r="D3140" s="3">
        <v>200</v>
      </c>
      <c r="E3140" s="3">
        <v>0</v>
      </c>
      <c r="F3140" s="10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8272</v>
      </c>
      <c r="O3140" s="7">
        <v>0</v>
      </c>
      <c r="P3140" s="3">
        <v>0</v>
      </c>
      <c r="Q3140" s="3" t="s">
        <v>8272</v>
      </c>
      <c r="R3140" s="3" t="s">
        <v>8272</v>
      </c>
      <c r="S3140" s="15">
        <f t="shared" si="98"/>
        <v>42809.645914351851</v>
      </c>
      <c r="T3140" s="14">
        <f t="shared" si="99"/>
        <v>42828.645914351851</v>
      </c>
    </row>
    <row r="3141" spans="1:20" ht="45.75" x14ac:dyDescent="0.25">
      <c r="A3141" s="3">
        <v>3139</v>
      </c>
      <c r="B3141" s="4" t="s">
        <v>3139</v>
      </c>
      <c r="C3141" s="4" t="s">
        <v>7249</v>
      </c>
      <c r="D3141" s="3">
        <v>50000</v>
      </c>
      <c r="E3141" s="3">
        <v>2700</v>
      </c>
      <c r="F3141" s="10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8272</v>
      </c>
      <c r="O3141" s="7">
        <v>5.4</v>
      </c>
      <c r="P3141" s="3">
        <v>-7883.333333333333</v>
      </c>
      <c r="Q3141" s="3" t="s">
        <v>8272</v>
      </c>
      <c r="R3141" s="3" t="s">
        <v>8272</v>
      </c>
      <c r="S3141" s="15">
        <f t="shared" si="98"/>
        <v>42785.270370370374</v>
      </c>
      <c r="T3141" s="14">
        <f t="shared" si="99"/>
        <v>42819.189583333333</v>
      </c>
    </row>
    <row r="3142" spans="1:20" ht="45.75" x14ac:dyDescent="0.25">
      <c r="A3142" s="3">
        <v>3140</v>
      </c>
      <c r="B3142" s="4" t="s">
        <v>3140</v>
      </c>
      <c r="C3142" s="4" t="s">
        <v>7250</v>
      </c>
      <c r="D3142" s="3">
        <v>10000</v>
      </c>
      <c r="E3142" s="3">
        <v>96</v>
      </c>
      <c r="F3142" s="10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8272</v>
      </c>
      <c r="O3142" s="7">
        <v>0.96</v>
      </c>
      <c r="P3142" s="3">
        <v>-2476</v>
      </c>
      <c r="Q3142" s="3" t="s">
        <v>8272</v>
      </c>
      <c r="R3142" s="3" t="s">
        <v>8272</v>
      </c>
      <c r="S3142" s="15">
        <f t="shared" si="98"/>
        <v>42802.718784722223</v>
      </c>
      <c r="T3142" s="14">
        <f t="shared" si="99"/>
        <v>42832.677118055552</v>
      </c>
    </row>
    <row r="3143" spans="1:20" ht="45.75" x14ac:dyDescent="0.25">
      <c r="A3143" s="3">
        <v>3141</v>
      </c>
      <c r="B3143" s="4" t="s">
        <v>3141</v>
      </c>
      <c r="C3143" s="4" t="s">
        <v>7251</v>
      </c>
      <c r="D3143" s="3">
        <v>500</v>
      </c>
      <c r="E3143" s="3">
        <v>258</v>
      </c>
      <c r="F3143" s="10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8272</v>
      </c>
      <c r="O3143" s="7">
        <v>51.6</v>
      </c>
      <c r="P3143" s="3">
        <v>-30.25</v>
      </c>
      <c r="Q3143" s="3" t="s">
        <v>8272</v>
      </c>
      <c r="R3143" s="3" t="s">
        <v>8272</v>
      </c>
      <c r="S3143" s="15">
        <f t="shared" si="98"/>
        <v>42800.753333333334</v>
      </c>
      <c r="T3143" s="14">
        <f t="shared" si="99"/>
        <v>42841.833333333328</v>
      </c>
    </row>
    <row r="3144" spans="1:20" ht="30.75" x14ac:dyDescent="0.25">
      <c r="A3144" s="3">
        <v>3142</v>
      </c>
      <c r="B3144" s="4" t="s">
        <v>3142</v>
      </c>
      <c r="C3144" s="4" t="s">
        <v>7252</v>
      </c>
      <c r="D3144" s="3">
        <v>2750</v>
      </c>
      <c r="E3144" s="3">
        <v>45</v>
      </c>
      <c r="F3144" s="10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8272</v>
      </c>
      <c r="O3144" s="7">
        <v>1.6363636363636365</v>
      </c>
      <c r="P3144" s="3">
        <v>-901.66666666666663</v>
      </c>
      <c r="Q3144" s="3" t="s">
        <v>8272</v>
      </c>
      <c r="R3144" s="3" t="s">
        <v>8272</v>
      </c>
      <c r="S3144" s="15">
        <f t="shared" si="98"/>
        <v>42783.513182870374</v>
      </c>
      <c r="T3144" s="14">
        <f t="shared" si="99"/>
        <v>42813.471516203703</v>
      </c>
    </row>
    <row r="3145" spans="1:20" ht="60.75" x14ac:dyDescent="0.25">
      <c r="A3145" s="3">
        <v>3143</v>
      </c>
      <c r="B3145" s="4" t="s">
        <v>3143</v>
      </c>
      <c r="C3145" s="4" t="s">
        <v>7253</v>
      </c>
      <c r="D3145" s="3">
        <v>700</v>
      </c>
      <c r="E3145" s="3">
        <v>0</v>
      </c>
      <c r="F3145" s="10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8272</v>
      </c>
      <c r="O3145" s="7">
        <v>0</v>
      </c>
      <c r="P3145" s="3">
        <v>0</v>
      </c>
      <c r="Q3145" s="3" t="s">
        <v>8272</v>
      </c>
      <c r="R3145" s="3" t="s">
        <v>8272</v>
      </c>
      <c r="S3145" s="15">
        <f t="shared" si="98"/>
        <v>42808.358287037037</v>
      </c>
      <c r="T3145" s="14">
        <f t="shared" si="99"/>
        <v>42834.358287037037</v>
      </c>
    </row>
    <row r="3146" spans="1:20" ht="45.75" x14ac:dyDescent="0.25">
      <c r="A3146" s="3">
        <v>3144</v>
      </c>
      <c r="B3146" s="4" t="s">
        <v>3144</v>
      </c>
      <c r="C3146" s="4" t="s">
        <v>7254</v>
      </c>
      <c r="D3146" s="3">
        <v>10000</v>
      </c>
      <c r="E3146" s="3">
        <v>7540</v>
      </c>
      <c r="F3146" s="10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8272</v>
      </c>
      <c r="O3146" s="7">
        <v>75.400000000000006</v>
      </c>
      <c r="P3146" s="3">
        <v>-82</v>
      </c>
      <c r="Q3146" s="3" t="s">
        <v>8272</v>
      </c>
      <c r="R3146" s="3" t="s">
        <v>8272</v>
      </c>
      <c r="S3146" s="15">
        <f t="shared" si="98"/>
        <v>42796.538275462968</v>
      </c>
      <c r="T3146" s="14">
        <f t="shared" si="99"/>
        <v>42813.25</v>
      </c>
    </row>
    <row r="3147" spans="1:20" ht="30.75" x14ac:dyDescent="0.25">
      <c r="A3147" s="3">
        <v>3145</v>
      </c>
      <c r="B3147" s="4" t="s">
        <v>3145</v>
      </c>
      <c r="C3147" s="4" t="s">
        <v>7255</v>
      </c>
      <c r="D3147" s="3">
        <v>25000</v>
      </c>
      <c r="E3147" s="3">
        <v>0</v>
      </c>
      <c r="F3147" s="10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8272</v>
      </c>
      <c r="O3147" s="7">
        <v>0</v>
      </c>
      <c r="P3147" s="3">
        <v>0</v>
      </c>
      <c r="Q3147" s="3" t="s">
        <v>8272</v>
      </c>
      <c r="R3147" s="3" t="s">
        <v>8272</v>
      </c>
      <c r="S3147" s="15">
        <f t="shared" si="98"/>
        <v>42762.040902777779</v>
      </c>
      <c r="T3147" s="14">
        <f t="shared" si="99"/>
        <v>42821.999236111107</v>
      </c>
    </row>
    <row r="3148" spans="1:20" ht="30.75" x14ac:dyDescent="0.25">
      <c r="A3148" s="3">
        <v>3146</v>
      </c>
      <c r="B3148" s="4" t="s">
        <v>3146</v>
      </c>
      <c r="C3148" s="4" t="s">
        <v>7256</v>
      </c>
      <c r="D3148" s="3">
        <v>50000</v>
      </c>
      <c r="E3148" s="3">
        <v>5250</v>
      </c>
      <c r="F3148" s="10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8272</v>
      </c>
      <c r="O3148" s="7">
        <v>10.5</v>
      </c>
      <c r="P3148" s="3">
        <v>-3729.1666666666665</v>
      </c>
      <c r="Q3148" s="3" t="s">
        <v>8272</v>
      </c>
      <c r="R3148" s="3" t="s">
        <v>8272</v>
      </c>
      <c r="S3148" s="15">
        <f t="shared" si="98"/>
        <v>42796.682476851856</v>
      </c>
      <c r="T3148" s="14">
        <f t="shared" si="99"/>
        <v>42841.640810185185</v>
      </c>
    </row>
    <row r="3149" spans="1:20" ht="30.75" x14ac:dyDescent="0.25">
      <c r="A3149" s="3">
        <v>3147</v>
      </c>
      <c r="B3149" s="4" t="s">
        <v>3147</v>
      </c>
      <c r="C3149" s="4" t="s">
        <v>7257</v>
      </c>
      <c r="D3149" s="3">
        <v>20000</v>
      </c>
      <c r="E3149" s="3">
        <v>23505</v>
      </c>
      <c r="F3149" s="8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8272</v>
      </c>
      <c r="O3149" s="8">
        <v>117.52499999999999</v>
      </c>
      <c r="P3149" s="3">
        <v>16.455399061032864</v>
      </c>
      <c r="Q3149" s="3" t="s">
        <v>8272</v>
      </c>
      <c r="R3149" s="3" t="s">
        <v>8272</v>
      </c>
      <c r="S3149" s="15">
        <f t="shared" si="98"/>
        <v>41909.969386574077</v>
      </c>
      <c r="T3149" s="14">
        <f t="shared" si="99"/>
        <v>41950.011053240742</v>
      </c>
    </row>
    <row r="3150" spans="1:20" ht="15.75" x14ac:dyDescent="0.25">
      <c r="A3150" s="3">
        <v>3148</v>
      </c>
      <c r="B3150" s="4" t="s">
        <v>3148</v>
      </c>
      <c r="C3150" s="4" t="s">
        <v>7258</v>
      </c>
      <c r="D3150" s="3">
        <v>1800</v>
      </c>
      <c r="E3150" s="3">
        <v>2361</v>
      </c>
      <c r="F3150" s="8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8272</v>
      </c>
      <c r="O3150" s="8">
        <v>131.16666666666669</v>
      </c>
      <c r="P3150" s="3">
        <v>9.8421052631578956</v>
      </c>
      <c r="Q3150" s="3" t="s">
        <v>8272</v>
      </c>
      <c r="R3150" s="3" t="s">
        <v>8272</v>
      </c>
      <c r="S3150" s="15">
        <f t="shared" si="98"/>
        <v>41891.665324074071</v>
      </c>
      <c r="T3150" s="14">
        <f t="shared" si="99"/>
        <v>41913.166666666664</v>
      </c>
    </row>
    <row r="3151" spans="1:20" ht="45.75" x14ac:dyDescent="0.25">
      <c r="A3151" s="3">
        <v>3149</v>
      </c>
      <c r="B3151" s="4" t="s">
        <v>3149</v>
      </c>
      <c r="C3151" s="4" t="s">
        <v>7259</v>
      </c>
      <c r="D3151" s="3">
        <v>1250</v>
      </c>
      <c r="E3151" s="3">
        <v>1300</v>
      </c>
      <c r="F3151" s="8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8272</v>
      </c>
      <c r="O3151" s="8">
        <v>104</v>
      </c>
      <c r="P3151" s="3">
        <v>2</v>
      </c>
      <c r="Q3151" s="3" t="s">
        <v>8272</v>
      </c>
      <c r="R3151" s="3" t="s">
        <v>8272</v>
      </c>
      <c r="S3151" s="15">
        <f t="shared" si="98"/>
        <v>41226.017361111109</v>
      </c>
      <c r="T3151" s="14">
        <f t="shared" si="99"/>
        <v>41250.083333333336</v>
      </c>
    </row>
    <row r="3152" spans="1:20" ht="45.75" x14ac:dyDescent="0.25">
      <c r="A3152" s="3">
        <v>3150</v>
      </c>
      <c r="B3152" s="4" t="s">
        <v>3150</v>
      </c>
      <c r="C3152" s="4" t="s">
        <v>7260</v>
      </c>
      <c r="D3152" s="3">
        <v>3500</v>
      </c>
      <c r="E3152" s="3">
        <v>3535</v>
      </c>
      <c r="F3152" s="8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8272</v>
      </c>
      <c r="O3152" s="8">
        <v>101</v>
      </c>
      <c r="P3152" s="3">
        <v>0.33653846153846156</v>
      </c>
      <c r="Q3152" s="3" t="s">
        <v>8272</v>
      </c>
      <c r="R3152" s="3" t="s">
        <v>8272</v>
      </c>
      <c r="S3152" s="15">
        <f t="shared" si="98"/>
        <v>40478.263923611114</v>
      </c>
      <c r="T3152" s="14">
        <f t="shared" si="99"/>
        <v>40568.166666666664</v>
      </c>
    </row>
    <row r="3153" spans="1:20" ht="30.75" x14ac:dyDescent="0.25">
      <c r="A3153" s="3">
        <v>3151</v>
      </c>
      <c r="B3153" s="4" t="s">
        <v>3151</v>
      </c>
      <c r="C3153" s="4" t="s">
        <v>7261</v>
      </c>
      <c r="D3153" s="3">
        <v>3500</v>
      </c>
      <c r="E3153" s="3">
        <v>3514</v>
      </c>
      <c r="F3153" s="8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8272</v>
      </c>
      <c r="O3153" s="8">
        <v>100.4</v>
      </c>
      <c r="P3153" s="3">
        <v>0.41176470588235292</v>
      </c>
      <c r="Q3153" s="3" t="s">
        <v>8272</v>
      </c>
      <c r="R3153" s="3" t="s">
        <v>8272</v>
      </c>
      <c r="S3153" s="15">
        <f t="shared" si="98"/>
        <v>41862.83997685185</v>
      </c>
      <c r="T3153" s="14">
        <f t="shared" si="99"/>
        <v>41892.83997685185</v>
      </c>
    </row>
    <row r="3154" spans="1:20" ht="30.75" x14ac:dyDescent="0.25">
      <c r="A3154" s="3">
        <v>3152</v>
      </c>
      <c r="B3154" s="4" t="s">
        <v>3152</v>
      </c>
      <c r="C3154" s="4" t="s">
        <v>7262</v>
      </c>
      <c r="D3154" s="3">
        <v>2200</v>
      </c>
      <c r="E3154" s="3">
        <v>2331</v>
      </c>
      <c r="F3154" s="8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8272</v>
      </c>
      <c r="O3154" s="8">
        <v>105.95454545454545</v>
      </c>
      <c r="P3154" s="3">
        <v>1.955223880597015</v>
      </c>
      <c r="Q3154" s="3" t="s">
        <v>8272</v>
      </c>
      <c r="R3154" s="3" t="s">
        <v>8272</v>
      </c>
      <c r="S3154" s="15">
        <f t="shared" si="98"/>
        <v>41550.867673611108</v>
      </c>
      <c r="T3154" s="14">
        <f t="shared" si="99"/>
        <v>41580.867673611108</v>
      </c>
    </row>
    <row r="3155" spans="1:20" ht="30.75" x14ac:dyDescent="0.25">
      <c r="A3155" s="3">
        <v>3153</v>
      </c>
      <c r="B3155" s="4" t="s">
        <v>3153</v>
      </c>
      <c r="C3155" s="4" t="s">
        <v>7263</v>
      </c>
      <c r="D3155" s="3">
        <v>3000</v>
      </c>
      <c r="E3155" s="3">
        <v>10067.5</v>
      </c>
      <c r="F3155" s="8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8272</v>
      </c>
      <c r="O3155" s="9">
        <v>335.58333333333337</v>
      </c>
      <c r="P3155" s="3">
        <v>29.325726141078839</v>
      </c>
      <c r="Q3155" s="3" t="s">
        <v>8272</v>
      </c>
      <c r="R3155" s="3" t="s">
        <v>8272</v>
      </c>
      <c r="S3155" s="15">
        <f t="shared" si="98"/>
        <v>40633.154363425929</v>
      </c>
      <c r="T3155" s="14">
        <f t="shared" si="99"/>
        <v>40664.207638888889</v>
      </c>
    </row>
    <row r="3156" spans="1:20" ht="30.75" x14ac:dyDescent="0.25">
      <c r="A3156" s="3">
        <v>3154</v>
      </c>
      <c r="B3156" s="4" t="s">
        <v>3154</v>
      </c>
      <c r="C3156" s="4" t="s">
        <v>7264</v>
      </c>
      <c r="D3156" s="3">
        <v>7000</v>
      </c>
      <c r="E3156" s="3">
        <v>7905</v>
      </c>
      <c r="F3156" s="8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8272</v>
      </c>
      <c r="O3156" s="8">
        <v>112.92857142857142</v>
      </c>
      <c r="P3156" s="3">
        <v>7.3577235772357721</v>
      </c>
      <c r="Q3156" s="3" t="s">
        <v>8272</v>
      </c>
      <c r="R3156" s="3" t="s">
        <v>8272</v>
      </c>
      <c r="S3156" s="15">
        <f t="shared" si="98"/>
        <v>40970.875671296293</v>
      </c>
      <c r="T3156" s="14">
        <f t="shared" si="99"/>
        <v>41000.834004629629</v>
      </c>
    </row>
    <row r="3157" spans="1:20" ht="30.75" x14ac:dyDescent="0.25">
      <c r="A3157" s="3">
        <v>3155</v>
      </c>
      <c r="B3157" s="4" t="s">
        <v>3155</v>
      </c>
      <c r="C3157" s="4" t="s">
        <v>7265</v>
      </c>
      <c r="D3157" s="3">
        <v>5000</v>
      </c>
      <c r="E3157" s="3">
        <v>9425.23</v>
      </c>
      <c r="F3157" s="8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8272</v>
      </c>
      <c r="O3157" s="8">
        <v>188.50460000000001</v>
      </c>
      <c r="P3157" s="3">
        <v>14.653079470198675</v>
      </c>
      <c r="Q3157" s="3" t="s">
        <v>8272</v>
      </c>
      <c r="R3157" s="3" t="s">
        <v>8272</v>
      </c>
      <c r="S3157" s="15">
        <f t="shared" si="98"/>
        <v>41233.499131944445</v>
      </c>
      <c r="T3157" s="14">
        <f t="shared" si="99"/>
        <v>41263.499131944445</v>
      </c>
    </row>
    <row r="3158" spans="1:20" ht="30.75" x14ac:dyDescent="0.25">
      <c r="A3158" s="3">
        <v>3156</v>
      </c>
      <c r="B3158" s="4" t="s">
        <v>3156</v>
      </c>
      <c r="C3158" s="4" t="s">
        <v>7266</v>
      </c>
      <c r="D3158" s="3">
        <v>5500</v>
      </c>
      <c r="E3158" s="3">
        <v>5600</v>
      </c>
      <c r="F3158" s="8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8272</v>
      </c>
      <c r="O3158" s="8">
        <v>101.81818181818181</v>
      </c>
      <c r="P3158" s="3">
        <v>1.1235955056179776</v>
      </c>
      <c r="Q3158" s="3" t="s">
        <v>8272</v>
      </c>
      <c r="R3158" s="3" t="s">
        <v>8272</v>
      </c>
      <c r="S3158" s="15">
        <f t="shared" si="98"/>
        <v>41026.953055555554</v>
      </c>
      <c r="T3158" s="14">
        <f t="shared" si="99"/>
        <v>41061.953055555554</v>
      </c>
    </row>
    <row r="3159" spans="1:20" ht="15.75" x14ac:dyDescent="0.25">
      <c r="A3159" s="3">
        <v>3157</v>
      </c>
      <c r="B3159" s="4" t="s">
        <v>3157</v>
      </c>
      <c r="C3159" s="4" t="s">
        <v>7267</v>
      </c>
      <c r="D3159" s="3">
        <v>4000</v>
      </c>
      <c r="E3159" s="3">
        <v>4040</v>
      </c>
      <c r="F3159" s="8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8272</v>
      </c>
      <c r="O3159" s="8">
        <v>101</v>
      </c>
      <c r="P3159" s="3">
        <v>0.97560975609756095</v>
      </c>
      <c r="Q3159" s="3" t="s">
        <v>8272</v>
      </c>
      <c r="R3159" s="3" t="s">
        <v>8272</v>
      </c>
      <c r="S3159" s="15">
        <f t="shared" si="98"/>
        <v>41829.788252314815</v>
      </c>
      <c r="T3159" s="14">
        <f t="shared" si="99"/>
        <v>41839.208333333336</v>
      </c>
    </row>
    <row r="3160" spans="1:20" ht="15.75" x14ac:dyDescent="0.25">
      <c r="A3160" s="3">
        <v>3158</v>
      </c>
      <c r="B3160" s="4" t="s">
        <v>3158</v>
      </c>
      <c r="C3160" s="4" t="s">
        <v>7268</v>
      </c>
      <c r="D3160" s="3">
        <v>5000</v>
      </c>
      <c r="E3160" s="3">
        <v>5700</v>
      </c>
      <c r="F3160" s="8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8272</v>
      </c>
      <c r="O3160" s="8">
        <v>113.99999999999999</v>
      </c>
      <c r="P3160" s="3">
        <v>10.144927536231885</v>
      </c>
      <c r="Q3160" s="3" t="s">
        <v>8272</v>
      </c>
      <c r="R3160" s="3" t="s">
        <v>8272</v>
      </c>
      <c r="S3160" s="15">
        <f t="shared" si="98"/>
        <v>41447.839722222219</v>
      </c>
      <c r="T3160" s="14">
        <f t="shared" si="99"/>
        <v>41477.839722222219</v>
      </c>
    </row>
    <row r="3161" spans="1:20" ht="30.75" x14ac:dyDescent="0.25">
      <c r="A3161" s="3">
        <v>3159</v>
      </c>
      <c r="B3161" s="4" t="s">
        <v>3159</v>
      </c>
      <c r="C3161" s="4" t="s">
        <v>7269</v>
      </c>
      <c r="D3161" s="3">
        <v>1500</v>
      </c>
      <c r="E3161" s="3">
        <v>2002.22</v>
      </c>
      <c r="F3161" s="8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8272</v>
      </c>
      <c r="O3161" s="8">
        <v>133.48133333333334</v>
      </c>
      <c r="P3161" s="3">
        <v>9.6580769230769228</v>
      </c>
      <c r="Q3161" s="3" t="s">
        <v>8272</v>
      </c>
      <c r="R3161" s="3" t="s">
        <v>8272</v>
      </c>
      <c r="S3161" s="15">
        <f t="shared" si="98"/>
        <v>40884.066678240742</v>
      </c>
      <c r="T3161" s="14">
        <f t="shared" si="99"/>
        <v>40926.958333333336</v>
      </c>
    </row>
    <row r="3162" spans="1:20" ht="30.75" x14ac:dyDescent="0.25">
      <c r="A3162" s="3">
        <v>3160</v>
      </c>
      <c r="B3162" s="4" t="s">
        <v>3160</v>
      </c>
      <c r="C3162" s="4" t="s">
        <v>7270</v>
      </c>
      <c r="D3162" s="3">
        <v>4500</v>
      </c>
      <c r="E3162" s="3">
        <v>4569</v>
      </c>
      <c r="F3162" s="8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8272</v>
      </c>
      <c r="O3162" s="8">
        <v>101.53333333333335</v>
      </c>
      <c r="P3162" s="3">
        <v>1.2105263157894737</v>
      </c>
      <c r="Q3162" s="3" t="s">
        <v>8272</v>
      </c>
      <c r="R3162" s="3" t="s">
        <v>8272</v>
      </c>
      <c r="S3162" s="15">
        <f t="shared" si="98"/>
        <v>41841.26489583333</v>
      </c>
      <c r="T3162" s="14">
        <f t="shared" si="99"/>
        <v>41864.207638888889</v>
      </c>
    </row>
    <row r="3163" spans="1:20" ht="45.75" x14ac:dyDescent="0.25">
      <c r="A3163" s="3">
        <v>3161</v>
      </c>
      <c r="B3163" s="4" t="s">
        <v>3161</v>
      </c>
      <c r="C3163" s="4" t="s">
        <v>7271</v>
      </c>
      <c r="D3163" s="3">
        <v>2000</v>
      </c>
      <c r="E3163" s="3">
        <v>2102</v>
      </c>
      <c r="F3163" s="8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8272</v>
      </c>
      <c r="O3163" s="8">
        <v>105.1</v>
      </c>
      <c r="P3163" s="3">
        <v>1.3783783783783783</v>
      </c>
      <c r="Q3163" s="3" t="s">
        <v>8272</v>
      </c>
      <c r="R3163" s="3" t="s">
        <v>8272</v>
      </c>
      <c r="S3163" s="15">
        <f t="shared" si="98"/>
        <v>41897.536134259259</v>
      </c>
      <c r="T3163" s="14">
        <f t="shared" si="99"/>
        <v>41927.536134259259</v>
      </c>
    </row>
    <row r="3164" spans="1:20" ht="30.75" x14ac:dyDescent="0.25">
      <c r="A3164" s="3">
        <v>3162</v>
      </c>
      <c r="B3164" s="4" t="s">
        <v>3162</v>
      </c>
      <c r="C3164" s="4" t="s">
        <v>7272</v>
      </c>
      <c r="D3164" s="3">
        <v>4000</v>
      </c>
      <c r="E3164" s="3">
        <v>5086</v>
      </c>
      <c r="F3164" s="8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8272</v>
      </c>
      <c r="O3164" s="8">
        <v>127.15</v>
      </c>
      <c r="P3164" s="3">
        <v>17.238095238095237</v>
      </c>
      <c r="Q3164" s="3" t="s">
        <v>8272</v>
      </c>
      <c r="R3164" s="3" t="s">
        <v>8272</v>
      </c>
      <c r="S3164" s="15">
        <f t="shared" si="98"/>
        <v>41799.685902777775</v>
      </c>
      <c r="T3164" s="14">
        <f t="shared" si="99"/>
        <v>41827.083333333336</v>
      </c>
    </row>
    <row r="3165" spans="1:20" ht="30.75" x14ac:dyDescent="0.25">
      <c r="A3165" s="3">
        <v>3163</v>
      </c>
      <c r="B3165" s="4" t="s">
        <v>3163</v>
      </c>
      <c r="C3165" s="4" t="s">
        <v>7273</v>
      </c>
      <c r="D3165" s="3">
        <v>13000</v>
      </c>
      <c r="E3165" s="3">
        <v>14450</v>
      </c>
      <c r="F3165" s="8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8272</v>
      </c>
      <c r="O3165" s="8">
        <v>111.15384615384616</v>
      </c>
      <c r="P3165" s="3">
        <v>20.138888888888889</v>
      </c>
      <c r="Q3165" s="3" t="s">
        <v>8272</v>
      </c>
      <c r="R3165" s="3" t="s">
        <v>8272</v>
      </c>
      <c r="S3165" s="15">
        <f t="shared" si="98"/>
        <v>41775.753761574073</v>
      </c>
      <c r="T3165" s="14">
        <f t="shared" si="99"/>
        <v>41805.753761574073</v>
      </c>
    </row>
    <row r="3166" spans="1:20" ht="45.75" x14ac:dyDescent="0.25">
      <c r="A3166" s="3">
        <v>3164</v>
      </c>
      <c r="B3166" s="4" t="s">
        <v>3164</v>
      </c>
      <c r="C3166" s="4" t="s">
        <v>7274</v>
      </c>
      <c r="D3166" s="3">
        <v>2500</v>
      </c>
      <c r="E3166" s="3">
        <v>2669</v>
      </c>
      <c r="F3166" s="8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8272</v>
      </c>
      <c r="O3166" s="8">
        <v>106.76</v>
      </c>
      <c r="P3166" s="3">
        <v>2.380281690140845</v>
      </c>
      <c r="Q3166" s="3" t="s">
        <v>8272</v>
      </c>
      <c r="R3166" s="3" t="s">
        <v>8272</v>
      </c>
      <c r="S3166" s="15">
        <f t="shared" si="98"/>
        <v>41766.80572916667</v>
      </c>
      <c r="T3166" s="14">
        <f t="shared" si="99"/>
        <v>41799.80572916667</v>
      </c>
    </row>
    <row r="3167" spans="1:20" ht="30.75" x14ac:dyDescent="0.25">
      <c r="A3167" s="3">
        <v>3165</v>
      </c>
      <c r="B3167" s="4" t="s">
        <v>3165</v>
      </c>
      <c r="C3167" s="4" t="s">
        <v>7275</v>
      </c>
      <c r="D3167" s="3">
        <v>750</v>
      </c>
      <c r="E3167" s="3">
        <v>1220</v>
      </c>
      <c r="F3167" s="8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8272</v>
      </c>
      <c r="O3167" s="8">
        <v>162.66666666666666</v>
      </c>
      <c r="P3167" s="3">
        <v>22.38095238095238</v>
      </c>
      <c r="Q3167" s="3" t="s">
        <v>8272</v>
      </c>
      <c r="R3167" s="3" t="s">
        <v>8272</v>
      </c>
      <c r="S3167" s="15">
        <f t="shared" si="98"/>
        <v>40644.159259259257</v>
      </c>
      <c r="T3167" s="14">
        <f t="shared" si="99"/>
        <v>40666.165972222225</v>
      </c>
    </row>
    <row r="3168" spans="1:20" ht="30.75" x14ac:dyDescent="0.25">
      <c r="A3168" s="3">
        <v>3166</v>
      </c>
      <c r="B3168" s="4" t="s">
        <v>3166</v>
      </c>
      <c r="C3168" s="4" t="s">
        <v>7276</v>
      </c>
      <c r="D3168" s="3">
        <v>35000</v>
      </c>
      <c r="E3168" s="3">
        <v>56079.83</v>
      </c>
      <c r="F3168" s="8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8272</v>
      </c>
      <c r="O3168" s="8">
        <v>160.22808571428573</v>
      </c>
      <c r="P3168" s="3">
        <v>22.666483870967745</v>
      </c>
      <c r="Q3168" s="3" t="s">
        <v>8272</v>
      </c>
      <c r="R3168" s="3" t="s">
        <v>8272</v>
      </c>
      <c r="S3168" s="15">
        <f t="shared" si="98"/>
        <v>41940.69158564815</v>
      </c>
      <c r="T3168" s="14">
        <f t="shared" si="99"/>
        <v>41969.332638888889</v>
      </c>
    </row>
    <row r="3169" spans="1:20" ht="15.75" x14ac:dyDescent="0.25">
      <c r="A3169" s="3">
        <v>3167</v>
      </c>
      <c r="B3169" s="4" t="s">
        <v>3167</v>
      </c>
      <c r="C3169" s="4" t="s">
        <v>7277</v>
      </c>
      <c r="D3169" s="3">
        <v>3000</v>
      </c>
      <c r="E3169" s="3">
        <v>3485</v>
      </c>
      <c r="F3169" s="8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8272</v>
      </c>
      <c r="O3169" s="8">
        <v>116.16666666666666</v>
      </c>
      <c r="P3169" s="3">
        <v>8.8181818181818183</v>
      </c>
      <c r="Q3169" s="3" t="s">
        <v>8272</v>
      </c>
      <c r="R3169" s="3" t="s">
        <v>8272</v>
      </c>
      <c r="S3169" s="15">
        <f t="shared" si="98"/>
        <v>41839.175706018519</v>
      </c>
      <c r="T3169" s="14">
        <f t="shared" si="99"/>
        <v>41853.175706018519</v>
      </c>
    </row>
    <row r="3170" spans="1:20" ht="30.75" x14ac:dyDescent="0.25">
      <c r="A3170" s="3">
        <v>3168</v>
      </c>
      <c r="B3170" s="4" t="s">
        <v>3168</v>
      </c>
      <c r="C3170" s="4" t="s">
        <v>7278</v>
      </c>
      <c r="D3170" s="3">
        <v>2500</v>
      </c>
      <c r="E3170" s="3">
        <v>3105</v>
      </c>
      <c r="F3170" s="8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8272</v>
      </c>
      <c r="O3170" s="8">
        <v>124.2</v>
      </c>
      <c r="P3170" s="3">
        <v>9.9180327868852451</v>
      </c>
      <c r="Q3170" s="3" t="s">
        <v>8272</v>
      </c>
      <c r="R3170" s="3" t="s">
        <v>8272</v>
      </c>
      <c r="S3170" s="15">
        <f t="shared" si="98"/>
        <v>41772.105937500004</v>
      </c>
      <c r="T3170" s="14">
        <f t="shared" si="99"/>
        <v>41803.916666666664</v>
      </c>
    </row>
    <row r="3171" spans="1:20" ht="30.75" x14ac:dyDescent="0.25">
      <c r="A3171" s="3">
        <v>3169</v>
      </c>
      <c r="B3171" s="4" t="s">
        <v>3169</v>
      </c>
      <c r="C3171" s="4" t="s">
        <v>7279</v>
      </c>
      <c r="D3171" s="3">
        <v>8000</v>
      </c>
      <c r="E3171" s="3">
        <v>8241</v>
      </c>
      <c r="F3171" s="8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8272</v>
      </c>
      <c r="O3171" s="8">
        <v>103.01249999999999</v>
      </c>
      <c r="P3171" s="3">
        <v>2.9390243902439024</v>
      </c>
      <c r="Q3171" s="3" t="s">
        <v>8272</v>
      </c>
      <c r="R3171" s="3" t="s">
        <v>8272</v>
      </c>
      <c r="S3171" s="15">
        <f t="shared" si="98"/>
        <v>41591.737974537034</v>
      </c>
      <c r="T3171" s="14">
        <f t="shared" si="99"/>
        <v>41621.207638888889</v>
      </c>
    </row>
    <row r="3172" spans="1:20" ht="30.75" x14ac:dyDescent="0.25">
      <c r="A3172" s="3">
        <v>3170</v>
      </c>
      <c r="B3172" s="4" t="s">
        <v>3170</v>
      </c>
      <c r="C3172" s="4" t="s">
        <v>7280</v>
      </c>
      <c r="D3172" s="3">
        <v>2000</v>
      </c>
      <c r="E3172" s="3">
        <v>2245</v>
      </c>
      <c r="F3172" s="8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8272</v>
      </c>
      <c r="O3172" s="8">
        <v>112.25</v>
      </c>
      <c r="P3172" s="3">
        <v>3.4507042253521125</v>
      </c>
      <c r="Q3172" s="3" t="s">
        <v>8272</v>
      </c>
      <c r="R3172" s="3" t="s">
        <v>8272</v>
      </c>
      <c r="S3172" s="15">
        <f t="shared" si="98"/>
        <v>41789.080370370371</v>
      </c>
      <c r="T3172" s="14">
        <f t="shared" si="99"/>
        <v>41822.166666666664</v>
      </c>
    </row>
    <row r="3173" spans="1:20" ht="45.75" x14ac:dyDescent="0.25">
      <c r="A3173" s="3">
        <v>3171</v>
      </c>
      <c r="B3173" s="4" t="s">
        <v>3171</v>
      </c>
      <c r="C3173" s="4" t="s">
        <v>7281</v>
      </c>
      <c r="D3173" s="3">
        <v>7000</v>
      </c>
      <c r="E3173" s="3">
        <v>7617</v>
      </c>
      <c r="F3173" s="8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8272</v>
      </c>
      <c r="O3173" s="8">
        <v>108.8142857142857</v>
      </c>
      <c r="P3173" s="3">
        <v>5.2735042735042734</v>
      </c>
      <c r="Q3173" s="3" t="s">
        <v>8272</v>
      </c>
      <c r="R3173" s="3" t="s">
        <v>8272</v>
      </c>
      <c r="S3173" s="15">
        <f t="shared" si="98"/>
        <v>42466.608310185184</v>
      </c>
      <c r="T3173" s="14">
        <f t="shared" si="99"/>
        <v>42496.608310185184</v>
      </c>
    </row>
    <row r="3174" spans="1:20" ht="30.75" x14ac:dyDescent="0.25">
      <c r="A3174" s="3">
        <v>3172</v>
      </c>
      <c r="B3174" s="4" t="s">
        <v>3172</v>
      </c>
      <c r="C3174" s="4" t="s">
        <v>7282</v>
      </c>
      <c r="D3174" s="3">
        <v>2000</v>
      </c>
      <c r="E3174" s="3">
        <v>2300</v>
      </c>
      <c r="F3174" s="8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8272</v>
      </c>
      <c r="O3174" s="8">
        <v>114.99999999999999</v>
      </c>
      <c r="P3174" s="3">
        <v>10.344827586206897</v>
      </c>
      <c r="Q3174" s="3" t="s">
        <v>8272</v>
      </c>
      <c r="R3174" s="3" t="s">
        <v>8272</v>
      </c>
      <c r="S3174" s="15">
        <f t="shared" si="98"/>
        <v>40923.729953703703</v>
      </c>
      <c r="T3174" s="14">
        <f t="shared" si="99"/>
        <v>40953.729953703703</v>
      </c>
    </row>
    <row r="3175" spans="1:20" ht="30.75" x14ac:dyDescent="0.25">
      <c r="A3175" s="3">
        <v>3173</v>
      </c>
      <c r="B3175" s="4" t="s">
        <v>3173</v>
      </c>
      <c r="C3175" s="4" t="s">
        <v>7283</v>
      </c>
      <c r="D3175" s="3">
        <v>10000</v>
      </c>
      <c r="E3175" s="3">
        <v>10300</v>
      </c>
      <c r="F3175" s="8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8272</v>
      </c>
      <c r="O3175" s="8">
        <v>103</v>
      </c>
      <c r="P3175" s="3">
        <v>4.0540540540540544</v>
      </c>
      <c r="Q3175" s="3" t="s">
        <v>8272</v>
      </c>
      <c r="R3175" s="3" t="s">
        <v>8272</v>
      </c>
      <c r="S3175" s="15">
        <f t="shared" si="98"/>
        <v>41878.878379629627</v>
      </c>
      <c r="T3175" s="14">
        <f t="shared" si="99"/>
        <v>41908.878379629627</v>
      </c>
    </row>
    <row r="3176" spans="1:20" ht="45.75" x14ac:dyDescent="0.25">
      <c r="A3176" s="3">
        <v>3174</v>
      </c>
      <c r="B3176" s="4" t="s">
        <v>3174</v>
      </c>
      <c r="C3176" s="4" t="s">
        <v>7284</v>
      </c>
      <c r="D3176" s="3">
        <v>3000</v>
      </c>
      <c r="E3176" s="3">
        <v>3034</v>
      </c>
      <c r="F3176" s="8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8272</v>
      </c>
      <c r="O3176" s="8">
        <v>101.13333333333334</v>
      </c>
      <c r="P3176" s="3">
        <v>1.4782608695652173</v>
      </c>
      <c r="Q3176" s="3" t="s">
        <v>8272</v>
      </c>
      <c r="R3176" s="3" t="s">
        <v>8272</v>
      </c>
      <c r="S3176" s="15">
        <f t="shared" si="98"/>
        <v>41862.864675925928</v>
      </c>
      <c r="T3176" s="14">
        <f t="shared" si="99"/>
        <v>41876.864675925928</v>
      </c>
    </row>
    <row r="3177" spans="1:20" ht="45.75" x14ac:dyDescent="0.25">
      <c r="A3177" s="3">
        <v>3175</v>
      </c>
      <c r="B3177" s="4" t="s">
        <v>3175</v>
      </c>
      <c r="C3177" s="4" t="s">
        <v>7285</v>
      </c>
      <c r="D3177" s="3">
        <v>5000</v>
      </c>
      <c r="E3177" s="3">
        <v>5478</v>
      </c>
      <c r="F3177" s="8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8272</v>
      </c>
      <c r="O3177" s="8">
        <v>109.55999999999999</v>
      </c>
      <c r="P3177" s="3">
        <v>7.9666666666666668</v>
      </c>
      <c r="Q3177" s="3" t="s">
        <v>8272</v>
      </c>
      <c r="R3177" s="3" t="s">
        <v>8272</v>
      </c>
      <c r="S3177" s="15">
        <f t="shared" si="98"/>
        <v>40531.886886574073</v>
      </c>
      <c r="T3177" s="14">
        <f t="shared" si="99"/>
        <v>40591.886886574073</v>
      </c>
    </row>
    <row r="3178" spans="1:20" ht="30.75" x14ac:dyDescent="0.25">
      <c r="A3178" s="3">
        <v>3176</v>
      </c>
      <c r="B3178" s="4" t="s">
        <v>3176</v>
      </c>
      <c r="C3178" s="4" t="s">
        <v>7286</v>
      </c>
      <c r="D3178" s="3">
        <v>1900</v>
      </c>
      <c r="E3178" s="3">
        <v>2182</v>
      </c>
      <c r="F3178" s="8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8272</v>
      </c>
      <c r="O3178" s="8">
        <v>114.8421052631579</v>
      </c>
      <c r="P3178" s="3">
        <v>5.127272727272727</v>
      </c>
      <c r="Q3178" s="3" t="s">
        <v>8272</v>
      </c>
      <c r="R3178" s="3" t="s">
        <v>8272</v>
      </c>
      <c r="S3178" s="15">
        <f t="shared" si="98"/>
        <v>41477.930914351848</v>
      </c>
      <c r="T3178" s="14">
        <f t="shared" si="99"/>
        <v>41504.625</v>
      </c>
    </row>
    <row r="3179" spans="1:20" ht="30.75" x14ac:dyDescent="0.25">
      <c r="A3179" s="3">
        <v>3177</v>
      </c>
      <c r="B3179" s="4" t="s">
        <v>3177</v>
      </c>
      <c r="C3179" s="4" t="s">
        <v>7287</v>
      </c>
      <c r="D3179" s="3">
        <v>2500</v>
      </c>
      <c r="E3179" s="3">
        <v>2935</v>
      </c>
      <c r="F3179" s="8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8272</v>
      </c>
      <c r="O3179" s="8">
        <v>117.39999999999999</v>
      </c>
      <c r="P3179" s="3">
        <v>8.5294117647058822</v>
      </c>
      <c r="Q3179" s="3" t="s">
        <v>8272</v>
      </c>
      <c r="R3179" s="3" t="s">
        <v>8272</v>
      </c>
      <c r="S3179" s="15">
        <f t="shared" si="98"/>
        <v>41781.666770833333</v>
      </c>
      <c r="T3179" s="14">
        <f t="shared" si="99"/>
        <v>41811.666770833333</v>
      </c>
    </row>
    <row r="3180" spans="1:20" ht="45.75" x14ac:dyDescent="0.25">
      <c r="A3180" s="3">
        <v>3178</v>
      </c>
      <c r="B3180" s="4" t="s">
        <v>3178</v>
      </c>
      <c r="C3180" s="4" t="s">
        <v>7288</v>
      </c>
      <c r="D3180" s="3">
        <v>1500</v>
      </c>
      <c r="E3180" s="3">
        <v>2576</v>
      </c>
      <c r="F3180" s="8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8272</v>
      </c>
      <c r="O3180" s="8">
        <v>171.73333333333335</v>
      </c>
      <c r="P3180" s="3">
        <v>13.794871794871796</v>
      </c>
      <c r="Q3180" s="3" t="s">
        <v>8272</v>
      </c>
      <c r="R3180" s="3" t="s">
        <v>8272</v>
      </c>
      <c r="S3180" s="15">
        <f t="shared" si="98"/>
        <v>41806.605034722219</v>
      </c>
      <c r="T3180" s="14">
        <f t="shared" si="99"/>
        <v>41836.605034722219</v>
      </c>
    </row>
    <row r="3181" spans="1:20" ht="30.75" x14ac:dyDescent="0.25">
      <c r="A3181" s="3">
        <v>3179</v>
      </c>
      <c r="B3181" s="4" t="s">
        <v>3179</v>
      </c>
      <c r="C3181" s="4" t="s">
        <v>7289</v>
      </c>
      <c r="D3181" s="3">
        <v>4200</v>
      </c>
      <c r="E3181" s="3">
        <v>4794.82</v>
      </c>
      <c r="F3181" s="8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8272</v>
      </c>
      <c r="O3181" s="8">
        <v>114.16238095238094</v>
      </c>
      <c r="P3181" s="3">
        <v>9.59387096774193</v>
      </c>
      <c r="Q3181" s="3" t="s">
        <v>8272</v>
      </c>
      <c r="R3181" s="3" t="s">
        <v>8272</v>
      </c>
      <c r="S3181" s="15">
        <f t="shared" si="98"/>
        <v>41375.702210648145</v>
      </c>
      <c r="T3181" s="14">
        <f t="shared" si="99"/>
        <v>41400.702210648145</v>
      </c>
    </row>
    <row r="3182" spans="1:20" ht="30.75" x14ac:dyDescent="0.25">
      <c r="A3182" s="3">
        <v>3180</v>
      </c>
      <c r="B3182" s="4" t="s">
        <v>3180</v>
      </c>
      <c r="C3182" s="4" t="s">
        <v>7290</v>
      </c>
      <c r="D3182" s="3">
        <v>1200</v>
      </c>
      <c r="E3182" s="3">
        <v>1437</v>
      </c>
      <c r="F3182" s="8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8272</v>
      </c>
      <c r="O3182" s="8">
        <v>119.75</v>
      </c>
      <c r="P3182" s="3">
        <v>5.2666666666666666</v>
      </c>
      <c r="Q3182" s="3" t="s">
        <v>8272</v>
      </c>
      <c r="R3182" s="3" t="s">
        <v>8272</v>
      </c>
      <c r="S3182" s="15">
        <f t="shared" si="98"/>
        <v>41780.412604166668</v>
      </c>
      <c r="T3182" s="14">
        <f t="shared" si="99"/>
        <v>41810.412604166668</v>
      </c>
    </row>
    <row r="3183" spans="1:20" ht="45.75" x14ac:dyDescent="0.25">
      <c r="A3183" s="3">
        <v>3181</v>
      </c>
      <c r="B3183" s="4" t="s">
        <v>3181</v>
      </c>
      <c r="C3183" s="4" t="s">
        <v>7291</v>
      </c>
      <c r="D3183" s="3">
        <v>500</v>
      </c>
      <c r="E3183" s="3">
        <v>545</v>
      </c>
      <c r="F3183" s="8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8272</v>
      </c>
      <c r="O3183" s="8">
        <v>109.00000000000001</v>
      </c>
      <c r="P3183" s="3">
        <v>3</v>
      </c>
      <c r="Q3183" s="3" t="s">
        <v>8272</v>
      </c>
      <c r="R3183" s="3" t="s">
        <v>8272</v>
      </c>
      <c r="S3183" s="15">
        <f t="shared" si="98"/>
        <v>41779.310034722221</v>
      </c>
      <c r="T3183" s="14">
        <f t="shared" si="99"/>
        <v>41805.666666666664</v>
      </c>
    </row>
    <row r="3184" spans="1:20" ht="45.75" x14ac:dyDescent="0.25">
      <c r="A3184" s="3">
        <v>3182</v>
      </c>
      <c r="B3184" s="4" t="s">
        <v>3182</v>
      </c>
      <c r="C3184" s="4" t="s">
        <v>7292</v>
      </c>
      <c r="D3184" s="3">
        <v>7000</v>
      </c>
      <c r="E3184" s="3">
        <v>7062</v>
      </c>
      <c r="F3184" s="8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8272</v>
      </c>
      <c r="O3184" s="8">
        <v>100.88571428571429</v>
      </c>
      <c r="P3184" s="3">
        <v>0.41059602649006621</v>
      </c>
      <c r="Q3184" s="3" t="s">
        <v>8272</v>
      </c>
      <c r="R3184" s="3" t="s">
        <v>8272</v>
      </c>
      <c r="S3184" s="15">
        <f t="shared" si="98"/>
        <v>40883.949317129627</v>
      </c>
      <c r="T3184" s="14">
        <f t="shared" si="99"/>
        <v>40939.708333333336</v>
      </c>
    </row>
    <row r="3185" spans="1:20" ht="30.75" x14ac:dyDescent="0.25">
      <c r="A3185" s="3">
        <v>3183</v>
      </c>
      <c r="B3185" s="4" t="s">
        <v>3183</v>
      </c>
      <c r="C3185" s="4" t="s">
        <v>7293</v>
      </c>
      <c r="D3185" s="3">
        <v>2500</v>
      </c>
      <c r="E3185" s="3">
        <v>2725</v>
      </c>
      <c r="F3185" s="8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8272</v>
      </c>
      <c r="O3185" s="8">
        <v>109.00000000000001</v>
      </c>
      <c r="P3185" s="3">
        <v>3.3088235294117645</v>
      </c>
      <c r="Q3185" s="3" t="s">
        <v>8272</v>
      </c>
      <c r="R3185" s="3" t="s">
        <v>8272</v>
      </c>
      <c r="S3185" s="15">
        <f t="shared" si="98"/>
        <v>41491.79478009259</v>
      </c>
      <c r="T3185" s="14">
        <f t="shared" si="99"/>
        <v>41509.79478009259</v>
      </c>
    </row>
    <row r="3186" spans="1:20" ht="30.75" x14ac:dyDescent="0.25">
      <c r="A3186" s="3">
        <v>3184</v>
      </c>
      <c r="B3186" s="4" t="s">
        <v>3184</v>
      </c>
      <c r="C3186" s="4" t="s">
        <v>7294</v>
      </c>
      <c r="D3186" s="3">
        <v>4300</v>
      </c>
      <c r="E3186" s="3">
        <v>4610</v>
      </c>
      <c r="F3186" s="8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8272</v>
      </c>
      <c r="O3186" s="8">
        <v>107.20930232558139</v>
      </c>
      <c r="P3186" s="3">
        <v>6.7391304347826084</v>
      </c>
      <c r="Q3186" s="3" t="s">
        <v>8272</v>
      </c>
      <c r="R3186" s="3" t="s">
        <v>8272</v>
      </c>
      <c r="S3186" s="15">
        <f t="shared" si="98"/>
        <v>41791.993414351848</v>
      </c>
      <c r="T3186" s="14">
        <f t="shared" si="99"/>
        <v>41821.993414351848</v>
      </c>
    </row>
    <row r="3187" spans="1:20" ht="30.75" x14ac:dyDescent="0.25">
      <c r="A3187" s="3">
        <v>3185</v>
      </c>
      <c r="B3187" s="4" t="s">
        <v>3185</v>
      </c>
      <c r="C3187" s="4" t="s">
        <v>7295</v>
      </c>
      <c r="D3187" s="3">
        <v>1000</v>
      </c>
      <c r="E3187" s="3">
        <v>1000</v>
      </c>
      <c r="F3187" s="8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8272</v>
      </c>
      <c r="O3187" s="8">
        <v>100</v>
      </c>
      <c r="P3187" s="3">
        <v>0</v>
      </c>
      <c r="Q3187" s="3" t="s">
        <v>8272</v>
      </c>
      <c r="R3187" s="3" t="s">
        <v>8272</v>
      </c>
      <c r="S3187" s="15">
        <f t="shared" si="98"/>
        <v>41829.977326388893</v>
      </c>
      <c r="T3187" s="14">
        <f t="shared" si="99"/>
        <v>41836.977326388893</v>
      </c>
    </row>
    <row r="3188" spans="1:20" ht="30.75" x14ac:dyDescent="0.25">
      <c r="A3188" s="3">
        <v>3186</v>
      </c>
      <c r="B3188" s="4" t="s">
        <v>3186</v>
      </c>
      <c r="C3188" s="4" t="s">
        <v>7296</v>
      </c>
      <c r="D3188" s="3">
        <v>3200</v>
      </c>
      <c r="E3188" s="3">
        <v>3270</v>
      </c>
      <c r="F3188" s="8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8272</v>
      </c>
      <c r="O3188" s="8">
        <v>102.18750000000001</v>
      </c>
      <c r="P3188" s="3">
        <v>1</v>
      </c>
      <c r="Q3188" s="3" t="s">
        <v>8272</v>
      </c>
      <c r="R3188" s="3" t="s">
        <v>8272</v>
      </c>
      <c r="S3188" s="15">
        <f t="shared" si="98"/>
        <v>41868.924050925925</v>
      </c>
      <c r="T3188" s="14">
        <f t="shared" si="99"/>
        <v>41898.875</v>
      </c>
    </row>
    <row r="3189" spans="1:20" ht="45.75" x14ac:dyDescent="0.25">
      <c r="A3189" s="3">
        <v>3187</v>
      </c>
      <c r="B3189" s="4" t="s">
        <v>3187</v>
      </c>
      <c r="C3189" s="4" t="s">
        <v>7297</v>
      </c>
      <c r="D3189" s="3">
        <v>15000</v>
      </c>
      <c r="E3189" s="3">
        <v>17444</v>
      </c>
      <c r="F3189" s="8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8272</v>
      </c>
      <c r="O3189" s="8">
        <v>116.29333333333334</v>
      </c>
      <c r="P3189" s="3">
        <v>10.016393442622951</v>
      </c>
      <c r="Q3189" s="3" t="s">
        <v>8272</v>
      </c>
      <c r="R3189" s="3" t="s">
        <v>8272</v>
      </c>
      <c r="S3189" s="15">
        <f t="shared" si="98"/>
        <v>41835.666354166664</v>
      </c>
      <c r="T3189" s="14">
        <f t="shared" si="99"/>
        <v>41855.666354166664</v>
      </c>
    </row>
    <row r="3190" spans="1:20" ht="30.75" x14ac:dyDescent="0.25">
      <c r="A3190" s="3">
        <v>3188</v>
      </c>
      <c r="B3190" s="4" t="s">
        <v>3188</v>
      </c>
      <c r="C3190" s="4" t="s">
        <v>7298</v>
      </c>
      <c r="D3190" s="3">
        <v>200</v>
      </c>
      <c r="E3190" s="3">
        <v>130</v>
      </c>
      <c r="F3190" s="9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8306</v>
      </c>
      <c r="O3190" s="7">
        <v>65</v>
      </c>
      <c r="P3190" s="3">
        <v>-7.7777777777777777</v>
      </c>
      <c r="Q3190" s="3" t="s">
        <v>8306</v>
      </c>
      <c r="R3190" s="3" t="s">
        <v>8306</v>
      </c>
      <c r="S3190" s="15">
        <f t="shared" si="98"/>
        <v>42144.415532407409</v>
      </c>
      <c r="T3190" s="14">
        <f t="shared" si="99"/>
        <v>42165.415532407409</v>
      </c>
    </row>
    <row r="3191" spans="1:20" ht="30.75" x14ac:dyDescent="0.25">
      <c r="A3191" s="3">
        <v>3189</v>
      </c>
      <c r="B3191" s="4" t="s">
        <v>3189</v>
      </c>
      <c r="C3191" s="4" t="s">
        <v>7299</v>
      </c>
      <c r="D3191" s="3">
        <v>55000</v>
      </c>
      <c r="E3191" s="3">
        <v>6780</v>
      </c>
      <c r="F3191" s="9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8306</v>
      </c>
      <c r="O3191" s="7">
        <v>12.327272727272726</v>
      </c>
      <c r="P3191" s="3">
        <v>-2537.8947368421054</v>
      </c>
      <c r="Q3191" s="3" t="s">
        <v>8306</v>
      </c>
      <c r="R3191" s="3" t="s">
        <v>8306</v>
      </c>
      <c r="S3191" s="15">
        <f t="shared" si="98"/>
        <v>42118.346435185187</v>
      </c>
      <c r="T3191" s="14">
        <f t="shared" si="99"/>
        <v>42148.346435185187</v>
      </c>
    </row>
    <row r="3192" spans="1:20" ht="30.75" x14ac:dyDescent="0.25">
      <c r="A3192" s="3">
        <v>3190</v>
      </c>
      <c r="B3192" s="4" t="s">
        <v>3190</v>
      </c>
      <c r="C3192" s="4" t="s">
        <v>7300</v>
      </c>
      <c r="D3192" s="3">
        <v>4000</v>
      </c>
      <c r="E3192" s="3">
        <v>0</v>
      </c>
      <c r="F3192" s="9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8306</v>
      </c>
      <c r="O3192" s="7">
        <v>0</v>
      </c>
      <c r="P3192" s="3">
        <v>0</v>
      </c>
      <c r="Q3192" s="3" t="s">
        <v>8306</v>
      </c>
      <c r="R3192" s="3" t="s">
        <v>8306</v>
      </c>
      <c r="S3192" s="15">
        <f t="shared" si="98"/>
        <v>42683.151331018518</v>
      </c>
      <c r="T3192" s="14">
        <f t="shared" si="99"/>
        <v>42713.192997685182</v>
      </c>
    </row>
    <row r="3193" spans="1:20" ht="30.75" x14ac:dyDescent="0.25">
      <c r="A3193" s="3">
        <v>3191</v>
      </c>
      <c r="B3193" s="4" t="s">
        <v>3191</v>
      </c>
      <c r="C3193" s="4" t="s">
        <v>7301</v>
      </c>
      <c r="D3193" s="3">
        <v>3750</v>
      </c>
      <c r="E3193" s="3">
        <v>151</v>
      </c>
      <c r="F3193" s="9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8306</v>
      </c>
      <c r="O3193" s="7">
        <v>4.0266666666666664</v>
      </c>
      <c r="P3193" s="3">
        <v>-899.75</v>
      </c>
      <c r="Q3193" s="3" t="s">
        <v>8306</v>
      </c>
      <c r="R3193" s="3" t="s">
        <v>8306</v>
      </c>
      <c r="S3193" s="15">
        <f t="shared" si="98"/>
        <v>42538.755428240736</v>
      </c>
      <c r="T3193" s="14">
        <f t="shared" si="99"/>
        <v>42598.755428240736</v>
      </c>
    </row>
    <row r="3194" spans="1:20" ht="30.75" x14ac:dyDescent="0.25">
      <c r="A3194" s="3">
        <v>3192</v>
      </c>
      <c r="B3194" s="4" t="s">
        <v>3192</v>
      </c>
      <c r="C3194" s="4" t="s">
        <v>7302</v>
      </c>
      <c r="D3194" s="3">
        <v>10000</v>
      </c>
      <c r="E3194" s="3">
        <v>102</v>
      </c>
      <c r="F3194" s="9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8306</v>
      </c>
      <c r="O3194" s="7">
        <v>1.02</v>
      </c>
      <c r="P3194" s="3">
        <v>-1237.25</v>
      </c>
      <c r="Q3194" s="3" t="s">
        <v>8306</v>
      </c>
      <c r="R3194" s="3" t="s">
        <v>8306</v>
      </c>
      <c r="S3194" s="15">
        <f t="shared" si="98"/>
        <v>42018.94049768518</v>
      </c>
      <c r="T3194" s="14">
        <f t="shared" si="99"/>
        <v>42063.916666666672</v>
      </c>
    </row>
    <row r="3195" spans="1:20" ht="30.75" x14ac:dyDescent="0.25">
      <c r="A3195" s="3">
        <v>3193</v>
      </c>
      <c r="B3195" s="4" t="s">
        <v>3193</v>
      </c>
      <c r="C3195" s="4" t="s">
        <v>7303</v>
      </c>
      <c r="D3195" s="3">
        <v>5000</v>
      </c>
      <c r="E3195" s="3">
        <v>587</v>
      </c>
      <c r="F3195" s="9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8306</v>
      </c>
      <c r="O3195" s="7">
        <v>11.74</v>
      </c>
      <c r="P3195" s="3">
        <v>-183.875</v>
      </c>
      <c r="Q3195" s="3" t="s">
        <v>8306</v>
      </c>
      <c r="R3195" s="3" t="s">
        <v>8306</v>
      </c>
      <c r="S3195" s="15">
        <f t="shared" si="98"/>
        <v>42010.968240740738</v>
      </c>
      <c r="T3195" s="14">
        <f t="shared" si="99"/>
        <v>42055.968240740738</v>
      </c>
    </row>
    <row r="3196" spans="1:20" ht="45.75" x14ac:dyDescent="0.25">
      <c r="A3196" s="3">
        <v>3194</v>
      </c>
      <c r="B3196" s="4" t="s">
        <v>3194</v>
      </c>
      <c r="C3196" s="4" t="s">
        <v>7304</v>
      </c>
      <c r="D3196" s="3">
        <v>11000</v>
      </c>
      <c r="E3196" s="3">
        <v>0</v>
      </c>
      <c r="F3196" s="9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8306</v>
      </c>
      <c r="O3196" s="7">
        <v>0</v>
      </c>
      <c r="P3196" s="3">
        <v>0</v>
      </c>
      <c r="Q3196" s="3" t="s">
        <v>8306</v>
      </c>
      <c r="R3196" s="3" t="s">
        <v>8306</v>
      </c>
      <c r="S3196" s="15">
        <f t="shared" si="98"/>
        <v>42182.062476851846</v>
      </c>
      <c r="T3196" s="14">
        <f t="shared" si="99"/>
        <v>42212.062476851846</v>
      </c>
    </row>
    <row r="3197" spans="1:20" ht="45.75" x14ac:dyDescent="0.25">
      <c r="A3197" s="3">
        <v>3195</v>
      </c>
      <c r="B3197" s="4" t="s">
        <v>3195</v>
      </c>
      <c r="C3197" s="4" t="s">
        <v>7305</v>
      </c>
      <c r="D3197" s="3">
        <v>3500</v>
      </c>
      <c r="E3197" s="3">
        <v>2070</v>
      </c>
      <c r="F3197" s="9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8306</v>
      </c>
      <c r="O3197" s="7">
        <v>59.142857142857139</v>
      </c>
      <c r="P3197" s="3">
        <v>-36.666666666666664</v>
      </c>
      <c r="Q3197" s="3" t="s">
        <v>8306</v>
      </c>
      <c r="R3197" s="3" t="s">
        <v>8306</v>
      </c>
      <c r="S3197" s="15">
        <f t="shared" si="98"/>
        <v>42017.594236111108</v>
      </c>
      <c r="T3197" s="14">
        <f t="shared" si="99"/>
        <v>42047.594236111108</v>
      </c>
    </row>
    <row r="3198" spans="1:20" ht="30.75" x14ac:dyDescent="0.25">
      <c r="A3198" s="3">
        <v>3196</v>
      </c>
      <c r="B3198" s="4" t="s">
        <v>3196</v>
      </c>
      <c r="C3198" s="4" t="s">
        <v>7306</v>
      </c>
      <c r="D3198" s="3">
        <v>3000000</v>
      </c>
      <c r="E3198" s="3">
        <v>1800</v>
      </c>
      <c r="F3198" s="9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8306</v>
      </c>
      <c r="O3198" s="7">
        <v>0.06</v>
      </c>
      <c r="P3198" s="3">
        <v>-499700</v>
      </c>
      <c r="Q3198" s="3" t="s">
        <v>8306</v>
      </c>
      <c r="R3198" s="3" t="s">
        <v>8306</v>
      </c>
      <c r="S3198" s="15">
        <f t="shared" si="98"/>
        <v>42157.598090277781</v>
      </c>
      <c r="T3198" s="14">
        <f t="shared" si="99"/>
        <v>42217.583333333328</v>
      </c>
    </row>
    <row r="3199" spans="1:20" ht="30.75" x14ac:dyDescent="0.25">
      <c r="A3199" s="3">
        <v>3197</v>
      </c>
      <c r="B3199" s="4" t="s">
        <v>3197</v>
      </c>
      <c r="C3199" s="4" t="s">
        <v>7307</v>
      </c>
      <c r="D3199" s="3">
        <v>10000</v>
      </c>
      <c r="E3199" s="3">
        <v>1145</v>
      </c>
      <c r="F3199" s="9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8306</v>
      </c>
      <c r="O3199" s="7">
        <v>11.450000000000001</v>
      </c>
      <c r="P3199" s="3">
        <v>-2213.75</v>
      </c>
      <c r="Q3199" s="3" t="s">
        <v>8306</v>
      </c>
      <c r="R3199" s="3" t="s">
        <v>8306</v>
      </c>
      <c r="S3199" s="15">
        <f t="shared" si="98"/>
        <v>42009.493263888886</v>
      </c>
      <c r="T3199" s="14">
        <f t="shared" si="99"/>
        <v>42039.493263888886</v>
      </c>
    </row>
    <row r="3200" spans="1:20" ht="45.75" x14ac:dyDescent="0.25">
      <c r="A3200" s="3">
        <v>3198</v>
      </c>
      <c r="B3200" s="4" t="s">
        <v>3198</v>
      </c>
      <c r="C3200" s="4" t="s">
        <v>7308</v>
      </c>
      <c r="D3200" s="3">
        <v>30000</v>
      </c>
      <c r="E3200" s="3">
        <v>110</v>
      </c>
      <c r="F3200" s="9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8306</v>
      </c>
      <c r="O3200" s="7">
        <v>0.36666666666666664</v>
      </c>
      <c r="P3200" s="3">
        <v>-9963.3333333333339</v>
      </c>
      <c r="Q3200" s="3" t="s">
        <v>8306</v>
      </c>
      <c r="R3200" s="3" t="s">
        <v>8306</v>
      </c>
      <c r="S3200" s="15">
        <f t="shared" si="98"/>
        <v>42013.424502314811</v>
      </c>
      <c r="T3200" s="14">
        <f t="shared" si="99"/>
        <v>42051.424502314811</v>
      </c>
    </row>
    <row r="3201" spans="1:20" ht="30.75" x14ac:dyDescent="0.25">
      <c r="A3201" s="3">
        <v>3199</v>
      </c>
      <c r="B3201" s="4" t="s">
        <v>3199</v>
      </c>
      <c r="C3201" s="4" t="s">
        <v>7309</v>
      </c>
      <c r="D3201" s="3">
        <v>5000</v>
      </c>
      <c r="E3201" s="3">
        <v>2608</v>
      </c>
      <c r="F3201" s="9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8306</v>
      </c>
      <c r="O3201" s="7">
        <v>52.16</v>
      </c>
      <c r="P3201" s="3">
        <v>-45.132075471698116</v>
      </c>
      <c r="Q3201" s="3" t="s">
        <v>8306</v>
      </c>
      <c r="R3201" s="3" t="s">
        <v>8306</v>
      </c>
      <c r="S3201" s="15">
        <f t="shared" si="98"/>
        <v>41858.761782407404</v>
      </c>
      <c r="T3201" s="14">
        <f t="shared" si="99"/>
        <v>41888.875</v>
      </c>
    </row>
    <row r="3202" spans="1:20" ht="30.75" x14ac:dyDescent="0.25">
      <c r="A3202" s="3">
        <v>3200</v>
      </c>
      <c r="B3202" s="4" t="s">
        <v>3200</v>
      </c>
      <c r="C3202" s="4" t="s">
        <v>7310</v>
      </c>
      <c r="D3202" s="3">
        <v>50000</v>
      </c>
      <c r="E3202" s="3">
        <v>1</v>
      </c>
      <c r="F3202" s="9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8306</v>
      </c>
      <c r="O3202" s="7">
        <v>2E-3</v>
      </c>
      <c r="P3202" s="3">
        <v>-49999</v>
      </c>
      <c r="Q3202" s="3" t="s">
        <v>8306</v>
      </c>
      <c r="R3202" s="3" t="s">
        <v>8306</v>
      </c>
      <c r="S3202" s="15">
        <f t="shared" si="98"/>
        <v>42460.320613425924</v>
      </c>
      <c r="T3202" s="14">
        <f t="shared" si="99"/>
        <v>42490.231944444444</v>
      </c>
    </row>
    <row r="3203" spans="1:20" ht="45.75" x14ac:dyDescent="0.25">
      <c r="A3203" s="3">
        <v>3201</v>
      </c>
      <c r="B3203" s="4" t="s">
        <v>3201</v>
      </c>
      <c r="C3203" s="4" t="s">
        <v>7311</v>
      </c>
      <c r="D3203" s="3">
        <v>2000</v>
      </c>
      <c r="E3203" s="3">
        <v>25</v>
      </c>
      <c r="F3203" s="9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8306</v>
      </c>
      <c r="O3203" s="7">
        <v>1.25</v>
      </c>
      <c r="P3203" s="3">
        <v>-987.5</v>
      </c>
      <c r="Q3203" s="3" t="s">
        <v>8306</v>
      </c>
      <c r="R3203" s="3" t="s">
        <v>8306</v>
      </c>
      <c r="S3203" s="15">
        <f t="shared" ref="S3203:S3266" si="100">(((J3203/60)/60)/24)+DATE(1970,1,1)</f>
        <v>41861.767094907409</v>
      </c>
      <c r="T3203" s="14">
        <f t="shared" ref="T3203:T3266" si="101">(((I3203/60)/60)/24)+DATE(1970,1,1)</f>
        <v>41882.767094907409</v>
      </c>
    </row>
    <row r="3204" spans="1:20" ht="30.75" x14ac:dyDescent="0.25">
      <c r="A3204" s="3">
        <v>3202</v>
      </c>
      <c r="B3204" s="4" t="s">
        <v>3202</v>
      </c>
      <c r="C3204" s="4" t="s">
        <v>7312</v>
      </c>
      <c r="D3204" s="3">
        <v>5000</v>
      </c>
      <c r="E3204" s="3">
        <v>2726</v>
      </c>
      <c r="F3204" s="9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8306</v>
      </c>
      <c r="O3204" s="7">
        <v>54.52</v>
      </c>
      <c r="P3204" s="3">
        <v>-90.96</v>
      </c>
      <c r="Q3204" s="3" t="s">
        <v>8306</v>
      </c>
      <c r="R3204" s="3" t="s">
        <v>8306</v>
      </c>
      <c r="S3204" s="15">
        <f t="shared" si="100"/>
        <v>42293.853541666671</v>
      </c>
      <c r="T3204" s="14">
        <f t="shared" si="101"/>
        <v>42352.249305555553</v>
      </c>
    </row>
    <row r="3205" spans="1:20" ht="30.75" x14ac:dyDescent="0.25">
      <c r="A3205" s="3">
        <v>3203</v>
      </c>
      <c r="B3205" s="4" t="s">
        <v>3203</v>
      </c>
      <c r="C3205" s="4" t="s">
        <v>7313</v>
      </c>
      <c r="D3205" s="3">
        <v>1000</v>
      </c>
      <c r="E3205" s="3">
        <v>250</v>
      </c>
      <c r="F3205" s="9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8306</v>
      </c>
      <c r="O3205" s="7">
        <v>25</v>
      </c>
      <c r="P3205" s="3">
        <v>-125</v>
      </c>
      <c r="Q3205" s="3" t="s">
        <v>8306</v>
      </c>
      <c r="R3205" s="3" t="s">
        <v>8306</v>
      </c>
      <c r="S3205" s="15">
        <f t="shared" si="100"/>
        <v>42242.988680555558</v>
      </c>
      <c r="T3205" s="14">
        <f t="shared" si="101"/>
        <v>42272.988680555558</v>
      </c>
    </row>
    <row r="3206" spans="1:20" ht="30.75" x14ac:dyDescent="0.25">
      <c r="A3206" s="3">
        <v>3204</v>
      </c>
      <c r="B3206" s="4" t="s">
        <v>3204</v>
      </c>
      <c r="C3206" s="4" t="s">
        <v>7314</v>
      </c>
      <c r="D3206" s="3">
        <v>500</v>
      </c>
      <c r="E3206" s="3">
        <v>0</v>
      </c>
      <c r="F3206" s="9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8306</v>
      </c>
      <c r="O3206" s="7">
        <v>0</v>
      </c>
      <c r="P3206" s="3">
        <v>0</v>
      </c>
      <c r="Q3206" s="3" t="s">
        <v>8306</v>
      </c>
      <c r="R3206" s="3" t="s">
        <v>8306</v>
      </c>
      <c r="S3206" s="15">
        <f t="shared" si="100"/>
        <v>42172.686099537037</v>
      </c>
      <c r="T3206" s="14">
        <f t="shared" si="101"/>
        <v>42202.676388888889</v>
      </c>
    </row>
    <row r="3207" spans="1:20" ht="30.75" x14ac:dyDescent="0.25">
      <c r="A3207" s="3">
        <v>3205</v>
      </c>
      <c r="B3207" s="4" t="s">
        <v>3205</v>
      </c>
      <c r="C3207" s="4" t="s">
        <v>7315</v>
      </c>
      <c r="D3207" s="3">
        <v>8000</v>
      </c>
      <c r="E3207" s="3">
        <v>273</v>
      </c>
      <c r="F3207" s="9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8306</v>
      </c>
      <c r="O3207" s="7">
        <v>3.4125000000000001</v>
      </c>
      <c r="P3207" s="3">
        <v>-643.91666666666663</v>
      </c>
      <c r="Q3207" s="3" t="s">
        <v>8306</v>
      </c>
      <c r="R3207" s="3" t="s">
        <v>8306</v>
      </c>
      <c r="S3207" s="15">
        <f t="shared" si="100"/>
        <v>42095.374675925923</v>
      </c>
      <c r="T3207" s="14">
        <f t="shared" si="101"/>
        <v>42125.374675925923</v>
      </c>
    </row>
    <row r="3208" spans="1:20" ht="30.75" x14ac:dyDescent="0.25">
      <c r="A3208" s="3">
        <v>3206</v>
      </c>
      <c r="B3208" s="4" t="s">
        <v>3206</v>
      </c>
      <c r="C3208" s="4" t="s">
        <v>7316</v>
      </c>
      <c r="D3208" s="3">
        <v>5000</v>
      </c>
      <c r="E3208" s="3">
        <v>0</v>
      </c>
      <c r="F3208" s="9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8306</v>
      </c>
      <c r="O3208" s="7">
        <v>0</v>
      </c>
      <c r="P3208" s="3">
        <v>0</v>
      </c>
      <c r="Q3208" s="3" t="s">
        <v>8306</v>
      </c>
      <c r="R3208" s="3" t="s">
        <v>8306</v>
      </c>
      <c r="S3208" s="15">
        <f t="shared" si="100"/>
        <v>42236.276053240741</v>
      </c>
      <c r="T3208" s="14">
        <f t="shared" si="101"/>
        <v>42266.276053240741</v>
      </c>
    </row>
    <row r="3209" spans="1:20" ht="45.75" x14ac:dyDescent="0.25">
      <c r="A3209" s="3">
        <v>3207</v>
      </c>
      <c r="B3209" s="4" t="s">
        <v>3207</v>
      </c>
      <c r="C3209" s="4" t="s">
        <v>7317</v>
      </c>
      <c r="D3209" s="3">
        <v>5500</v>
      </c>
      <c r="E3209" s="3">
        <v>2550</v>
      </c>
      <c r="F3209" s="9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8306</v>
      </c>
      <c r="O3209" s="7">
        <v>46.36363636363636</v>
      </c>
      <c r="P3209" s="3">
        <v>-81.944444444444443</v>
      </c>
      <c r="Q3209" s="3" t="s">
        <v>8306</v>
      </c>
      <c r="R3209" s="3" t="s">
        <v>8306</v>
      </c>
      <c r="S3209" s="15">
        <f t="shared" si="100"/>
        <v>42057.277858796297</v>
      </c>
      <c r="T3209" s="14">
        <f t="shared" si="101"/>
        <v>42117.236192129625</v>
      </c>
    </row>
    <row r="3210" spans="1:20" ht="30.75" x14ac:dyDescent="0.25">
      <c r="A3210" s="3">
        <v>3208</v>
      </c>
      <c r="B3210" s="4" t="s">
        <v>3208</v>
      </c>
      <c r="C3210" s="4" t="s">
        <v>7318</v>
      </c>
      <c r="D3210" s="3">
        <v>5000</v>
      </c>
      <c r="E3210" s="3">
        <v>5175</v>
      </c>
      <c r="F3210" s="8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8272</v>
      </c>
      <c r="O3210" s="8">
        <v>103.49999999999999</v>
      </c>
      <c r="P3210" s="3">
        <v>2.1341463414634148</v>
      </c>
      <c r="Q3210" s="3" t="s">
        <v>8272</v>
      </c>
      <c r="R3210" s="3" t="s">
        <v>8272</v>
      </c>
      <c r="S3210" s="15">
        <f t="shared" si="100"/>
        <v>41827.605057870373</v>
      </c>
      <c r="T3210" s="14">
        <f t="shared" si="101"/>
        <v>41848.605057870373</v>
      </c>
    </row>
    <row r="3211" spans="1:20" ht="30.75" x14ac:dyDescent="0.25">
      <c r="A3211" s="3">
        <v>3209</v>
      </c>
      <c r="B3211" s="4" t="s">
        <v>3209</v>
      </c>
      <c r="C3211" s="4" t="s">
        <v>7319</v>
      </c>
      <c r="D3211" s="3">
        <v>9500</v>
      </c>
      <c r="E3211" s="3">
        <v>11335.7</v>
      </c>
      <c r="F3211" s="8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8272</v>
      </c>
      <c r="O3211" s="8">
        <v>119.32315789473684</v>
      </c>
      <c r="P3211" s="3">
        <v>8.1225663716814189</v>
      </c>
      <c r="Q3211" s="3" t="s">
        <v>8272</v>
      </c>
      <c r="R3211" s="3" t="s">
        <v>8272</v>
      </c>
      <c r="S3211" s="15">
        <f t="shared" si="100"/>
        <v>41778.637245370373</v>
      </c>
      <c r="T3211" s="14">
        <f t="shared" si="101"/>
        <v>41810.958333333336</v>
      </c>
    </row>
    <row r="3212" spans="1:20" ht="30.75" x14ac:dyDescent="0.25">
      <c r="A3212" s="3">
        <v>3210</v>
      </c>
      <c r="B3212" s="4" t="s">
        <v>3210</v>
      </c>
      <c r="C3212" s="4" t="s">
        <v>7320</v>
      </c>
      <c r="D3212" s="3">
        <v>3000</v>
      </c>
      <c r="E3212" s="3">
        <v>3773</v>
      </c>
      <c r="F3212" s="8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8272</v>
      </c>
      <c r="O3212" s="8">
        <v>125.76666666666667</v>
      </c>
      <c r="P3212" s="3">
        <v>12.883333333333333</v>
      </c>
      <c r="Q3212" s="3" t="s">
        <v>8272</v>
      </c>
      <c r="R3212" s="3" t="s">
        <v>8272</v>
      </c>
      <c r="S3212" s="15">
        <f t="shared" si="100"/>
        <v>41013.936562499999</v>
      </c>
      <c r="T3212" s="14">
        <f t="shared" si="101"/>
        <v>41061.165972222225</v>
      </c>
    </row>
    <row r="3213" spans="1:20" ht="45.75" x14ac:dyDescent="0.25">
      <c r="A3213" s="3">
        <v>3211</v>
      </c>
      <c r="B3213" s="4" t="s">
        <v>3211</v>
      </c>
      <c r="C3213" s="4" t="s">
        <v>7321</v>
      </c>
      <c r="D3213" s="3">
        <v>23000</v>
      </c>
      <c r="E3213" s="3">
        <v>27541</v>
      </c>
      <c r="F3213" s="8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8272</v>
      </c>
      <c r="O3213" s="8">
        <v>119.74347826086958</v>
      </c>
      <c r="P3213" s="3">
        <v>14.102484472049689</v>
      </c>
      <c r="Q3213" s="3" t="s">
        <v>8272</v>
      </c>
      <c r="R3213" s="3" t="s">
        <v>8272</v>
      </c>
      <c r="S3213" s="15">
        <f t="shared" si="100"/>
        <v>41834.586574074077</v>
      </c>
      <c r="T3213" s="14">
        <f t="shared" si="101"/>
        <v>41866.083333333336</v>
      </c>
    </row>
    <row r="3214" spans="1:20" ht="30.75" x14ac:dyDescent="0.25">
      <c r="A3214" s="3">
        <v>3212</v>
      </c>
      <c r="B3214" s="4" t="s">
        <v>3212</v>
      </c>
      <c r="C3214" s="4" t="s">
        <v>7322</v>
      </c>
      <c r="D3214" s="3">
        <v>4000</v>
      </c>
      <c r="E3214" s="3">
        <v>5050</v>
      </c>
      <c r="F3214" s="8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8272</v>
      </c>
      <c r="O3214" s="8">
        <v>126.25</v>
      </c>
      <c r="P3214" s="3">
        <v>11.170212765957446</v>
      </c>
      <c r="Q3214" s="3" t="s">
        <v>8272</v>
      </c>
      <c r="R3214" s="3" t="s">
        <v>8272</v>
      </c>
      <c r="S3214" s="15">
        <f t="shared" si="100"/>
        <v>41829.795729166668</v>
      </c>
      <c r="T3214" s="14">
        <f t="shared" si="101"/>
        <v>41859.795729166668</v>
      </c>
    </row>
    <row r="3215" spans="1:20" ht="30.75" x14ac:dyDescent="0.25">
      <c r="A3215" s="3">
        <v>3213</v>
      </c>
      <c r="B3215" s="4" t="s">
        <v>3213</v>
      </c>
      <c r="C3215" s="4" t="s">
        <v>7323</v>
      </c>
      <c r="D3215" s="3">
        <v>6000</v>
      </c>
      <c r="E3215" s="3">
        <v>6007</v>
      </c>
      <c r="F3215" s="8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8272</v>
      </c>
      <c r="O3215" s="8">
        <v>100.11666666666667</v>
      </c>
      <c r="P3215" s="3">
        <v>0.14893617021276595</v>
      </c>
      <c r="Q3215" s="3" t="s">
        <v>8272</v>
      </c>
      <c r="R3215" s="3" t="s">
        <v>8272</v>
      </c>
      <c r="S3215" s="15">
        <f t="shared" si="100"/>
        <v>42171.763414351852</v>
      </c>
      <c r="T3215" s="14">
        <f t="shared" si="101"/>
        <v>42211.763414351852</v>
      </c>
    </row>
    <row r="3216" spans="1:20" ht="30.75" x14ac:dyDescent="0.25">
      <c r="A3216" s="3">
        <v>3214</v>
      </c>
      <c r="B3216" s="4" t="s">
        <v>3214</v>
      </c>
      <c r="C3216" s="4" t="s">
        <v>7324</v>
      </c>
      <c r="D3216" s="3">
        <v>12000</v>
      </c>
      <c r="E3216" s="3">
        <v>12256</v>
      </c>
      <c r="F3216" s="8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8272</v>
      </c>
      <c r="O3216" s="8">
        <v>102.13333333333334</v>
      </c>
      <c r="P3216" s="3">
        <v>2.2260869565217392</v>
      </c>
      <c r="Q3216" s="3" t="s">
        <v>8272</v>
      </c>
      <c r="R3216" s="3" t="s">
        <v>8272</v>
      </c>
      <c r="S3216" s="15">
        <f t="shared" si="100"/>
        <v>42337.792511574073</v>
      </c>
      <c r="T3216" s="14">
        <f t="shared" si="101"/>
        <v>42374.996527777781</v>
      </c>
    </row>
    <row r="3217" spans="1:20" ht="60.75" x14ac:dyDescent="0.25">
      <c r="A3217" s="3">
        <v>3215</v>
      </c>
      <c r="B3217" s="4" t="s">
        <v>3215</v>
      </c>
      <c r="C3217" s="4" t="s">
        <v>7325</v>
      </c>
      <c r="D3217" s="3">
        <v>35000</v>
      </c>
      <c r="E3217" s="3">
        <v>35123</v>
      </c>
      <c r="F3217" s="8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8272</v>
      </c>
      <c r="O3217" s="8">
        <v>100.35142857142858</v>
      </c>
      <c r="P3217" s="3">
        <v>0.91791044776119401</v>
      </c>
      <c r="Q3217" s="3" t="s">
        <v>8272</v>
      </c>
      <c r="R3217" s="3" t="s">
        <v>8272</v>
      </c>
      <c r="S3217" s="15">
        <f t="shared" si="100"/>
        <v>42219.665173611109</v>
      </c>
      <c r="T3217" s="14">
        <f t="shared" si="101"/>
        <v>42257.165972222225</v>
      </c>
    </row>
    <row r="3218" spans="1:20" ht="30.75" x14ac:dyDescent="0.25">
      <c r="A3218" s="3">
        <v>3216</v>
      </c>
      <c r="B3218" s="4" t="s">
        <v>3216</v>
      </c>
      <c r="C3218" s="4" t="s">
        <v>7326</v>
      </c>
      <c r="D3218" s="3">
        <v>2000</v>
      </c>
      <c r="E3218" s="3">
        <v>2001</v>
      </c>
      <c r="F3218" s="8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8272</v>
      </c>
      <c r="O3218" s="8">
        <v>100.05</v>
      </c>
      <c r="P3218" s="3">
        <v>2.8571428571428571E-2</v>
      </c>
      <c r="Q3218" s="3" t="s">
        <v>8272</v>
      </c>
      <c r="R3218" s="3" t="s">
        <v>8272</v>
      </c>
      <c r="S3218" s="15">
        <f t="shared" si="100"/>
        <v>42165.462627314817</v>
      </c>
      <c r="T3218" s="14">
        <f t="shared" si="101"/>
        <v>42196.604166666672</v>
      </c>
    </row>
    <row r="3219" spans="1:20" ht="30.75" x14ac:dyDescent="0.25">
      <c r="A3219" s="3">
        <v>3217</v>
      </c>
      <c r="B3219" s="4" t="s">
        <v>3217</v>
      </c>
      <c r="C3219" s="4" t="s">
        <v>7327</v>
      </c>
      <c r="D3219" s="3">
        <v>4500</v>
      </c>
      <c r="E3219" s="3">
        <v>5221</v>
      </c>
      <c r="F3219" s="8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8272</v>
      </c>
      <c r="O3219" s="8">
        <v>116.02222222222223</v>
      </c>
      <c r="P3219" s="3">
        <v>6.9326923076923075</v>
      </c>
      <c r="Q3219" s="3" t="s">
        <v>8272</v>
      </c>
      <c r="R3219" s="3" t="s">
        <v>8272</v>
      </c>
      <c r="S3219" s="15">
        <f t="shared" si="100"/>
        <v>42648.546111111107</v>
      </c>
      <c r="T3219" s="14">
        <f t="shared" si="101"/>
        <v>42678.546111111107</v>
      </c>
    </row>
    <row r="3220" spans="1:20" ht="30.75" x14ac:dyDescent="0.25">
      <c r="A3220" s="3">
        <v>3218</v>
      </c>
      <c r="B3220" s="4" t="s">
        <v>3218</v>
      </c>
      <c r="C3220" s="4" t="s">
        <v>7328</v>
      </c>
      <c r="D3220" s="3">
        <v>12000</v>
      </c>
      <c r="E3220" s="3">
        <v>12252</v>
      </c>
      <c r="F3220" s="8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8272</v>
      </c>
      <c r="O3220" s="8">
        <v>102.1</v>
      </c>
      <c r="P3220" s="3">
        <v>1.3695652173913044</v>
      </c>
      <c r="Q3220" s="3" t="s">
        <v>8272</v>
      </c>
      <c r="R3220" s="3" t="s">
        <v>8272</v>
      </c>
      <c r="S3220" s="15">
        <f t="shared" si="100"/>
        <v>41971.002152777779</v>
      </c>
      <c r="T3220" s="14">
        <f t="shared" si="101"/>
        <v>42004</v>
      </c>
    </row>
    <row r="3221" spans="1:20" ht="30.75" x14ac:dyDescent="0.25">
      <c r="A3221" s="3">
        <v>3219</v>
      </c>
      <c r="B3221" s="4" t="s">
        <v>3219</v>
      </c>
      <c r="C3221" s="4" t="s">
        <v>7329</v>
      </c>
      <c r="D3221" s="3">
        <v>20000</v>
      </c>
      <c r="E3221" s="3">
        <v>20022</v>
      </c>
      <c r="F3221" s="8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8272</v>
      </c>
      <c r="O3221" s="8">
        <v>100.11000000000001</v>
      </c>
      <c r="P3221" s="3">
        <v>0.18487394957983194</v>
      </c>
      <c r="Q3221" s="3" t="s">
        <v>8272</v>
      </c>
      <c r="R3221" s="3" t="s">
        <v>8272</v>
      </c>
      <c r="S3221" s="15">
        <f t="shared" si="100"/>
        <v>42050.983182870375</v>
      </c>
      <c r="T3221" s="14">
        <f t="shared" si="101"/>
        <v>42085.941516203704</v>
      </c>
    </row>
    <row r="3222" spans="1:20" ht="15.75" x14ac:dyDescent="0.25">
      <c r="A3222" s="3">
        <v>3220</v>
      </c>
      <c r="B3222" s="4" t="s">
        <v>3220</v>
      </c>
      <c r="C3222" s="4" t="s">
        <v>7330</v>
      </c>
      <c r="D3222" s="3">
        <v>15000</v>
      </c>
      <c r="E3222" s="3">
        <v>15126</v>
      </c>
      <c r="F3222" s="8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8272</v>
      </c>
      <c r="O3222" s="8">
        <v>100.84</v>
      </c>
      <c r="P3222" s="3">
        <v>2.1355932203389831</v>
      </c>
      <c r="Q3222" s="3" t="s">
        <v>8272</v>
      </c>
      <c r="R3222" s="3" t="s">
        <v>8272</v>
      </c>
      <c r="S3222" s="15">
        <f t="shared" si="100"/>
        <v>42772.833379629628</v>
      </c>
      <c r="T3222" s="14">
        <f t="shared" si="101"/>
        <v>42806.875</v>
      </c>
    </row>
    <row r="3223" spans="1:20" ht="45.75" x14ac:dyDescent="0.25">
      <c r="A3223" s="3">
        <v>3221</v>
      </c>
      <c r="B3223" s="4" t="s">
        <v>3221</v>
      </c>
      <c r="C3223" s="4" t="s">
        <v>7331</v>
      </c>
      <c r="D3223" s="3">
        <v>4000</v>
      </c>
      <c r="E3223" s="3">
        <v>4137</v>
      </c>
      <c r="F3223" s="8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8272</v>
      </c>
      <c r="O3223" s="8">
        <v>103.42499999999998</v>
      </c>
      <c r="P3223" s="3">
        <v>1.2123893805309736</v>
      </c>
      <c r="Q3223" s="3" t="s">
        <v>8272</v>
      </c>
      <c r="R3223" s="3" t="s">
        <v>8272</v>
      </c>
      <c r="S3223" s="15">
        <f t="shared" si="100"/>
        <v>42155.696793981479</v>
      </c>
      <c r="T3223" s="14">
        <f t="shared" si="101"/>
        <v>42190.696793981479</v>
      </c>
    </row>
    <row r="3224" spans="1:20" ht="30.75" x14ac:dyDescent="0.25">
      <c r="A3224" s="3">
        <v>3222</v>
      </c>
      <c r="B3224" s="4" t="s">
        <v>3222</v>
      </c>
      <c r="C3224" s="4" t="s">
        <v>7332</v>
      </c>
      <c r="D3224" s="3">
        <v>2500</v>
      </c>
      <c r="E3224" s="3">
        <v>3120</v>
      </c>
      <c r="F3224" s="8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8272</v>
      </c>
      <c r="O3224" s="8">
        <v>124.8</v>
      </c>
      <c r="P3224" s="3">
        <v>7.3809523809523814</v>
      </c>
      <c r="Q3224" s="3" t="s">
        <v>8272</v>
      </c>
      <c r="R3224" s="3" t="s">
        <v>8272</v>
      </c>
      <c r="S3224" s="15">
        <f t="shared" si="100"/>
        <v>42270.582141203704</v>
      </c>
      <c r="T3224" s="14">
        <f t="shared" si="101"/>
        <v>42301.895138888889</v>
      </c>
    </row>
    <row r="3225" spans="1:20" ht="30.75" x14ac:dyDescent="0.25">
      <c r="A3225" s="3">
        <v>3223</v>
      </c>
      <c r="B3225" s="4" t="s">
        <v>3223</v>
      </c>
      <c r="C3225" s="4" t="s">
        <v>7333</v>
      </c>
      <c r="D3225" s="3">
        <v>3100</v>
      </c>
      <c r="E3225" s="3">
        <v>3395</v>
      </c>
      <c r="F3225" s="8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8272</v>
      </c>
      <c r="O3225" s="8">
        <v>109.51612903225806</v>
      </c>
      <c r="P3225" s="3">
        <v>3.9864864864864864</v>
      </c>
      <c r="Q3225" s="3" t="s">
        <v>8272</v>
      </c>
      <c r="R3225" s="3" t="s">
        <v>8272</v>
      </c>
      <c r="S3225" s="15">
        <f t="shared" si="100"/>
        <v>42206.835370370376</v>
      </c>
      <c r="T3225" s="14">
        <f t="shared" si="101"/>
        <v>42236.835370370376</v>
      </c>
    </row>
    <row r="3226" spans="1:20" ht="30.75" x14ac:dyDescent="0.25">
      <c r="A3226" s="3">
        <v>3224</v>
      </c>
      <c r="B3226" s="4" t="s">
        <v>3224</v>
      </c>
      <c r="C3226" s="4" t="s">
        <v>7334</v>
      </c>
      <c r="D3226" s="3">
        <v>30000</v>
      </c>
      <c r="E3226" s="3">
        <v>30610</v>
      </c>
      <c r="F3226" s="8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8272</v>
      </c>
      <c r="O3226" s="8">
        <v>102.03333333333333</v>
      </c>
      <c r="P3226" s="3">
        <v>2.824074074074074</v>
      </c>
      <c r="Q3226" s="3" t="s">
        <v>8272</v>
      </c>
      <c r="R3226" s="3" t="s">
        <v>8272</v>
      </c>
      <c r="S3226" s="15">
        <f t="shared" si="100"/>
        <v>42697.850844907407</v>
      </c>
      <c r="T3226" s="14">
        <f t="shared" si="101"/>
        <v>42745.208333333328</v>
      </c>
    </row>
    <row r="3227" spans="1:20" ht="30.75" x14ac:dyDescent="0.25">
      <c r="A3227" s="3">
        <v>3225</v>
      </c>
      <c r="B3227" s="4" t="s">
        <v>3225</v>
      </c>
      <c r="C3227" s="4" t="s">
        <v>7335</v>
      </c>
      <c r="D3227" s="3">
        <v>2000</v>
      </c>
      <c r="E3227" s="3">
        <v>2047</v>
      </c>
      <c r="F3227" s="8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8272</v>
      </c>
      <c r="O3227" s="8">
        <v>102.35000000000001</v>
      </c>
      <c r="P3227" s="3">
        <v>1.2051282051282051</v>
      </c>
      <c r="Q3227" s="3" t="s">
        <v>8272</v>
      </c>
      <c r="R3227" s="3" t="s">
        <v>8272</v>
      </c>
      <c r="S3227" s="15">
        <f t="shared" si="100"/>
        <v>42503.559467592597</v>
      </c>
      <c r="T3227" s="14">
        <f t="shared" si="101"/>
        <v>42524.875</v>
      </c>
    </row>
    <row r="3228" spans="1:20" ht="30.75" x14ac:dyDescent="0.25">
      <c r="A3228" s="3">
        <v>3226</v>
      </c>
      <c r="B3228" s="4" t="s">
        <v>3226</v>
      </c>
      <c r="C3228" s="4" t="s">
        <v>7336</v>
      </c>
      <c r="D3228" s="3">
        <v>1200</v>
      </c>
      <c r="E3228" s="3">
        <v>1250</v>
      </c>
      <c r="F3228" s="8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8272</v>
      </c>
      <c r="O3228" s="8">
        <v>104.16666666666667</v>
      </c>
      <c r="P3228" s="3">
        <v>2.3809523809523809</v>
      </c>
      <c r="Q3228" s="3" t="s">
        <v>8272</v>
      </c>
      <c r="R3228" s="3" t="s">
        <v>8272</v>
      </c>
      <c r="S3228" s="15">
        <f t="shared" si="100"/>
        <v>42277.583472222221</v>
      </c>
      <c r="T3228" s="14">
        <f t="shared" si="101"/>
        <v>42307.583472222221</v>
      </c>
    </row>
    <row r="3229" spans="1:20" ht="30.75" x14ac:dyDescent="0.25">
      <c r="A3229" s="3">
        <v>3227</v>
      </c>
      <c r="B3229" s="4" t="s">
        <v>3227</v>
      </c>
      <c r="C3229" s="4" t="s">
        <v>7337</v>
      </c>
      <c r="D3229" s="3">
        <v>1200</v>
      </c>
      <c r="E3229" s="3">
        <v>1500</v>
      </c>
      <c r="F3229" s="8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8272</v>
      </c>
      <c r="O3229" s="8">
        <v>125</v>
      </c>
      <c r="P3229" s="3">
        <v>10</v>
      </c>
      <c r="Q3229" s="3" t="s">
        <v>8272</v>
      </c>
      <c r="R3229" s="3" t="s">
        <v>8272</v>
      </c>
      <c r="S3229" s="15">
        <f t="shared" si="100"/>
        <v>42722.882361111115</v>
      </c>
      <c r="T3229" s="14">
        <f t="shared" si="101"/>
        <v>42752.882361111115</v>
      </c>
    </row>
    <row r="3230" spans="1:20" ht="15.75" x14ac:dyDescent="0.25">
      <c r="A3230" s="3">
        <v>3228</v>
      </c>
      <c r="B3230" s="4" t="s">
        <v>3228</v>
      </c>
      <c r="C3230" s="4" t="s">
        <v>7338</v>
      </c>
      <c r="D3230" s="3">
        <v>7000</v>
      </c>
      <c r="E3230" s="3">
        <v>7164</v>
      </c>
      <c r="F3230" s="8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8272</v>
      </c>
      <c r="O3230" s="8">
        <v>102.34285714285714</v>
      </c>
      <c r="P3230" s="3">
        <v>4.4324324324324325</v>
      </c>
      <c r="Q3230" s="3" t="s">
        <v>8272</v>
      </c>
      <c r="R3230" s="3" t="s">
        <v>8272</v>
      </c>
      <c r="S3230" s="15">
        <f t="shared" si="100"/>
        <v>42323.70930555556</v>
      </c>
      <c r="T3230" s="14">
        <f t="shared" si="101"/>
        <v>42355.207638888889</v>
      </c>
    </row>
    <row r="3231" spans="1:20" ht="30.75" x14ac:dyDescent="0.25">
      <c r="A3231" s="3">
        <v>3229</v>
      </c>
      <c r="B3231" s="4" t="s">
        <v>3229</v>
      </c>
      <c r="C3231" s="4" t="s">
        <v>7339</v>
      </c>
      <c r="D3231" s="3">
        <v>20000</v>
      </c>
      <c r="E3231" s="3">
        <v>21573</v>
      </c>
      <c r="F3231" s="8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8272</v>
      </c>
      <c r="O3231" s="8">
        <v>107.86500000000001</v>
      </c>
      <c r="P3231" s="3">
        <v>7.7871287128712874</v>
      </c>
      <c r="Q3231" s="3" t="s">
        <v>8272</v>
      </c>
      <c r="R3231" s="3" t="s">
        <v>8272</v>
      </c>
      <c r="S3231" s="15">
        <f t="shared" si="100"/>
        <v>41933.291643518518</v>
      </c>
      <c r="T3231" s="14">
        <f t="shared" si="101"/>
        <v>41963.333310185189</v>
      </c>
    </row>
    <row r="3232" spans="1:20" ht="30.75" x14ac:dyDescent="0.25">
      <c r="A3232" s="3">
        <v>3230</v>
      </c>
      <c r="B3232" s="4" t="s">
        <v>3230</v>
      </c>
      <c r="C3232" s="4" t="s">
        <v>7340</v>
      </c>
      <c r="D3232" s="3">
        <v>2600</v>
      </c>
      <c r="E3232" s="3">
        <v>2857</v>
      </c>
      <c r="F3232" s="8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8272</v>
      </c>
      <c r="O3232" s="8">
        <v>109.88461538461539</v>
      </c>
      <c r="P3232" s="3">
        <v>6.9459459459459456</v>
      </c>
      <c r="Q3232" s="3" t="s">
        <v>8272</v>
      </c>
      <c r="R3232" s="3" t="s">
        <v>8272</v>
      </c>
      <c r="S3232" s="15">
        <f t="shared" si="100"/>
        <v>41898.168125000004</v>
      </c>
      <c r="T3232" s="14">
        <f t="shared" si="101"/>
        <v>41913.165972222225</v>
      </c>
    </row>
    <row r="3233" spans="1:20" ht="30.75" x14ac:dyDescent="0.25">
      <c r="A3233" s="3">
        <v>3231</v>
      </c>
      <c r="B3233" s="4" t="s">
        <v>3231</v>
      </c>
      <c r="C3233" s="4" t="s">
        <v>7341</v>
      </c>
      <c r="D3233" s="3">
        <v>1000</v>
      </c>
      <c r="E3233" s="3">
        <v>1610</v>
      </c>
      <c r="F3233" s="8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8272</v>
      </c>
      <c r="O3233" s="8">
        <v>161</v>
      </c>
      <c r="P3233" s="3">
        <v>21.785714285714285</v>
      </c>
      <c r="Q3233" s="3" t="s">
        <v>8272</v>
      </c>
      <c r="R3233" s="3" t="s">
        <v>8272</v>
      </c>
      <c r="S3233" s="15">
        <f t="shared" si="100"/>
        <v>42446.943831018521</v>
      </c>
      <c r="T3233" s="14">
        <f t="shared" si="101"/>
        <v>42476.943831018521</v>
      </c>
    </row>
    <row r="3234" spans="1:20" ht="30.75" x14ac:dyDescent="0.25">
      <c r="A3234" s="3">
        <v>3232</v>
      </c>
      <c r="B3234" s="4" t="s">
        <v>3232</v>
      </c>
      <c r="C3234" s="4" t="s">
        <v>7342</v>
      </c>
      <c r="D3234" s="3">
        <v>1000</v>
      </c>
      <c r="E3234" s="3">
        <v>1312</v>
      </c>
      <c r="F3234" s="8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8272</v>
      </c>
      <c r="O3234" s="8">
        <v>131.20000000000002</v>
      </c>
      <c r="P3234" s="3">
        <v>12</v>
      </c>
      <c r="Q3234" s="3" t="s">
        <v>8272</v>
      </c>
      <c r="R3234" s="3" t="s">
        <v>8272</v>
      </c>
      <c r="S3234" s="15">
        <f t="shared" si="100"/>
        <v>42463.81385416667</v>
      </c>
      <c r="T3234" s="14">
        <f t="shared" si="101"/>
        <v>42494.165972222225</v>
      </c>
    </row>
    <row r="3235" spans="1:20" ht="30.75" x14ac:dyDescent="0.25">
      <c r="A3235" s="3">
        <v>3233</v>
      </c>
      <c r="B3235" s="4" t="s">
        <v>3233</v>
      </c>
      <c r="C3235" s="4" t="s">
        <v>7343</v>
      </c>
      <c r="D3235" s="3">
        <v>5000</v>
      </c>
      <c r="E3235" s="3">
        <v>5940</v>
      </c>
      <c r="F3235" s="8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8272</v>
      </c>
      <c r="O3235" s="8">
        <v>118.8</v>
      </c>
      <c r="P3235" s="3">
        <v>15.409836065573771</v>
      </c>
      <c r="Q3235" s="3" t="s">
        <v>8272</v>
      </c>
      <c r="R3235" s="3" t="s">
        <v>8272</v>
      </c>
      <c r="S3235" s="15">
        <f t="shared" si="100"/>
        <v>42766.805034722223</v>
      </c>
      <c r="T3235" s="14">
        <f t="shared" si="101"/>
        <v>42796.805034722223</v>
      </c>
    </row>
    <row r="3236" spans="1:20" ht="30.75" x14ac:dyDescent="0.25">
      <c r="A3236" s="3">
        <v>3234</v>
      </c>
      <c r="B3236" s="4" t="s">
        <v>3234</v>
      </c>
      <c r="C3236" s="4" t="s">
        <v>7344</v>
      </c>
      <c r="D3236" s="3">
        <v>4000</v>
      </c>
      <c r="E3236" s="3">
        <v>4015.71</v>
      </c>
      <c r="F3236" s="8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8272</v>
      </c>
      <c r="O3236" s="8">
        <v>100.39275000000001</v>
      </c>
      <c r="P3236" s="3">
        <v>0.13660869565217423</v>
      </c>
      <c r="Q3236" s="3" t="s">
        <v>8272</v>
      </c>
      <c r="R3236" s="3" t="s">
        <v>8272</v>
      </c>
      <c r="S3236" s="15">
        <f t="shared" si="100"/>
        <v>42734.789444444439</v>
      </c>
      <c r="T3236" s="14">
        <f t="shared" si="101"/>
        <v>42767.979861111111</v>
      </c>
    </row>
    <row r="3237" spans="1:20" ht="45.75" x14ac:dyDescent="0.25">
      <c r="A3237" s="3">
        <v>3235</v>
      </c>
      <c r="B3237" s="4" t="s">
        <v>3235</v>
      </c>
      <c r="C3237" s="4" t="s">
        <v>7345</v>
      </c>
      <c r="D3237" s="3">
        <v>15000</v>
      </c>
      <c r="E3237" s="3">
        <v>15481</v>
      </c>
      <c r="F3237" s="8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8272</v>
      </c>
      <c r="O3237" s="8">
        <v>103.20666666666666</v>
      </c>
      <c r="P3237" s="3">
        <v>2.6574585635359118</v>
      </c>
      <c r="Q3237" s="3" t="s">
        <v>8272</v>
      </c>
      <c r="R3237" s="3" t="s">
        <v>8272</v>
      </c>
      <c r="S3237" s="15">
        <f t="shared" si="100"/>
        <v>42522.347812499997</v>
      </c>
      <c r="T3237" s="14">
        <f t="shared" si="101"/>
        <v>42552.347812499997</v>
      </c>
    </row>
    <row r="3238" spans="1:20" ht="45.75" x14ac:dyDescent="0.25">
      <c r="A3238" s="3">
        <v>3236</v>
      </c>
      <c r="B3238" s="4" t="s">
        <v>3236</v>
      </c>
      <c r="C3238" s="4" t="s">
        <v>7346</v>
      </c>
      <c r="D3238" s="3">
        <v>20000</v>
      </c>
      <c r="E3238" s="3">
        <v>20120</v>
      </c>
      <c r="F3238" s="8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8272</v>
      </c>
      <c r="O3238" s="8">
        <v>100.6</v>
      </c>
      <c r="P3238" s="3">
        <v>1.0909090909090908</v>
      </c>
      <c r="Q3238" s="3" t="s">
        <v>8272</v>
      </c>
      <c r="R3238" s="3" t="s">
        <v>8272</v>
      </c>
      <c r="S3238" s="15">
        <f t="shared" si="100"/>
        <v>42702.917048611111</v>
      </c>
      <c r="T3238" s="14">
        <f t="shared" si="101"/>
        <v>42732.917048611111</v>
      </c>
    </row>
    <row r="3239" spans="1:20" ht="30.75" x14ac:dyDescent="0.25">
      <c r="A3239" s="3">
        <v>3237</v>
      </c>
      <c r="B3239" s="4" t="s">
        <v>3237</v>
      </c>
      <c r="C3239" s="4" t="s">
        <v>7347</v>
      </c>
      <c r="D3239" s="3">
        <v>35000</v>
      </c>
      <c r="E3239" s="3">
        <v>35275.64</v>
      </c>
      <c r="F3239" s="8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8272</v>
      </c>
      <c r="O3239" s="8">
        <v>100.78754285714287</v>
      </c>
      <c r="P3239" s="3">
        <v>1.0246840148698864</v>
      </c>
      <c r="Q3239" s="3" t="s">
        <v>8272</v>
      </c>
      <c r="R3239" s="3" t="s">
        <v>8272</v>
      </c>
      <c r="S3239" s="15">
        <f t="shared" si="100"/>
        <v>42252.474351851852</v>
      </c>
      <c r="T3239" s="14">
        <f t="shared" si="101"/>
        <v>42276.165972222225</v>
      </c>
    </row>
    <row r="3240" spans="1:20" ht="30.75" x14ac:dyDescent="0.25">
      <c r="A3240" s="3">
        <v>3238</v>
      </c>
      <c r="B3240" s="4" t="s">
        <v>3238</v>
      </c>
      <c r="C3240" s="4" t="s">
        <v>7348</v>
      </c>
      <c r="D3240" s="3">
        <v>2800</v>
      </c>
      <c r="E3240" s="3">
        <v>3145</v>
      </c>
      <c r="F3240" s="8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8272</v>
      </c>
      <c r="O3240" s="8">
        <v>112.32142857142857</v>
      </c>
      <c r="P3240" s="3">
        <v>4.3670886075949369</v>
      </c>
      <c r="Q3240" s="3" t="s">
        <v>8272</v>
      </c>
      <c r="R3240" s="3" t="s">
        <v>8272</v>
      </c>
      <c r="S3240" s="15">
        <f t="shared" si="100"/>
        <v>42156.510393518518</v>
      </c>
      <c r="T3240" s="14">
        <f t="shared" si="101"/>
        <v>42186.510393518518</v>
      </c>
    </row>
    <row r="3241" spans="1:20" ht="30.75" x14ac:dyDescent="0.25">
      <c r="A3241" s="3">
        <v>3239</v>
      </c>
      <c r="B3241" s="4" t="s">
        <v>3239</v>
      </c>
      <c r="C3241" s="4" t="s">
        <v>7349</v>
      </c>
      <c r="D3241" s="3">
        <v>5862</v>
      </c>
      <c r="E3241" s="3">
        <v>6208.98</v>
      </c>
      <c r="F3241" s="8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8272</v>
      </c>
      <c r="O3241" s="8">
        <v>105.91914022517912</v>
      </c>
      <c r="P3241" s="3">
        <v>3.3363461538461499</v>
      </c>
      <c r="Q3241" s="3" t="s">
        <v>8272</v>
      </c>
      <c r="R3241" s="3" t="s">
        <v>8272</v>
      </c>
      <c r="S3241" s="15">
        <f t="shared" si="100"/>
        <v>42278.089039351849</v>
      </c>
      <c r="T3241" s="14">
        <f t="shared" si="101"/>
        <v>42302.999305555553</v>
      </c>
    </row>
    <row r="3242" spans="1:20" ht="30.75" x14ac:dyDescent="0.25">
      <c r="A3242" s="3">
        <v>3240</v>
      </c>
      <c r="B3242" s="4" t="s">
        <v>3240</v>
      </c>
      <c r="C3242" s="4" t="s">
        <v>7350</v>
      </c>
      <c r="D3242" s="3">
        <v>3000</v>
      </c>
      <c r="E3242" s="3">
        <v>3017</v>
      </c>
      <c r="F3242" s="8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8272</v>
      </c>
      <c r="O3242" s="8">
        <v>100.56666666666668</v>
      </c>
      <c r="P3242" s="3">
        <v>0.5</v>
      </c>
      <c r="Q3242" s="3" t="s">
        <v>8272</v>
      </c>
      <c r="R3242" s="3" t="s">
        <v>8272</v>
      </c>
      <c r="S3242" s="15">
        <f t="shared" si="100"/>
        <v>42754.693842592591</v>
      </c>
      <c r="T3242" s="14">
        <f t="shared" si="101"/>
        <v>42782.958333333328</v>
      </c>
    </row>
    <row r="3243" spans="1:20" ht="45.75" x14ac:dyDescent="0.25">
      <c r="A3243" s="3">
        <v>3241</v>
      </c>
      <c r="B3243" s="4" t="s">
        <v>3241</v>
      </c>
      <c r="C3243" s="4" t="s">
        <v>7351</v>
      </c>
      <c r="D3243" s="3">
        <v>8500</v>
      </c>
      <c r="E3243" s="3">
        <v>9801</v>
      </c>
      <c r="F3243" s="8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8272</v>
      </c>
      <c r="O3243" s="8">
        <v>115.30588235294117</v>
      </c>
      <c r="P3243" s="3">
        <v>7.7904191616766463</v>
      </c>
      <c r="Q3243" s="3" t="s">
        <v>8272</v>
      </c>
      <c r="R3243" s="3" t="s">
        <v>8272</v>
      </c>
      <c r="S3243" s="15">
        <f t="shared" si="100"/>
        <v>41893.324884259258</v>
      </c>
      <c r="T3243" s="14">
        <f t="shared" si="101"/>
        <v>41926.290972222225</v>
      </c>
    </row>
    <row r="3244" spans="1:20" ht="30.75" x14ac:dyDescent="0.25">
      <c r="A3244" s="3">
        <v>3242</v>
      </c>
      <c r="B3244" s="4" t="s">
        <v>3242</v>
      </c>
      <c r="C3244" s="4" t="s">
        <v>7352</v>
      </c>
      <c r="D3244" s="3">
        <v>10000</v>
      </c>
      <c r="E3244" s="3">
        <v>12730.42</v>
      </c>
      <c r="F3244" s="8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8272</v>
      </c>
      <c r="O3244" s="8">
        <v>127.30419999999999</v>
      </c>
      <c r="P3244" s="3">
        <v>14.920327868852459</v>
      </c>
      <c r="Q3244" s="3" t="s">
        <v>8272</v>
      </c>
      <c r="R3244" s="3" t="s">
        <v>8272</v>
      </c>
      <c r="S3244" s="15">
        <f t="shared" si="100"/>
        <v>41871.755694444444</v>
      </c>
      <c r="T3244" s="14">
        <f t="shared" si="101"/>
        <v>41901.755694444444</v>
      </c>
    </row>
    <row r="3245" spans="1:20" ht="30.75" x14ac:dyDescent="0.25">
      <c r="A3245" s="3">
        <v>3243</v>
      </c>
      <c r="B3245" s="4" t="s">
        <v>3243</v>
      </c>
      <c r="C3245" s="4" t="s">
        <v>7353</v>
      </c>
      <c r="D3245" s="3">
        <v>8000</v>
      </c>
      <c r="E3245" s="3">
        <v>8227</v>
      </c>
      <c r="F3245" s="8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8272</v>
      </c>
      <c r="O3245" s="8">
        <v>102.83750000000001</v>
      </c>
      <c r="P3245" s="3">
        <v>3.1971830985915495</v>
      </c>
      <c r="Q3245" s="3" t="s">
        <v>8272</v>
      </c>
      <c r="R3245" s="3" t="s">
        <v>8272</v>
      </c>
      <c r="S3245" s="15">
        <f t="shared" si="100"/>
        <v>42262.096782407403</v>
      </c>
      <c r="T3245" s="14">
        <f t="shared" si="101"/>
        <v>42286</v>
      </c>
    </row>
    <row r="3246" spans="1:20" ht="30.75" x14ac:dyDescent="0.25">
      <c r="A3246" s="3">
        <v>3244</v>
      </c>
      <c r="B3246" s="4" t="s">
        <v>3244</v>
      </c>
      <c r="C3246" s="4" t="s">
        <v>7354</v>
      </c>
      <c r="D3246" s="3">
        <v>1600</v>
      </c>
      <c r="E3246" s="3">
        <v>1647</v>
      </c>
      <c r="F3246" s="8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8272</v>
      </c>
      <c r="O3246" s="8">
        <v>102.9375</v>
      </c>
      <c r="P3246" s="3">
        <v>0.6811594202898551</v>
      </c>
      <c r="Q3246" s="3" t="s">
        <v>8272</v>
      </c>
      <c r="R3246" s="3" t="s">
        <v>8272</v>
      </c>
      <c r="S3246" s="15">
        <f t="shared" si="100"/>
        <v>42675.694236111114</v>
      </c>
      <c r="T3246" s="14">
        <f t="shared" si="101"/>
        <v>42705.735902777778</v>
      </c>
    </row>
    <row r="3247" spans="1:20" ht="30.75" x14ac:dyDescent="0.25">
      <c r="A3247" s="3">
        <v>3245</v>
      </c>
      <c r="B3247" s="4" t="s">
        <v>3245</v>
      </c>
      <c r="C3247" s="4" t="s">
        <v>7355</v>
      </c>
      <c r="D3247" s="3">
        <v>21000</v>
      </c>
      <c r="E3247" s="3">
        <v>21904</v>
      </c>
      <c r="F3247" s="8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8272</v>
      </c>
      <c r="O3247" s="8">
        <v>104.3047619047619</v>
      </c>
      <c r="P3247" s="3">
        <v>3.3481481481481481</v>
      </c>
      <c r="Q3247" s="3" t="s">
        <v>8272</v>
      </c>
      <c r="R3247" s="3" t="s">
        <v>8272</v>
      </c>
      <c r="S3247" s="15">
        <f t="shared" si="100"/>
        <v>42135.60020833333</v>
      </c>
      <c r="T3247" s="14">
        <f t="shared" si="101"/>
        <v>42167.083333333328</v>
      </c>
    </row>
    <row r="3248" spans="1:20" ht="30.75" x14ac:dyDescent="0.25">
      <c r="A3248" s="3">
        <v>3246</v>
      </c>
      <c r="B3248" s="4" t="s">
        <v>3246</v>
      </c>
      <c r="C3248" s="4" t="s">
        <v>7356</v>
      </c>
      <c r="D3248" s="3">
        <v>10000</v>
      </c>
      <c r="E3248" s="3">
        <v>11122</v>
      </c>
      <c r="F3248" s="8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8272</v>
      </c>
      <c r="O3248" s="8">
        <v>111.22000000000001</v>
      </c>
      <c r="P3248" s="3">
        <v>5.8134715025906738</v>
      </c>
      <c r="Q3248" s="3" t="s">
        <v>8272</v>
      </c>
      <c r="R3248" s="3" t="s">
        <v>8272</v>
      </c>
      <c r="S3248" s="15">
        <f t="shared" si="100"/>
        <v>42230.472222222219</v>
      </c>
      <c r="T3248" s="14">
        <f t="shared" si="101"/>
        <v>42259.165972222225</v>
      </c>
    </row>
    <row r="3249" spans="1:20" ht="30.75" x14ac:dyDescent="0.25">
      <c r="A3249" s="3">
        <v>3247</v>
      </c>
      <c r="B3249" s="4" t="s">
        <v>3247</v>
      </c>
      <c r="C3249" s="4" t="s">
        <v>7357</v>
      </c>
      <c r="D3249" s="3">
        <v>2500</v>
      </c>
      <c r="E3249" s="3">
        <v>2646.5</v>
      </c>
      <c r="F3249" s="8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8272</v>
      </c>
      <c r="O3249" s="8">
        <v>105.86</v>
      </c>
      <c r="P3249" s="3">
        <v>2.5701754385964914</v>
      </c>
      <c r="Q3249" s="3" t="s">
        <v>8272</v>
      </c>
      <c r="R3249" s="3" t="s">
        <v>8272</v>
      </c>
      <c r="S3249" s="15">
        <f t="shared" si="100"/>
        <v>42167.434166666666</v>
      </c>
      <c r="T3249" s="14">
        <f t="shared" si="101"/>
        <v>42197.434166666666</v>
      </c>
    </row>
    <row r="3250" spans="1:20" ht="15.75" x14ac:dyDescent="0.25">
      <c r="A3250" s="3">
        <v>3248</v>
      </c>
      <c r="B3250" s="4" t="s">
        <v>3248</v>
      </c>
      <c r="C3250" s="4" t="s">
        <v>7358</v>
      </c>
      <c r="D3250" s="3">
        <v>12000</v>
      </c>
      <c r="E3250" s="3">
        <v>12095</v>
      </c>
      <c r="F3250" s="8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8272</v>
      </c>
      <c r="O3250" s="8">
        <v>100.79166666666666</v>
      </c>
      <c r="P3250" s="3">
        <v>0.47499999999999998</v>
      </c>
      <c r="Q3250" s="3" t="s">
        <v>8272</v>
      </c>
      <c r="R3250" s="3" t="s">
        <v>8272</v>
      </c>
      <c r="S3250" s="15">
        <f t="shared" si="100"/>
        <v>42068.888391203705</v>
      </c>
      <c r="T3250" s="14">
        <f t="shared" si="101"/>
        <v>42098.846724537041</v>
      </c>
    </row>
    <row r="3251" spans="1:20" ht="30.75" x14ac:dyDescent="0.25">
      <c r="A3251" s="3">
        <v>3249</v>
      </c>
      <c r="B3251" s="4" t="s">
        <v>3249</v>
      </c>
      <c r="C3251" s="4" t="s">
        <v>7359</v>
      </c>
      <c r="D3251" s="3">
        <v>5500</v>
      </c>
      <c r="E3251" s="3">
        <v>5771</v>
      </c>
      <c r="F3251" s="8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8272</v>
      </c>
      <c r="O3251" s="8">
        <v>104.92727272727274</v>
      </c>
      <c r="P3251" s="3">
        <v>3.0795454545454546</v>
      </c>
      <c r="Q3251" s="3" t="s">
        <v>8272</v>
      </c>
      <c r="R3251" s="3" t="s">
        <v>8272</v>
      </c>
      <c r="S3251" s="15">
        <f t="shared" si="100"/>
        <v>42145.746689814812</v>
      </c>
      <c r="T3251" s="14">
        <f t="shared" si="101"/>
        <v>42175.746689814812</v>
      </c>
    </row>
    <row r="3252" spans="1:20" ht="45.75" x14ac:dyDescent="0.25">
      <c r="A3252" s="3">
        <v>3250</v>
      </c>
      <c r="B3252" s="4" t="s">
        <v>3250</v>
      </c>
      <c r="C3252" s="4" t="s">
        <v>7360</v>
      </c>
      <c r="D3252" s="3">
        <v>25000</v>
      </c>
      <c r="E3252" s="3">
        <v>25388</v>
      </c>
      <c r="F3252" s="8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8272</v>
      </c>
      <c r="O3252" s="8">
        <v>101.55199999999999</v>
      </c>
      <c r="P3252" s="3">
        <v>1.8215962441314555</v>
      </c>
      <c r="Q3252" s="3" t="s">
        <v>8272</v>
      </c>
      <c r="R3252" s="3" t="s">
        <v>8272</v>
      </c>
      <c r="S3252" s="15">
        <f t="shared" si="100"/>
        <v>41918.742175925923</v>
      </c>
      <c r="T3252" s="14">
        <f t="shared" si="101"/>
        <v>41948.783842592595</v>
      </c>
    </row>
    <row r="3253" spans="1:20" ht="30.75" x14ac:dyDescent="0.25">
      <c r="A3253" s="3">
        <v>3251</v>
      </c>
      <c r="B3253" s="4" t="s">
        <v>3251</v>
      </c>
      <c r="C3253" s="4" t="s">
        <v>7361</v>
      </c>
      <c r="D3253" s="3">
        <v>1500</v>
      </c>
      <c r="E3253" s="3">
        <v>1661</v>
      </c>
      <c r="F3253" s="8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8272</v>
      </c>
      <c r="O3253" s="8">
        <v>110.73333333333333</v>
      </c>
      <c r="P3253" s="3">
        <v>8.0500000000000007</v>
      </c>
      <c r="Q3253" s="3" t="s">
        <v>8272</v>
      </c>
      <c r="R3253" s="3" t="s">
        <v>8272</v>
      </c>
      <c r="S3253" s="15">
        <f t="shared" si="100"/>
        <v>42146.731087962966</v>
      </c>
      <c r="T3253" s="14">
        <f t="shared" si="101"/>
        <v>42176.731087962966</v>
      </c>
    </row>
    <row r="3254" spans="1:20" ht="30.75" x14ac:dyDescent="0.25">
      <c r="A3254" s="3">
        <v>3252</v>
      </c>
      <c r="B3254" s="4" t="s">
        <v>3252</v>
      </c>
      <c r="C3254" s="4" t="s">
        <v>7362</v>
      </c>
      <c r="D3254" s="3">
        <v>2250</v>
      </c>
      <c r="E3254" s="3">
        <v>2876</v>
      </c>
      <c r="F3254" s="8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8272</v>
      </c>
      <c r="O3254" s="8">
        <v>127.82222222222221</v>
      </c>
      <c r="P3254" s="3">
        <v>12.52</v>
      </c>
      <c r="Q3254" s="3" t="s">
        <v>8272</v>
      </c>
      <c r="R3254" s="3" t="s">
        <v>8272</v>
      </c>
      <c r="S3254" s="15">
        <f t="shared" si="100"/>
        <v>42590.472685185188</v>
      </c>
      <c r="T3254" s="14">
        <f t="shared" si="101"/>
        <v>42620.472685185188</v>
      </c>
    </row>
    <row r="3255" spans="1:20" ht="30.75" x14ac:dyDescent="0.25">
      <c r="A3255" s="3">
        <v>3253</v>
      </c>
      <c r="B3255" s="4" t="s">
        <v>3253</v>
      </c>
      <c r="C3255" s="4" t="s">
        <v>7363</v>
      </c>
      <c r="D3255" s="3">
        <v>20000</v>
      </c>
      <c r="E3255" s="3">
        <v>20365</v>
      </c>
      <c r="F3255" s="8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8272</v>
      </c>
      <c r="O3255" s="8">
        <v>101.82500000000002</v>
      </c>
      <c r="P3255" s="3">
        <v>3.1739130434782608</v>
      </c>
      <c r="Q3255" s="3" t="s">
        <v>8272</v>
      </c>
      <c r="R3255" s="3" t="s">
        <v>8272</v>
      </c>
      <c r="S3255" s="15">
        <f t="shared" si="100"/>
        <v>42602.576712962968</v>
      </c>
      <c r="T3255" s="14">
        <f t="shared" si="101"/>
        <v>42621.15625</v>
      </c>
    </row>
    <row r="3256" spans="1:20" ht="30.75" x14ac:dyDescent="0.25">
      <c r="A3256" s="3">
        <v>3254</v>
      </c>
      <c r="B3256" s="4" t="s">
        <v>3254</v>
      </c>
      <c r="C3256" s="4" t="s">
        <v>7364</v>
      </c>
      <c r="D3256" s="3">
        <v>13000</v>
      </c>
      <c r="E3256" s="3">
        <v>13163.5</v>
      </c>
      <c r="F3256" s="8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8272</v>
      </c>
      <c r="O3256" s="8">
        <v>101.25769230769231</v>
      </c>
      <c r="P3256" s="3">
        <v>0.87903225806451613</v>
      </c>
      <c r="Q3256" s="3" t="s">
        <v>8272</v>
      </c>
      <c r="R3256" s="3" t="s">
        <v>8272</v>
      </c>
      <c r="S3256" s="15">
        <f t="shared" si="100"/>
        <v>42059.085752314815</v>
      </c>
      <c r="T3256" s="14">
        <f t="shared" si="101"/>
        <v>42089.044085648144</v>
      </c>
    </row>
    <row r="3257" spans="1:20" ht="45.75" x14ac:dyDescent="0.25">
      <c r="A3257" s="3">
        <v>3255</v>
      </c>
      <c r="B3257" s="4" t="s">
        <v>3255</v>
      </c>
      <c r="C3257" s="4" t="s">
        <v>7365</v>
      </c>
      <c r="D3257" s="3">
        <v>300</v>
      </c>
      <c r="E3257" s="3">
        <v>525</v>
      </c>
      <c r="F3257" s="8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8272</v>
      </c>
      <c r="O3257" s="8">
        <v>175</v>
      </c>
      <c r="P3257" s="3">
        <v>12.5</v>
      </c>
      <c r="Q3257" s="3" t="s">
        <v>8272</v>
      </c>
      <c r="R3257" s="3" t="s">
        <v>8272</v>
      </c>
      <c r="S3257" s="15">
        <f t="shared" si="100"/>
        <v>41889.768229166664</v>
      </c>
      <c r="T3257" s="14">
        <f t="shared" si="101"/>
        <v>41919.768229166664</v>
      </c>
    </row>
    <row r="3258" spans="1:20" ht="30.75" x14ac:dyDescent="0.25">
      <c r="A3258" s="3">
        <v>3256</v>
      </c>
      <c r="B3258" s="4" t="s">
        <v>3256</v>
      </c>
      <c r="C3258" s="4" t="s">
        <v>7366</v>
      </c>
      <c r="D3258" s="3">
        <v>10000</v>
      </c>
      <c r="E3258" s="3">
        <v>12806</v>
      </c>
      <c r="F3258" s="8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8272</v>
      </c>
      <c r="O3258" s="8">
        <v>128.06</v>
      </c>
      <c r="P3258" s="3">
        <v>15.943181818181818</v>
      </c>
      <c r="Q3258" s="3" t="s">
        <v>8272</v>
      </c>
      <c r="R3258" s="3" t="s">
        <v>8272</v>
      </c>
      <c r="S3258" s="15">
        <f t="shared" si="100"/>
        <v>42144.573807870373</v>
      </c>
      <c r="T3258" s="14">
        <f t="shared" si="101"/>
        <v>42166.165972222225</v>
      </c>
    </row>
    <row r="3259" spans="1:20" ht="30.75" x14ac:dyDescent="0.25">
      <c r="A3259" s="3">
        <v>3257</v>
      </c>
      <c r="B3259" s="4" t="s">
        <v>3257</v>
      </c>
      <c r="C3259" s="4" t="s">
        <v>7367</v>
      </c>
      <c r="D3259" s="3">
        <v>2000</v>
      </c>
      <c r="E3259" s="3">
        <v>2125.9899999999998</v>
      </c>
      <c r="F3259" s="8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8272</v>
      </c>
      <c r="O3259" s="8">
        <v>106.29949999999999</v>
      </c>
      <c r="P3259" s="3">
        <v>3.0729268292682872</v>
      </c>
      <c r="Q3259" s="3" t="s">
        <v>8272</v>
      </c>
      <c r="R3259" s="3" t="s">
        <v>8272</v>
      </c>
      <c r="S3259" s="15">
        <f t="shared" si="100"/>
        <v>42758.559629629628</v>
      </c>
      <c r="T3259" s="14">
        <f t="shared" si="101"/>
        <v>42788.559629629628</v>
      </c>
    </row>
    <row r="3260" spans="1:20" ht="30.75" x14ac:dyDescent="0.25">
      <c r="A3260" s="3">
        <v>3258</v>
      </c>
      <c r="B3260" s="4" t="s">
        <v>3258</v>
      </c>
      <c r="C3260" s="4" t="s">
        <v>7368</v>
      </c>
      <c r="D3260" s="3">
        <v>7000</v>
      </c>
      <c r="E3260" s="3">
        <v>7365</v>
      </c>
      <c r="F3260" s="8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8272</v>
      </c>
      <c r="O3260" s="8">
        <v>105.21428571428571</v>
      </c>
      <c r="P3260" s="3">
        <v>4.8666666666666663</v>
      </c>
      <c r="Q3260" s="3" t="s">
        <v>8272</v>
      </c>
      <c r="R3260" s="3" t="s">
        <v>8272</v>
      </c>
      <c r="S3260" s="15">
        <f t="shared" si="100"/>
        <v>41982.887280092589</v>
      </c>
      <c r="T3260" s="14">
        <f t="shared" si="101"/>
        <v>42012.887280092589</v>
      </c>
    </row>
    <row r="3261" spans="1:20" ht="30.75" x14ac:dyDescent="0.25">
      <c r="A3261" s="3">
        <v>3259</v>
      </c>
      <c r="B3261" s="4" t="s">
        <v>3259</v>
      </c>
      <c r="C3261" s="4" t="s">
        <v>7369</v>
      </c>
      <c r="D3261" s="3">
        <v>23000</v>
      </c>
      <c r="E3261" s="3">
        <v>24418.6</v>
      </c>
      <c r="F3261" s="8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8272</v>
      </c>
      <c r="O3261" s="8">
        <v>106.16782608695652</v>
      </c>
      <c r="P3261" s="3">
        <v>14.624742268041222</v>
      </c>
      <c r="Q3261" s="3" t="s">
        <v>8272</v>
      </c>
      <c r="R3261" s="3" t="s">
        <v>8272</v>
      </c>
      <c r="S3261" s="15">
        <f t="shared" si="100"/>
        <v>42614.760937500003</v>
      </c>
      <c r="T3261" s="14">
        <f t="shared" si="101"/>
        <v>42644.165972222225</v>
      </c>
    </row>
    <row r="3262" spans="1:20" ht="30.75" x14ac:dyDescent="0.25">
      <c r="A3262" s="3">
        <v>3260</v>
      </c>
      <c r="B3262" s="4" t="s">
        <v>3260</v>
      </c>
      <c r="C3262" s="4" t="s">
        <v>7370</v>
      </c>
      <c r="D3262" s="3">
        <v>5000</v>
      </c>
      <c r="E3262" s="3">
        <v>5462</v>
      </c>
      <c r="F3262" s="8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8272</v>
      </c>
      <c r="O3262" s="8">
        <v>109.24000000000001</v>
      </c>
      <c r="P3262" s="3">
        <v>6.3287671232876717</v>
      </c>
      <c r="Q3262" s="3" t="s">
        <v>8272</v>
      </c>
      <c r="R3262" s="3" t="s">
        <v>8272</v>
      </c>
      <c r="S3262" s="15">
        <f t="shared" si="100"/>
        <v>42303.672662037032</v>
      </c>
      <c r="T3262" s="14">
        <f t="shared" si="101"/>
        <v>42338.714328703703</v>
      </c>
    </row>
    <row r="3263" spans="1:20" ht="30.75" x14ac:dyDescent="0.25">
      <c r="A3263" s="3">
        <v>3261</v>
      </c>
      <c r="B3263" s="4" t="s">
        <v>3261</v>
      </c>
      <c r="C3263" s="4" t="s">
        <v>7371</v>
      </c>
      <c r="D3263" s="3">
        <v>3300</v>
      </c>
      <c r="E3263" s="3">
        <v>3315</v>
      </c>
      <c r="F3263" s="8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8272</v>
      </c>
      <c r="O3263" s="8">
        <v>100.45454545454547</v>
      </c>
      <c r="P3263" s="3">
        <v>0.30612244897959184</v>
      </c>
      <c r="Q3263" s="3" t="s">
        <v>8272</v>
      </c>
      <c r="R3263" s="3" t="s">
        <v>8272</v>
      </c>
      <c r="S3263" s="15">
        <f t="shared" si="100"/>
        <v>42171.725416666668</v>
      </c>
      <c r="T3263" s="14">
        <f t="shared" si="101"/>
        <v>42201.725416666668</v>
      </c>
    </row>
    <row r="3264" spans="1:20" ht="30.75" x14ac:dyDescent="0.25">
      <c r="A3264" s="3">
        <v>3262</v>
      </c>
      <c r="B3264" s="4" t="s">
        <v>3262</v>
      </c>
      <c r="C3264" s="4" t="s">
        <v>7372</v>
      </c>
      <c r="D3264" s="3">
        <v>12200</v>
      </c>
      <c r="E3264" s="3">
        <v>12571</v>
      </c>
      <c r="F3264" s="8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8272</v>
      </c>
      <c r="O3264" s="8">
        <v>103.04098360655738</v>
      </c>
      <c r="P3264" s="3">
        <v>2.7686567164179103</v>
      </c>
      <c r="Q3264" s="3" t="s">
        <v>8272</v>
      </c>
      <c r="R3264" s="3" t="s">
        <v>8272</v>
      </c>
      <c r="S3264" s="15">
        <f t="shared" si="100"/>
        <v>41964.315532407403</v>
      </c>
      <c r="T3264" s="14">
        <f t="shared" si="101"/>
        <v>41995.166666666672</v>
      </c>
    </row>
    <row r="3265" spans="1:20" ht="30.75" x14ac:dyDescent="0.25">
      <c r="A3265" s="3">
        <v>3263</v>
      </c>
      <c r="B3265" s="4" t="s">
        <v>3263</v>
      </c>
      <c r="C3265" s="4" t="s">
        <v>7373</v>
      </c>
      <c r="D3265" s="3">
        <v>2500</v>
      </c>
      <c r="E3265" s="3">
        <v>2804.16</v>
      </c>
      <c r="F3265" s="8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8272</v>
      </c>
      <c r="O3265" s="8">
        <v>112.1664</v>
      </c>
      <c r="P3265" s="3">
        <v>4.4729411764705862</v>
      </c>
      <c r="Q3265" s="3" t="s">
        <v>8272</v>
      </c>
      <c r="R3265" s="3" t="s">
        <v>8272</v>
      </c>
      <c r="S3265" s="15">
        <f t="shared" si="100"/>
        <v>42284.516064814816</v>
      </c>
      <c r="T3265" s="14">
        <f t="shared" si="101"/>
        <v>42307.875</v>
      </c>
    </row>
    <row r="3266" spans="1:20" ht="30.75" x14ac:dyDescent="0.25">
      <c r="A3266" s="3">
        <v>3264</v>
      </c>
      <c r="B3266" s="4" t="s">
        <v>3264</v>
      </c>
      <c r="C3266" s="4" t="s">
        <v>7374</v>
      </c>
      <c r="D3266" s="3">
        <v>2500</v>
      </c>
      <c r="E3266" s="3">
        <v>2575</v>
      </c>
      <c r="F3266" s="8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8272</v>
      </c>
      <c r="O3266" s="8">
        <v>103</v>
      </c>
      <c r="P3266" s="3">
        <v>1.5306122448979591</v>
      </c>
      <c r="Q3266" s="3" t="s">
        <v>8272</v>
      </c>
      <c r="R3266" s="3" t="s">
        <v>8272</v>
      </c>
      <c r="S3266" s="15">
        <f t="shared" si="100"/>
        <v>42016.800208333334</v>
      </c>
      <c r="T3266" s="14">
        <f t="shared" si="101"/>
        <v>42032.916666666672</v>
      </c>
    </row>
    <row r="3267" spans="1:20" ht="30.75" x14ac:dyDescent="0.25">
      <c r="A3267" s="3">
        <v>3265</v>
      </c>
      <c r="B3267" s="4" t="s">
        <v>3265</v>
      </c>
      <c r="C3267" s="4" t="s">
        <v>7375</v>
      </c>
      <c r="D3267" s="3">
        <v>2700</v>
      </c>
      <c r="E3267" s="3">
        <v>4428</v>
      </c>
      <c r="F3267" s="8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8272</v>
      </c>
      <c r="O3267" s="8">
        <v>164</v>
      </c>
      <c r="P3267" s="3">
        <v>27.428571428571427</v>
      </c>
      <c r="Q3267" s="3" t="s">
        <v>8272</v>
      </c>
      <c r="R3267" s="3" t="s">
        <v>8272</v>
      </c>
      <c r="S3267" s="15">
        <f t="shared" ref="S3267:S3330" si="102">(((J3267/60)/60)/24)+DATE(1970,1,1)</f>
        <v>42311.711979166663</v>
      </c>
      <c r="T3267" s="14">
        <f t="shared" ref="T3267:T3330" si="103">(((I3267/60)/60)/24)+DATE(1970,1,1)</f>
        <v>42341.708333333328</v>
      </c>
    </row>
    <row r="3268" spans="1:20" ht="30.75" x14ac:dyDescent="0.25">
      <c r="A3268" s="3">
        <v>3266</v>
      </c>
      <c r="B3268" s="4" t="s">
        <v>3266</v>
      </c>
      <c r="C3268" s="4" t="s">
        <v>7376</v>
      </c>
      <c r="D3268" s="3">
        <v>6000</v>
      </c>
      <c r="E3268" s="3">
        <v>7877</v>
      </c>
      <c r="F3268" s="8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8272</v>
      </c>
      <c r="O3268" s="8">
        <v>131.28333333333333</v>
      </c>
      <c r="P3268" s="3">
        <v>11.515337423312884</v>
      </c>
      <c r="Q3268" s="3" t="s">
        <v>8272</v>
      </c>
      <c r="R3268" s="3" t="s">
        <v>8272</v>
      </c>
      <c r="S3268" s="15">
        <f t="shared" si="102"/>
        <v>42136.536134259266</v>
      </c>
      <c r="T3268" s="14">
        <f t="shared" si="103"/>
        <v>42167.875</v>
      </c>
    </row>
    <row r="3269" spans="1:20" ht="30.75" x14ac:dyDescent="0.25">
      <c r="A3269" s="3">
        <v>3267</v>
      </c>
      <c r="B3269" s="4" t="s">
        <v>3267</v>
      </c>
      <c r="C3269" s="4" t="s">
        <v>7377</v>
      </c>
      <c r="D3269" s="3">
        <v>15000</v>
      </c>
      <c r="E3269" s="3">
        <v>15315</v>
      </c>
      <c r="F3269" s="8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8272</v>
      </c>
      <c r="O3269" s="8">
        <v>102.1</v>
      </c>
      <c r="P3269" s="3">
        <v>1.09375</v>
      </c>
      <c r="Q3269" s="3" t="s">
        <v>8272</v>
      </c>
      <c r="R3269" s="3" t="s">
        <v>8272</v>
      </c>
      <c r="S3269" s="15">
        <f t="shared" si="102"/>
        <v>42172.757638888885</v>
      </c>
      <c r="T3269" s="14">
        <f t="shared" si="103"/>
        <v>42202.757638888885</v>
      </c>
    </row>
    <row r="3270" spans="1:20" ht="30.75" x14ac:dyDescent="0.25">
      <c r="A3270" s="3">
        <v>3268</v>
      </c>
      <c r="B3270" s="4" t="s">
        <v>3268</v>
      </c>
      <c r="C3270" s="4" t="s">
        <v>7378</v>
      </c>
      <c r="D3270" s="3">
        <v>2000</v>
      </c>
      <c r="E3270" s="3">
        <v>2560</v>
      </c>
      <c r="F3270" s="8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8272</v>
      </c>
      <c r="O3270" s="8">
        <v>128</v>
      </c>
      <c r="P3270" s="3">
        <v>13.333333333333334</v>
      </c>
      <c r="Q3270" s="3" t="s">
        <v>8272</v>
      </c>
      <c r="R3270" s="3" t="s">
        <v>8272</v>
      </c>
      <c r="S3270" s="15">
        <f t="shared" si="102"/>
        <v>42590.90425925926</v>
      </c>
      <c r="T3270" s="14">
        <f t="shared" si="103"/>
        <v>42606.90425925926</v>
      </c>
    </row>
    <row r="3271" spans="1:20" ht="30.75" x14ac:dyDescent="0.25">
      <c r="A3271" s="3">
        <v>3269</v>
      </c>
      <c r="B3271" s="4" t="s">
        <v>3269</v>
      </c>
      <c r="C3271" s="4" t="s">
        <v>7379</v>
      </c>
      <c r="D3271" s="3">
        <v>8000</v>
      </c>
      <c r="E3271" s="3">
        <v>8120</v>
      </c>
      <c r="F3271" s="8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8272</v>
      </c>
      <c r="O3271" s="8">
        <v>101.49999999999999</v>
      </c>
      <c r="P3271" s="3">
        <v>1.7142857142857142</v>
      </c>
      <c r="Q3271" s="3" t="s">
        <v>8272</v>
      </c>
      <c r="R3271" s="3" t="s">
        <v>8272</v>
      </c>
      <c r="S3271" s="15">
        <f t="shared" si="102"/>
        <v>42137.395798611105</v>
      </c>
      <c r="T3271" s="14">
        <f t="shared" si="103"/>
        <v>42171.458333333328</v>
      </c>
    </row>
    <row r="3272" spans="1:20" ht="45.75" x14ac:dyDescent="0.25">
      <c r="A3272" s="3">
        <v>3270</v>
      </c>
      <c r="B3272" s="4" t="s">
        <v>3270</v>
      </c>
      <c r="C3272" s="4" t="s">
        <v>7380</v>
      </c>
      <c r="D3272" s="3">
        <v>1800</v>
      </c>
      <c r="E3272" s="3">
        <v>1830</v>
      </c>
      <c r="F3272" s="8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8272</v>
      </c>
      <c r="O3272" s="8">
        <v>101.66666666666666</v>
      </c>
      <c r="P3272" s="3">
        <v>1</v>
      </c>
      <c r="Q3272" s="3" t="s">
        <v>8272</v>
      </c>
      <c r="R3272" s="3" t="s">
        <v>8272</v>
      </c>
      <c r="S3272" s="15">
        <f t="shared" si="102"/>
        <v>42167.533159722225</v>
      </c>
      <c r="T3272" s="14">
        <f t="shared" si="103"/>
        <v>42197.533159722225</v>
      </c>
    </row>
    <row r="3273" spans="1:20" ht="15.75" x14ac:dyDescent="0.25">
      <c r="A3273" s="3">
        <v>3271</v>
      </c>
      <c r="B3273" s="4" t="s">
        <v>3271</v>
      </c>
      <c r="C3273" s="4" t="s">
        <v>7381</v>
      </c>
      <c r="D3273" s="3">
        <v>1500</v>
      </c>
      <c r="E3273" s="3">
        <v>1950</v>
      </c>
      <c r="F3273" s="8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8272</v>
      </c>
      <c r="O3273" s="8">
        <v>130</v>
      </c>
      <c r="P3273" s="3">
        <v>8.8235294117647065</v>
      </c>
      <c r="Q3273" s="3" t="s">
        <v>8272</v>
      </c>
      <c r="R3273" s="3" t="s">
        <v>8272</v>
      </c>
      <c r="S3273" s="15">
        <f t="shared" si="102"/>
        <v>41915.437210648146</v>
      </c>
      <c r="T3273" s="14">
        <f t="shared" si="103"/>
        <v>41945.478877314818</v>
      </c>
    </row>
    <row r="3274" spans="1:20" ht="30.75" x14ac:dyDescent="0.25">
      <c r="A3274" s="3">
        <v>3272</v>
      </c>
      <c r="B3274" s="4" t="s">
        <v>3272</v>
      </c>
      <c r="C3274" s="4" t="s">
        <v>7382</v>
      </c>
      <c r="D3274" s="3">
        <v>10000</v>
      </c>
      <c r="E3274" s="3">
        <v>15443</v>
      </c>
      <c r="F3274" s="8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8272</v>
      </c>
      <c r="O3274" s="8">
        <v>154.43</v>
      </c>
      <c r="P3274" s="3">
        <v>37.53793103448276</v>
      </c>
      <c r="Q3274" s="3" t="s">
        <v>8272</v>
      </c>
      <c r="R3274" s="3" t="s">
        <v>8272</v>
      </c>
      <c r="S3274" s="15">
        <f t="shared" si="102"/>
        <v>42284.500104166669</v>
      </c>
      <c r="T3274" s="14">
        <f t="shared" si="103"/>
        <v>42314.541770833333</v>
      </c>
    </row>
    <row r="3275" spans="1:20" ht="45.75" x14ac:dyDescent="0.25">
      <c r="A3275" s="3">
        <v>3273</v>
      </c>
      <c r="B3275" s="4" t="s">
        <v>3273</v>
      </c>
      <c r="C3275" s="4" t="s">
        <v>7383</v>
      </c>
      <c r="D3275" s="3">
        <v>4000</v>
      </c>
      <c r="E3275" s="3">
        <v>4296</v>
      </c>
      <c r="F3275" s="8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8272</v>
      </c>
      <c r="O3275" s="8">
        <v>107.4</v>
      </c>
      <c r="P3275" s="3">
        <v>14.095238095238095</v>
      </c>
      <c r="Q3275" s="3" t="s">
        <v>8272</v>
      </c>
      <c r="R3275" s="3" t="s">
        <v>8272</v>
      </c>
      <c r="S3275" s="15">
        <f t="shared" si="102"/>
        <v>42611.801412037035</v>
      </c>
      <c r="T3275" s="14">
        <f t="shared" si="103"/>
        <v>42627.791666666672</v>
      </c>
    </row>
    <row r="3276" spans="1:20" ht="30.75" x14ac:dyDescent="0.25">
      <c r="A3276" s="3">
        <v>3274</v>
      </c>
      <c r="B3276" s="4" t="s">
        <v>3274</v>
      </c>
      <c r="C3276" s="4" t="s">
        <v>7384</v>
      </c>
      <c r="D3276" s="3">
        <v>15500</v>
      </c>
      <c r="E3276" s="3">
        <v>15705</v>
      </c>
      <c r="F3276" s="8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8272</v>
      </c>
      <c r="O3276" s="8">
        <v>101.32258064516128</v>
      </c>
      <c r="P3276" s="3">
        <v>0.71678321678321677</v>
      </c>
      <c r="Q3276" s="3" t="s">
        <v>8272</v>
      </c>
      <c r="R3276" s="3" t="s">
        <v>8272</v>
      </c>
      <c r="S3276" s="15">
        <f t="shared" si="102"/>
        <v>42400.704537037032</v>
      </c>
      <c r="T3276" s="14">
        <f t="shared" si="103"/>
        <v>42444.875</v>
      </c>
    </row>
    <row r="3277" spans="1:20" ht="30.75" x14ac:dyDescent="0.25">
      <c r="A3277" s="3">
        <v>3275</v>
      </c>
      <c r="B3277" s="4" t="s">
        <v>3275</v>
      </c>
      <c r="C3277" s="4" t="s">
        <v>7385</v>
      </c>
      <c r="D3277" s="3">
        <v>1800</v>
      </c>
      <c r="E3277" s="3">
        <v>1805</v>
      </c>
      <c r="F3277" s="8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8272</v>
      </c>
      <c r="O3277" s="8">
        <v>100.27777777777777</v>
      </c>
      <c r="P3277" s="3">
        <v>0.41666666666666669</v>
      </c>
      <c r="Q3277" s="3" t="s">
        <v>8272</v>
      </c>
      <c r="R3277" s="3" t="s">
        <v>8272</v>
      </c>
      <c r="S3277" s="15">
        <f t="shared" si="102"/>
        <v>42017.88045138889</v>
      </c>
      <c r="T3277" s="14">
        <f t="shared" si="103"/>
        <v>42044.1875</v>
      </c>
    </row>
    <row r="3278" spans="1:20" ht="30.75" x14ac:dyDescent="0.25">
      <c r="A3278" s="3">
        <v>3276</v>
      </c>
      <c r="B3278" s="4" t="s">
        <v>3276</v>
      </c>
      <c r="C3278" s="4" t="s">
        <v>7386</v>
      </c>
      <c r="D3278" s="3">
        <v>4500</v>
      </c>
      <c r="E3278" s="3">
        <v>5258</v>
      </c>
      <c r="F3278" s="8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8272</v>
      </c>
      <c r="O3278" s="8">
        <v>116.84444444444443</v>
      </c>
      <c r="P3278" s="3">
        <v>7.58</v>
      </c>
      <c r="Q3278" s="3" t="s">
        <v>8272</v>
      </c>
      <c r="R3278" s="3" t="s">
        <v>8272</v>
      </c>
      <c r="S3278" s="15">
        <f t="shared" si="102"/>
        <v>42426.949988425928</v>
      </c>
      <c r="T3278" s="14">
        <f t="shared" si="103"/>
        <v>42461.165972222225</v>
      </c>
    </row>
    <row r="3279" spans="1:20" ht="30.75" x14ac:dyDescent="0.25">
      <c r="A3279" s="3">
        <v>3277</v>
      </c>
      <c r="B3279" s="4" t="s">
        <v>3277</v>
      </c>
      <c r="C3279" s="4" t="s">
        <v>7387</v>
      </c>
      <c r="D3279" s="3">
        <v>5000</v>
      </c>
      <c r="E3279" s="3">
        <v>5430</v>
      </c>
      <c r="F3279" s="8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8272</v>
      </c>
      <c r="O3279" s="8">
        <v>108.60000000000001</v>
      </c>
      <c r="P3279" s="3">
        <v>4.3</v>
      </c>
      <c r="Q3279" s="3" t="s">
        <v>8272</v>
      </c>
      <c r="R3279" s="3" t="s">
        <v>8272</v>
      </c>
      <c r="S3279" s="15">
        <f t="shared" si="102"/>
        <v>41931.682939814818</v>
      </c>
      <c r="T3279" s="14">
        <f t="shared" si="103"/>
        <v>41961.724606481483</v>
      </c>
    </row>
    <row r="3280" spans="1:20" ht="45.75" x14ac:dyDescent="0.25">
      <c r="A3280" s="3">
        <v>3278</v>
      </c>
      <c r="B3280" s="4" t="s">
        <v>3278</v>
      </c>
      <c r="C3280" s="4" t="s">
        <v>7388</v>
      </c>
      <c r="D3280" s="3">
        <v>2500</v>
      </c>
      <c r="E3280" s="3">
        <v>2585</v>
      </c>
      <c r="F3280" s="8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8272</v>
      </c>
      <c r="O3280" s="8">
        <v>103.4</v>
      </c>
      <c r="P3280" s="3">
        <v>2.5</v>
      </c>
      <c r="Q3280" s="3" t="s">
        <v>8272</v>
      </c>
      <c r="R3280" s="3" t="s">
        <v>8272</v>
      </c>
      <c r="S3280" s="15">
        <f t="shared" si="102"/>
        <v>42124.848414351851</v>
      </c>
      <c r="T3280" s="14">
        <f t="shared" si="103"/>
        <v>42154.848414351851</v>
      </c>
    </row>
    <row r="3281" spans="1:20" ht="45.75" x14ac:dyDescent="0.25">
      <c r="A3281" s="3">
        <v>3279</v>
      </c>
      <c r="B3281" s="4" t="s">
        <v>3279</v>
      </c>
      <c r="C3281" s="4" t="s">
        <v>7389</v>
      </c>
      <c r="D3281" s="3">
        <v>5800</v>
      </c>
      <c r="E3281" s="3">
        <v>6628</v>
      </c>
      <c r="F3281" s="8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8272</v>
      </c>
      <c r="O3281" s="8">
        <v>114.27586206896552</v>
      </c>
      <c r="P3281" s="3">
        <v>13.142857142857142</v>
      </c>
      <c r="Q3281" s="3" t="s">
        <v>8272</v>
      </c>
      <c r="R3281" s="3" t="s">
        <v>8272</v>
      </c>
      <c r="S3281" s="15">
        <f t="shared" si="102"/>
        <v>42431.102534722217</v>
      </c>
      <c r="T3281" s="14">
        <f t="shared" si="103"/>
        <v>42461.06086805556</v>
      </c>
    </row>
    <row r="3282" spans="1:20" ht="45.75" x14ac:dyDescent="0.25">
      <c r="A3282" s="3">
        <v>3280</v>
      </c>
      <c r="B3282" s="4" t="s">
        <v>3280</v>
      </c>
      <c r="C3282" s="4" t="s">
        <v>7390</v>
      </c>
      <c r="D3282" s="3">
        <v>2000</v>
      </c>
      <c r="E3282" s="3">
        <v>2060</v>
      </c>
      <c r="F3282" s="8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8272</v>
      </c>
      <c r="O3282" s="8">
        <v>103</v>
      </c>
      <c r="P3282" s="3">
        <v>2</v>
      </c>
      <c r="Q3282" s="3" t="s">
        <v>8272</v>
      </c>
      <c r="R3282" s="3" t="s">
        <v>8272</v>
      </c>
      <c r="S3282" s="15">
        <f t="shared" si="102"/>
        <v>42121.756921296299</v>
      </c>
      <c r="T3282" s="14">
        <f t="shared" si="103"/>
        <v>42156.208333333328</v>
      </c>
    </row>
    <row r="3283" spans="1:20" ht="30.75" x14ac:dyDescent="0.25">
      <c r="A3283" s="3">
        <v>3281</v>
      </c>
      <c r="B3283" s="4" t="s">
        <v>3281</v>
      </c>
      <c r="C3283" s="4" t="s">
        <v>7391</v>
      </c>
      <c r="D3283" s="3">
        <v>5000</v>
      </c>
      <c r="E3283" s="3">
        <v>6080</v>
      </c>
      <c r="F3283" s="8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8272</v>
      </c>
      <c r="O3283" s="8">
        <v>121.6</v>
      </c>
      <c r="P3283" s="3">
        <v>22.978723404255319</v>
      </c>
      <c r="Q3283" s="3" t="s">
        <v>8272</v>
      </c>
      <c r="R3283" s="3" t="s">
        <v>8272</v>
      </c>
      <c r="S3283" s="15">
        <f t="shared" si="102"/>
        <v>42219.019733796296</v>
      </c>
      <c r="T3283" s="14">
        <f t="shared" si="103"/>
        <v>42249.019733796296</v>
      </c>
    </row>
    <row r="3284" spans="1:20" ht="45.75" x14ac:dyDescent="0.25">
      <c r="A3284" s="3">
        <v>3282</v>
      </c>
      <c r="B3284" s="4" t="s">
        <v>3282</v>
      </c>
      <c r="C3284" s="4" t="s">
        <v>7392</v>
      </c>
      <c r="D3284" s="3">
        <v>31000</v>
      </c>
      <c r="E3284" s="3">
        <v>31820.5</v>
      </c>
      <c r="F3284" s="8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8272</v>
      </c>
      <c r="O3284" s="8">
        <v>102.6467741935484</v>
      </c>
      <c r="P3284" s="3">
        <v>3.462025316455696</v>
      </c>
      <c r="Q3284" s="3" t="s">
        <v>8272</v>
      </c>
      <c r="R3284" s="3" t="s">
        <v>8272</v>
      </c>
      <c r="S3284" s="15">
        <f t="shared" si="102"/>
        <v>42445.19430555556</v>
      </c>
      <c r="T3284" s="14">
        <f t="shared" si="103"/>
        <v>42489.19430555556</v>
      </c>
    </row>
    <row r="3285" spans="1:20" ht="45.75" x14ac:dyDescent="0.25">
      <c r="A3285" s="3">
        <v>3283</v>
      </c>
      <c r="B3285" s="4" t="s">
        <v>3283</v>
      </c>
      <c r="C3285" s="4" t="s">
        <v>7393</v>
      </c>
      <c r="D3285" s="3">
        <v>800</v>
      </c>
      <c r="E3285" s="3">
        <v>838</v>
      </c>
      <c r="F3285" s="8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8272</v>
      </c>
      <c r="O3285" s="8">
        <v>104.75000000000001</v>
      </c>
      <c r="P3285" s="3">
        <v>0.80851063829787229</v>
      </c>
      <c r="Q3285" s="3" t="s">
        <v>8272</v>
      </c>
      <c r="R3285" s="3" t="s">
        <v>8272</v>
      </c>
      <c r="S3285" s="15">
        <f t="shared" si="102"/>
        <v>42379.74418981481</v>
      </c>
      <c r="T3285" s="14">
        <f t="shared" si="103"/>
        <v>42410.875</v>
      </c>
    </row>
    <row r="3286" spans="1:20" ht="30.75" x14ac:dyDescent="0.25">
      <c r="A3286" s="3">
        <v>3284</v>
      </c>
      <c r="B3286" s="4" t="s">
        <v>3284</v>
      </c>
      <c r="C3286" s="4" t="s">
        <v>7394</v>
      </c>
      <c r="D3286" s="3">
        <v>3000</v>
      </c>
      <c r="E3286" s="3">
        <v>3048</v>
      </c>
      <c r="F3286" s="8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8272</v>
      </c>
      <c r="O3286" s="8">
        <v>101.6</v>
      </c>
      <c r="P3286" s="3">
        <v>3.2</v>
      </c>
      <c r="Q3286" s="3" t="s">
        <v>8272</v>
      </c>
      <c r="R3286" s="3" t="s">
        <v>8272</v>
      </c>
      <c r="S3286" s="15">
        <f t="shared" si="102"/>
        <v>42380.884872685187</v>
      </c>
      <c r="T3286" s="14">
        <f t="shared" si="103"/>
        <v>42398.249305555553</v>
      </c>
    </row>
    <row r="3287" spans="1:20" ht="15.75" x14ac:dyDescent="0.25">
      <c r="A3287" s="3">
        <v>3285</v>
      </c>
      <c r="B3287" s="4" t="s">
        <v>3285</v>
      </c>
      <c r="C3287" s="4" t="s">
        <v>7395</v>
      </c>
      <c r="D3287" s="3">
        <v>4999</v>
      </c>
      <c r="E3287" s="3">
        <v>5604</v>
      </c>
      <c r="F3287" s="8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8272</v>
      </c>
      <c r="O3287" s="8">
        <v>112.10242048409683</v>
      </c>
      <c r="P3287" s="3">
        <v>7.4691358024691361</v>
      </c>
      <c r="Q3287" s="3" t="s">
        <v>8272</v>
      </c>
      <c r="R3287" s="3" t="s">
        <v>8272</v>
      </c>
      <c r="S3287" s="15">
        <f t="shared" si="102"/>
        <v>42762.942430555559</v>
      </c>
      <c r="T3287" s="14">
        <f t="shared" si="103"/>
        <v>42794.208333333328</v>
      </c>
    </row>
    <row r="3288" spans="1:20" ht="45.75" x14ac:dyDescent="0.25">
      <c r="A3288" s="3">
        <v>3286</v>
      </c>
      <c r="B3288" s="4" t="s">
        <v>3286</v>
      </c>
      <c r="C3288" s="4" t="s">
        <v>7396</v>
      </c>
      <c r="D3288" s="3">
        <v>15000</v>
      </c>
      <c r="E3288" s="3">
        <v>15265</v>
      </c>
      <c r="F3288" s="8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8272</v>
      </c>
      <c r="O3288" s="8">
        <v>101.76666666666667</v>
      </c>
      <c r="P3288" s="3">
        <v>2.1721311475409837</v>
      </c>
      <c r="Q3288" s="3" t="s">
        <v>8272</v>
      </c>
      <c r="R3288" s="3" t="s">
        <v>8272</v>
      </c>
      <c r="S3288" s="15">
        <f t="shared" si="102"/>
        <v>42567.840069444443</v>
      </c>
      <c r="T3288" s="14">
        <f t="shared" si="103"/>
        <v>42597.840069444443</v>
      </c>
    </row>
    <row r="3289" spans="1:20" ht="30.75" x14ac:dyDescent="0.25">
      <c r="A3289" s="3">
        <v>3287</v>
      </c>
      <c r="B3289" s="4" t="s">
        <v>3287</v>
      </c>
      <c r="C3289" s="4" t="s">
        <v>7397</v>
      </c>
      <c r="D3289" s="3">
        <v>2500</v>
      </c>
      <c r="E3289" s="3">
        <v>2500</v>
      </c>
      <c r="F3289" s="8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8272</v>
      </c>
      <c r="O3289" s="8">
        <v>100</v>
      </c>
      <c r="P3289" s="3">
        <v>0</v>
      </c>
      <c r="Q3289" s="3" t="s">
        <v>8272</v>
      </c>
      <c r="R3289" s="3" t="s">
        <v>8272</v>
      </c>
      <c r="S3289" s="15">
        <f t="shared" si="102"/>
        <v>42311.750324074077</v>
      </c>
      <c r="T3289" s="14">
        <f t="shared" si="103"/>
        <v>42336.750324074077</v>
      </c>
    </row>
    <row r="3290" spans="1:20" ht="45.75" x14ac:dyDescent="0.25">
      <c r="A3290" s="3">
        <v>3288</v>
      </c>
      <c r="B3290" s="4" t="s">
        <v>3288</v>
      </c>
      <c r="C3290" s="4" t="s">
        <v>7398</v>
      </c>
      <c r="D3290" s="3">
        <v>10000</v>
      </c>
      <c r="E3290" s="3">
        <v>10026.49</v>
      </c>
      <c r="F3290" s="8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8272</v>
      </c>
      <c r="O3290" s="8">
        <v>100.26489999999998</v>
      </c>
      <c r="P3290" s="3">
        <v>0.12797101449275256</v>
      </c>
      <c r="Q3290" s="3" t="s">
        <v>8272</v>
      </c>
      <c r="R3290" s="3" t="s">
        <v>8272</v>
      </c>
      <c r="S3290" s="15">
        <f t="shared" si="102"/>
        <v>42505.774479166663</v>
      </c>
      <c r="T3290" s="14">
        <f t="shared" si="103"/>
        <v>42541.958333333328</v>
      </c>
    </row>
    <row r="3291" spans="1:20" ht="45.75" x14ac:dyDescent="0.25">
      <c r="A3291" s="3">
        <v>3289</v>
      </c>
      <c r="B3291" s="4" t="s">
        <v>3289</v>
      </c>
      <c r="C3291" s="4" t="s">
        <v>7399</v>
      </c>
      <c r="D3291" s="3">
        <v>500</v>
      </c>
      <c r="E3291" s="3">
        <v>665.21</v>
      </c>
      <c r="F3291" s="8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8272</v>
      </c>
      <c r="O3291" s="8">
        <v>133.04200000000003</v>
      </c>
      <c r="P3291" s="3">
        <v>6.6084000000000014</v>
      </c>
      <c r="Q3291" s="3" t="s">
        <v>8272</v>
      </c>
      <c r="R3291" s="3" t="s">
        <v>8272</v>
      </c>
      <c r="S3291" s="15">
        <f t="shared" si="102"/>
        <v>42758.368078703701</v>
      </c>
      <c r="T3291" s="14">
        <f t="shared" si="103"/>
        <v>42786.368078703701</v>
      </c>
    </row>
    <row r="3292" spans="1:20" ht="45.75" x14ac:dyDescent="0.25">
      <c r="A3292" s="3">
        <v>3290</v>
      </c>
      <c r="B3292" s="4" t="s">
        <v>3290</v>
      </c>
      <c r="C3292" s="4" t="s">
        <v>7400</v>
      </c>
      <c r="D3292" s="3">
        <v>2000</v>
      </c>
      <c r="E3292" s="3">
        <v>2424</v>
      </c>
      <c r="F3292" s="8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8272</v>
      </c>
      <c r="O3292" s="8">
        <v>121.2</v>
      </c>
      <c r="P3292" s="3">
        <v>5.8888888888888893</v>
      </c>
      <c r="Q3292" s="3" t="s">
        <v>8272</v>
      </c>
      <c r="R3292" s="3" t="s">
        <v>8272</v>
      </c>
      <c r="S3292" s="15">
        <f t="shared" si="102"/>
        <v>42775.51494212963</v>
      </c>
      <c r="T3292" s="14">
        <f t="shared" si="103"/>
        <v>42805.51494212963</v>
      </c>
    </row>
    <row r="3293" spans="1:20" ht="45.75" x14ac:dyDescent="0.25">
      <c r="A3293" s="3">
        <v>3291</v>
      </c>
      <c r="B3293" s="4" t="s">
        <v>3291</v>
      </c>
      <c r="C3293" s="4" t="s">
        <v>7401</v>
      </c>
      <c r="D3293" s="3">
        <v>500</v>
      </c>
      <c r="E3293" s="3">
        <v>570</v>
      </c>
      <c r="F3293" s="8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8272</v>
      </c>
      <c r="O3293" s="8">
        <v>113.99999999999999</v>
      </c>
      <c r="P3293" s="3">
        <v>5</v>
      </c>
      <c r="Q3293" s="3" t="s">
        <v>8272</v>
      </c>
      <c r="R3293" s="3" t="s">
        <v>8272</v>
      </c>
      <c r="S3293" s="15">
        <f t="shared" si="102"/>
        <v>42232.702546296292</v>
      </c>
      <c r="T3293" s="14">
        <f t="shared" si="103"/>
        <v>42264.165972222225</v>
      </c>
    </row>
    <row r="3294" spans="1:20" ht="30.75" x14ac:dyDescent="0.25">
      <c r="A3294" s="3">
        <v>3292</v>
      </c>
      <c r="B3294" s="4" t="s">
        <v>3292</v>
      </c>
      <c r="C3294" s="4" t="s">
        <v>7402</v>
      </c>
      <c r="D3294" s="3">
        <v>101</v>
      </c>
      <c r="E3294" s="3">
        <v>289</v>
      </c>
      <c r="F3294" s="8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8272</v>
      </c>
      <c r="O3294" s="9">
        <v>286.13861386138615</v>
      </c>
      <c r="P3294" s="3">
        <v>12.533333333333333</v>
      </c>
      <c r="Q3294" s="3" t="s">
        <v>8272</v>
      </c>
      <c r="R3294" s="3" t="s">
        <v>8272</v>
      </c>
      <c r="S3294" s="15">
        <f t="shared" si="102"/>
        <v>42282.770231481481</v>
      </c>
      <c r="T3294" s="14">
        <f t="shared" si="103"/>
        <v>42342.811898148153</v>
      </c>
    </row>
    <row r="3295" spans="1:20" ht="45.75" x14ac:dyDescent="0.25">
      <c r="A3295" s="3">
        <v>3293</v>
      </c>
      <c r="B3295" s="4" t="s">
        <v>3293</v>
      </c>
      <c r="C3295" s="4" t="s">
        <v>7403</v>
      </c>
      <c r="D3295" s="3">
        <v>4500</v>
      </c>
      <c r="E3295" s="3">
        <v>7670</v>
      </c>
      <c r="F3295" s="8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8272</v>
      </c>
      <c r="O3295" s="8">
        <v>170.44444444444446</v>
      </c>
      <c r="P3295" s="3">
        <v>34.835164835164832</v>
      </c>
      <c r="Q3295" s="3" t="s">
        <v>8272</v>
      </c>
      <c r="R3295" s="3" t="s">
        <v>8272</v>
      </c>
      <c r="S3295" s="15">
        <f t="shared" si="102"/>
        <v>42768.425370370373</v>
      </c>
      <c r="T3295" s="14">
        <f t="shared" si="103"/>
        <v>42798.425370370373</v>
      </c>
    </row>
    <row r="3296" spans="1:20" ht="30.75" x14ac:dyDescent="0.25">
      <c r="A3296" s="3">
        <v>3294</v>
      </c>
      <c r="B3296" s="4" t="s">
        <v>3294</v>
      </c>
      <c r="C3296" s="4" t="s">
        <v>7404</v>
      </c>
      <c r="D3296" s="3">
        <v>600</v>
      </c>
      <c r="E3296" s="3">
        <v>710</v>
      </c>
      <c r="F3296" s="8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8272</v>
      </c>
      <c r="O3296" s="8">
        <v>118.33333333333333</v>
      </c>
      <c r="P3296" s="3">
        <v>4.583333333333333</v>
      </c>
      <c r="Q3296" s="3" t="s">
        <v>8272</v>
      </c>
      <c r="R3296" s="3" t="s">
        <v>8272</v>
      </c>
      <c r="S3296" s="15">
        <f t="shared" si="102"/>
        <v>42141.541134259256</v>
      </c>
      <c r="T3296" s="14">
        <f t="shared" si="103"/>
        <v>42171.541134259256</v>
      </c>
    </row>
    <row r="3297" spans="1:20" ht="30.75" x14ac:dyDescent="0.25">
      <c r="A3297" s="3">
        <v>3295</v>
      </c>
      <c r="B3297" s="4" t="s">
        <v>3295</v>
      </c>
      <c r="C3297" s="4" t="s">
        <v>7405</v>
      </c>
      <c r="D3297" s="3">
        <v>700</v>
      </c>
      <c r="E3297" s="3">
        <v>720.01</v>
      </c>
      <c r="F3297" s="8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8272</v>
      </c>
      <c r="O3297" s="8">
        <v>102.85857142857142</v>
      </c>
      <c r="P3297" s="3">
        <v>0.74111111111111072</v>
      </c>
      <c r="Q3297" s="3" t="s">
        <v>8272</v>
      </c>
      <c r="R3297" s="3" t="s">
        <v>8272</v>
      </c>
      <c r="S3297" s="15">
        <f t="shared" si="102"/>
        <v>42609.442465277782</v>
      </c>
      <c r="T3297" s="14">
        <f t="shared" si="103"/>
        <v>42639.442465277782</v>
      </c>
    </row>
    <row r="3298" spans="1:20" ht="30.75" x14ac:dyDescent="0.25">
      <c r="A3298" s="3">
        <v>3296</v>
      </c>
      <c r="B3298" s="4" t="s">
        <v>3296</v>
      </c>
      <c r="C3298" s="4" t="s">
        <v>7406</v>
      </c>
      <c r="D3298" s="3">
        <v>1500</v>
      </c>
      <c r="E3298" s="3">
        <v>2161</v>
      </c>
      <c r="F3298" s="8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8272</v>
      </c>
      <c r="O3298" s="8">
        <v>144.06666666666666</v>
      </c>
      <c r="P3298" s="3">
        <v>14.063829787234043</v>
      </c>
      <c r="Q3298" s="3" t="s">
        <v>8272</v>
      </c>
      <c r="R3298" s="3" t="s">
        <v>8272</v>
      </c>
      <c r="S3298" s="15">
        <f t="shared" si="102"/>
        <v>42309.756620370375</v>
      </c>
      <c r="T3298" s="14">
        <f t="shared" si="103"/>
        <v>42330.916666666672</v>
      </c>
    </row>
    <row r="3299" spans="1:20" ht="30.75" x14ac:dyDescent="0.25">
      <c r="A3299" s="3">
        <v>3297</v>
      </c>
      <c r="B3299" s="4" t="s">
        <v>3297</v>
      </c>
      <c r="C3299" s="4" t="s">
        <v>7407</v>
      </c>
      <c r="D3299" s="3">
        <v>5500</v>
      </c>
      <c r="E3299" s="3">
        <v>5504</v>
      </c>
      <c r="F3299" s="8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8272</v>
      </c>
      <c r="O3299" s="8">
        <v>100.07272727272726</v>
      </c>
      <c r="P3299" s="3">
        <v>9.0909090909090912E-2</v>
      </c>
      <c r="Q3299" s="3" t="s">
        <v>8272</v>
      </c>
      <c r="R3299" s="3" t="s">
        <v>8272</v>
      </c>
      <c r="S3299" s="15">
        <f t="shared" si="102"/>
        <v>42193.771481481483</v>
      </c>
      <c r="T3299" s="14">
        <f t="shared" si="103"/>
        <v>42212.957638888889</v>
      </c>
    </row>
    <row r="3300" spans="1:20" ht="30.75" x14ac:dyDescent="0.25">
      <c r="A3300" s="3">
        <v>3298</v>
      </c>
      <c r="B3300" s="4" t="s">
        <v>3298</v>
      </c>
      <c r="C3300" s="4" t="s">
        <v>7408</v>
      </c>
      <c r="D3300" s="3">
        <v>10000</v>
      </c>
      <c r="E3300" s="3">
        <v>10173</v>
      </c>
      <c r="F3300" s="8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8272</v>
      </c>
      <c r="O3300" s="8">
        <v>101.73</v>
      </c>
      <c r="P3300" s="3">
        <v>2.4027777777777777</v>
      </c>
      <c r="Q3300" s="3" t="s">
        <v>8272</v>
      </c>
      <c r="R3300" s="3" t="s">
        <v>8272</v>
      </c>
      <c r="S3300" s="15">
        <f t="shared" si="102"/>
        <v>42239.957962962959</v>
      </c>
      <c r="T3300" s="14">
        <f t="shared" si="103"/>
        <v>42260</v>
      </c>
    </row>
    <row r="3301" spans="1:20" ht="30.75" x14ac:dyDescent="0.25">
      <c r="A3301" s="3">
        <v>3299</v>
      </c>
      <c r="B3301" s="4" t="s">
        <v>3299</v>
      </c>
      <c r="C3301" s="4" t="s">
        <v>7409</v>
      </c>
      <c r="D3301" s="3">
        <v>3000</v>
      </c>
      <c r="E3301" s="3">
        <v>3486</v>
      </c>
      <c r="F3301" s="8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8272</v>
      </c>
      <c r="O3301" s="8">
        <v>116.19999999999999</v>
      </c>
      <c r="P3301" s="3">
        <v>7.7142857142857144</v>
      </c>
      <c r="Q3301" s="3" t="s">
        <v>8272</v>
      </c>
      <c r="R3301" s="3" t="s">
        <v>8272</v>
      </c>
      <c r="S3301" s="15">
        <f t="shared" si="102"/>
        <v>42261.917395833334</v>
      </c>
      <c r="T3301" s="14">
        <f t="shared" si="103"/>
        <v>42291.917395833334</v>
      </c>
    </row>
    <row r="3302" spans="1:20" ht="30.75" x14ac:dyDescent="0.25">
      <c r="A3302" s="3">
        <v>3300</v>
      </c>
      <c r="B3302" s="4" t="s">
        <v>3300</v>
      </c>
      <c r="C3302" s="4" t="s">
        <v>7410</v>
      </c>
      <c r="D3302" s="3">
        <v>3000</v>
      </c>
      <c r="E3302" s="3">
        <v>4085</v>
      </c>
      <c r="F3302" s="8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8272</v>
      </c>
      <c r="O3302" s="8">
        <v>136.16666666666666</v>
      </c>
      <c r="P3302" s="3">
        <v>12.329545454545455</v>
      </c>
      <c r="Q3302" s="3" t="s">
        <v>8272</v>
      </c>
      <c r="R3302" s="3" t="s">
        <v>8272</v>
      </c>
      <c r="S3302" s="15">
        <f t="shared" si="102"/>
        <v>42102.743773148148</v>
      </c>
      <c r="T3302" s="14">
        <f t="shared" si="103"/>
        <v>42123.743773148148</v>
      </c>
    </row>
    <row r="3303" spans="1:20" ht="30.75" x14ac:dyDescent="0.25">
      <c r="A3303" s="3">
        <v>3301</v>
      </c>
      <c r="B3303" s="4" t="s">
        <v>3301</v>
      </c>
      <c r="C3303" s="4" t="s">
        <v>7411</v>
      </c>
      <c r="D3303" s="3">
        <v>3000</v>
      </c>
      <c r="E3303" s="3">
        <v>4004</v>
      </c>
      <c r="F3303" s="8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8272</v>
      </c>
      <c r="O3303" s="8">
        <v>133.46666666666667</v>
      </c>
      <c r="P3303" s="3">
        <v>14.342857142857143</v>
      </c>
      <c r="Q3303" s="3" t="s">
        <v>8272</v>
      </c>
      <c r="R3303" s="3" t="s">
        <v>8272</v>
      </c>
      <c r="S3303" s="15">
        <f t="shared" si="102"/>
        <v>42538.73583333334</v>
      </c>
      <c r="T3303" s="14">
        <f t="shared" si="103"/>
        <v>42583.290972222225</v>
      </c>
    </row>
    <row r="3304" spans="1:20" ht="15.75" x14ac:dyDescent="0.25">
      <c r="A3304" s="3">
        <v>3302</v>
      </c>
      <c r="B3304" s="4" t="s">
        <v>3302</v>
      </c>
      <c r="C3304" s="4" t="s">
        <v>7412</v>
      </c>
      <c r="D3304" s="3">
        <v>8400</v>
      </c>
      <c r="E3304" s="3">
        <v>8685</v>
      </c>
      <c r="F3304" s="8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8272</v>
      </c>
      <c r="O3304" s="8">
        <v>103.39285714285715</v>
      </c>
      <c r="P3304" s="3">
        <v>5.7</v>
      </c>
      <c r="Q3304" s="3" t="s">
        <v>8272</v>
      </c>
      <c r="R3304" s="3" t="s">
        <v>8272</v>
      </c>
      <c r="S3304" s="15">
        <f t="shared" si="102"/>
        <v>42681.35157407407</v>
      </c>
      <c r="T3304" s="14">
        <f t="shared" si="103"/>
        <v>42711.35157407407</v>
      </c>
    </row>
    <row r="3305" spans="1:20" ht="30.75" x14ac:dyDescent="0.25">
      <c r="A3305" s="3">
        <v>3303</v>
      </c>
      <c r="B3305" s="4" t="s">
        <v>3303</v>
      </c>
      <c r="C3305" s="4" t="s">
        <v>7413</v>
      </c>
      <c r="D3305" s="3">
        <v>1800</v>
      </c>
      <c r="E3305" s="3">
        <v>2086</v>
      </c>
      <c r="F3305" s="8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8272</v>
      </c>
      <c r="O3305" s="8">
        <v>115.88888888888889</v>
      </c>
      <c r="P3305" s="3">
        <v>8.1714285714285708</v>
      </c>
      <c r="Q3305" s="3" t="s">
        <v>8272</v>
      </c>
      <c r="R3305" s="3" t="s">
        <v>8272</v>
      </c>
      <c r="S3305" s="15">
        <f t="shared" si="102"/>
        <v>42056.65143518518</v>
      </c>
      <c r="T3305" s="14">
        <f t="shared" si="103"/>
        <v>42091.609768518523</v>
      </c>
    </row>
    <row r="3306" spans="1:20" ht="30.75" x14ac:dyDescent="0.25">
      <c r="A3306" s="3">
        <v>3304</v>
      </c>
      <c r="B3306" s="4" t="s">
        <v>3304</v>
      </c>
      <c r="C3306" s="4" t="s">
        <v>7414</v>
      </c>
      <c r="D3306" s="3">
        <v>15000</v>
      </c>
      <c r="E3306" s="3">
        <v>15677.5</v>
      </c>
      <c r="F3306" s="8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8272</v>
      </c>
      <c r="O3306" s="8">
        <v>104.51666666666665</v>
      </c>
      <c r="P3306" s="3">
        <v>3.8714285714285714</v>
      </c>
      <c r="Q3306" s="3" t="s">
        <v>8272</v>
      </c>
      <c r="R3306" s="3" t="s">
        <v>8272</v>
      </c>
      <c r="S3306" s="15">
        <f t="shared" si="102"/>
        <v>42696.624444444446</v>
      </c>
      <c r="T3306" s="14">
        <f t="shared" si="103"/>
        <v>42726.624444444446</v>
      </c>
    </row>
    <row r="3307" spans="1:20" ht="30.75" x14ac:dyDescent="0.25">
      <c r="A3307" s="3">
        <v>3305</v>
      </c>
      <c r="B3307" s="4" t="s">
        <v>3305</v>
      </c>
      <c r="C3307" s="4" t="s">
        <v>7415</v>
      </c>
      <c r="D3307" s="3">
        <v>4000</v>
      </c>
      <c r="E3307" s="3">
        <v>4081</v>
      </c>
      <c r="F3307" s="8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8272</v>
      </c>
      <c r="O3307" s="8">
        <v>102.02500000000001</v>
      </c>
      <c r="P3307" s="3">
        <v>4.05</v>
      </c>
      <c r="Q3307" s="3" t="s">
        <v>8272</v>
      </c>
      <c r="R3307" s="3" t="s">
        <v>8272</v>
      </c>
      <c r="S3307" s="15">
        <f t="shared" si="102"/>
        <v>42186.855879629627</v>
      </c>
      <c r="T3307" s="14">
        <f t="shared" si="103"/>
        <v>42216.855879629627</v>
      </c>
    </row>
    <row r="3308" spans="1:20" ht="45.75" x14ac:dyDescent="0.25">
      <c r="A3308" s="3">
        <v>3306</v>
      </c>
      <c r="B3308" s="4" t="s">
        <v>3306</v>
      </c>
      <c r="C3308" s="4" t="s">
        <v>7416</v>
      </c>
      <c r="D3308" s="3">
        <v>1500</v>
      </c>
      <c r="E3308" s="3">
        <v>2630</v>
      </c>
      <c r="F3308" s="8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8272</v>
      </c>
      <c r="O3308" s="8">
        <v>175.33333333333334</v>
      </c>
      <c r="P3308" s="3">
        <v>20.925925925925927</v>
      </c>
      <c r="Q3308" s="3" t="s">
        <v>8272</v>
      </c>
      <c r="R3308" s="3" t="s">
        <v>8272</v>
      </c>
      <c r="S3308" s="15">
        <f t="shared" si="102"/>
        <v>42493.219236111108</v>
      </c>
      <c r="T3308" s="14">
        <f t="shared" si="103"/>
        <v>42531.125</v>
      </c>
    </row>
    <row r="3309" spans="1:20" ht="30.75" x14ac:dyDescent="0.25">
      <c r="A3309" s="3">
        <v>3307</v>
      </c>
      <c r="B3309" s="4" t="s">
        <v>3307</v>
      </c>
      <c r="C3309" s="4" t="s">
        <v>7417</v>
      </c>
      <c r="D3309" s="3">
        <v>1000</v>
      </c>
      <c r="E3309" s="3">
        <v>1066.8</v>
      </c>
      <c r="F3309" s="8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8272</v>
      </c>
      <c r="O3309" s="8">
        <v>106.67999999999999</v>
      </c>
      <c r="P3309" s="3">
        <v>3.3399999999999976</v>
      </c>
      <c r="Q3309" s="3" t="s">
        <v>8272</v>
      </c>
      <c r="R3309" s="3" t="s">
        <v>8272</v>
      </c>
      <c r="S3309" s="15">
        <f t="shared" si="102"/>
        <v>42475.057164351849</v>
      </c>
      <c r="T3309" s="14">
        <f t="shared" si="103"/>
        <v>42505.057164351849</v>
      </c>
    </row>
    <row r="3310" spans="1:20" ht="30.75" x14ac:dyDescent="0.25">
      <c r="A3310" s="3">
        <v>3308</v>
      </c>
      <c r="B3310" s="4" t="s">
        <v>3308</v>
      </c>
      <c r="C3310" s="4" t="s">
        <v>7418</v>
      </c>
      <c r="D3310" s="3">
        <v>3500</v>
      </c>
      <c r="E3310" s="3">
        <v>4280</v>
      </c>
      <c r="F3310" s="8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8272</v>
      </c>
      <c r="O3310" s="8">
        <v>122.28571428571429</v>
      </c>
      <c r="P3310" s="3">
        <v>13.684210526315789</v>
      </c>
      <c r="Q3310" s="3" t="s">
        <v>8272</v>
      </c>
      <c r="R3310" s="3" t="s">
        <v>8272</v>
      </c>
      <c r="S3310" s="15">
        <f t="shared" si="102"/>
        <v>42452.876909722225</v>
      </c>
      <c r="T3310" s="14">
        <f t="shared" si="103"/>
        <v>42473.876909722225</v>
      </c>
    </row>
    <row r="3311" spans="1:20" ht="15.75" x14ac:dyDescent="0.25">
      <c r="A3311" s="3">
        <v>3309</v>
      </c>
      <c r="B3311" s="4" t="s">
        <v>3309</v>
      </c>
      <c r="C3311" s="4" t="s">
        <v>7419</v>
      </c>
      <c r="D3311" s="3">
        <v>350</v>
      </c>
      <c r="E3311" s="3">
        <v>558</v>
      </c>
      <c r="F3311" s="8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8272</v>
      </c>
      <c r="O3311" s="8">
        <v>159.42857142857144</v>
      </c>
      <c r="P3311" s="3">
        <v>6.709677419354839</v>
      </c>
      <c r="Q3311" s="3" t="s">
        <v>8272</v>
      </c>
      <c r="R3311" s="3" t="s">
        <v>8272</v>
      </c>
      <c r="S3311" s="15">
        <f t="shared" si="102"/>
        <v>42628.650208333333</v>
      </c>
      <c r="T3311" s="14">
        <f t="shared" si="103"/>
        <v>42659.650208333333</v>
      </c>
    </row>
    <row r="3312" spans="1:20" ht="30.75" x14ac:dyDescent="0.25">
      <c r="A3312" s="3">
        <v>3310</v>
      </c>
      <c r="B3312" s="4" t="s">
        <v>3310</v>
      </c>
      <c r="C3312" s="4" t="s">
        <v>7420</v>
      </c>
      <c r="D3312" s="3">
        <v>6500</v>
      </c>
      <c r="E3312" s="3">
        <v>6505</v>
      </c>
      <c r="F3312" s="8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8272</v>
      </c>
      <c r="O3312" s="8">
        <v>100.07692307692308</v>
      </c>
      <c r="P3312" s="3">
        <v>0.16129032258064516</v>
      </c>
      <c r="Q3312" s="3" t="s">
        <v>8272</v>
      </c>
      <c r="R3312" s="3" t="s">
        <v>8272</v>
      </c>
      <c r="S3312" s="15">
        <f t="shared" si="102"/>
        <v>42253.928530092591</v>
      </c>
      <c r="T3312" s="14">
        <f t="shared" si="103"/>
        <v>42283.928530092591</v>
      </c>
    </row>
    <row r="3313" spans="1:20" ht="30.75" x14ac:dyDescent="0.25">
      <c r="A3313" s="3">
        <v>3311</v>
      </c>
      <c r="B3313" s="4" t="s">
        <v>3311</v>
      </c>
      <c r="C3313" s="4" t="s">
        <v>7421</v>
      </c>
      <c r="D3313" s="3">
        <v>2500</v>
      </c>
      <c r="E3313" s="3">
        <v>2746</v>
      </c>
      <c r="F3313" s="8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8272</v>
      </c>
      <c r="O3313" s="8">
        <v>109.84</v>
      </c>
      <c r="P3313" s="3">
        <v>5.4666666666666668</v>
      </c>
      <c r="Q3313" s="3" t="s">
        <v>8272</v>
      </c>
      <c r="R3313" s="3" t="s">
        <v>8272</v>
      </c>
      <c r="S3313" s="15">
        <f t="shared" si="102"/>
        <v>42264.29178240741</v>
      </c>
      <c r="T3313" s="14">
        <f t="shared" si="103"/>
        <v>42294.29178240741</v>
      </c>
    </row>
    <row r="3314" spans="1:20" ht="30.75" x14ac:dyDescent="0.25">
      <c r="A3314" s="3">
        <v>3312</v>
      </c>
      <c r="B3314" s="4" t="s">
        <v>3312</v>
      </c>
      <c r="C3314" s="4" t="s">
        <v>7422</v>
      </c>
      <c r="D3314" s="3">
        <v>2500</v>
      </c>
      <c r="E3314" s="3">
        <v>2501</v>
      </c>
      <c r="F3314" s="8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8272</v>
      </c>
      <c r="O3314" s="8">
        <v>100.03999999999999</v>
      </c>
      <c r="P3314" s="3">
        <v>2.4390243902439025E-2</v>
      </c>
      <c r="Q3314" s="3" t="s">
        <v>8272</v>
      </c>
      <c r="R3314" s="3" t="s">
        <v>8272</v>
      </c>
      <c r="S3314" s="15">
        <f t="shared" si="102"/>
        <v>42664.809560185182</v>
      </c>
      <c r="T3314" s="14">
        <f t="shared" si="103"/>
        <v>42685.916666666672</v>
      </c>
    </row>
    <row r="3315" spans="1:20" ht="30.75" x14ac:dyDescent="0.25">
      <c r="A3315" s="3">
        <v>3313</v>
      </c>
      <c r="B3315" s="4" t="s">
        <v>3313</v>
      </c>
      <c r="C3315" s="4" t="s">
        <v>7423</v>
      </c>
      <c r="D3315" s="3">
        <v>2000</v>
      </c>
      <c r="E3315" s="3">
        <v>2321</v>
      </c>
      <c r="F3315" s="8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8272</v>
      </c>
      <c r="O3315" s="8">
        <v>116.05000000000001</v>
      </c>
      <c r="P3315" s="3">
        <v>11.068965517241379</v>
      </c>
      <c r="Q3315" s="3" t="s">
        <v>8272</v>
      </c>
      <c r="R3315" s="3" t="s">
        <v>8272</v>
      </c>
      <c r="S3315" s="15">
        <f t="shared" si="102"/>
        <v>42382.244409722218</v>
      </c>
      <c r="T3315" s="14">
        <f t="shared" si="103"/>
        <v>42396.041666666672</v>
      </c>
    </row>
    <row r="3316" spans="1:20" ht="45.75" x14ac:dyDescent="0.25">
      <c r="A3316" s="3">
        <v>3314</v>
      </c>
      <c r="B3316" s="4" t="s">
        <v>3314</v>
      </c>
      <c r="C3316" s="4" t="s">
        <v>7424</v>
      </c>
      <c r="D3316" s="3">
        <v>800</v>
      </c>
      <c r="E3316" s="3">
        <v>1686</v>
      </c>
      <c r="F3316" s="8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8272</v>
      </c>
      <c r="O3316" s="9">
        <v>210.75</v>
      </c>
      <c r="P3316" s="3">
        <v>15.275862068965518</v>
      </c>
      <c r="Q3316" s="3" t="s">
        <v>8272</v>
      </c>
      <c r="R3316" s="3" t="s">
        <v>8272</v>
      </c>
      <c r="S3316" s="15">
        <f t="shared" si="102"/>
        <v>42105.267488425925</v>
      </c>
      <c r="T3316" s="14">
        <f t="shared" si="103"/>
        <v>42132.836805555555</v>
      </c>
    </row>
    <row r="3317" spans="1:20" ht="30.75" x14ac:dyDescent="0.25">
      <c r="A3317" s="3">
        <v>3315</v>
      </c>
      <c r="B3317" s="4" t="s">
        <v>3315</v>
      </c>
      <c r="C3317" s="4" t="s">
        <v>7425</v>
      </c>
      <c r="D3317" s="3">
        <v>4000</v>
      </c>
      <c r="E3317" s="3">
        <v>4400</v>
      </c>
      <c r="F3317" s="8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8272</v>
      </c>
      <c r="O3317" s="8">
        <v>110.00000000000001</v>
      </c>
      <c r="P3317" s="3">
        <v>4.4943820224719104</v>
      </c>
      <c r="Q3317" s="3" t="s">
        <v>8272</v>
      </c>
      <c r="R3317" s="3" t="s">
        <v>8272</v>
      </c>
      <c r="S3317" s="15">
        <f t="shared" si="102"/>
        <v>42466.303715277783</v>
      </c>
      <c r="T3317" s="14">
        <f t="shared" si="103"/>
        <v>42496.303715277783</v>
      </c>
    </row>
    <row r="3318" spans="1:20" ht="45.75" x14ac:dyDescent="0.25">
      <c r="A3318" s="3">
        <v>3316</v>
      </c>
      <c r="B3318" s="4" t="s">
        <v>3316</v>
      </c>
      <c r="C3318" s="4" t="s">
        <v>7426</v>
      </c>
      <c r="D3318" s="3">
        <v>11737</v>
      </c>
      <c r="E3318" s="3">
        <v>11747.18</v>
      </c>
      <c r="F3318" s="8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8272</v>
      </c>
      <c r="O3318" s="8">
        <v>100.08673425918037</v>
      </c>
      <c r="P3318" s="3">
        <v>8.144000000000233E-2</v>
      </c>
      <c r="Q3318" s="3" t="s">
        <v>8272</v>
      </c>
      <c r="R3318" s="3" t="s">
        <v>8272</v>
      </c>
      <c r="S3318" s="15">
        <f t="shared" si="102"/>
        <v>41826.871238425927</v>
      </c>
      <c r="T3318" s="14">
        <f t="shared" si="103"/>
        <v>41859.57916666667</v>
      </c>
    </row>
    <row r="3319" spans="1:20" ht="30.75" x14ac:dyDescent="0.25">
      <c r="A3319" s="3">
        <v>3317</v>
      </c>
      <c r="B3319" s="4" t="s">
        <v>3317</v>
      </c>
      <c r="C3319" s="4" t="s">
        <v>7427</v>
      </c>
      <c r="D3319" s="3">
        <v>1050</v>
      </c>
      <c r="E3319" s="3">
        <v>1115</v>
      </c>
      <c r="F3319" s="8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8272</v>
      </c>
      <c r="O3319" s="8">
        <v>106.19047619047619</v>
      </c>
      <c r="P3319" s="3">
        <v>3.6111111111111112</v>
      </c>
      <c r="Q3319" s="3" t="s">
        <v>8272</v>
      </c>
      <c r="R3319" s="3" t="s">
        <v>8272</v>
      </c>
      <c r="S3319" s="15">
        <f t="shared" si="102"/>
        <v>42499.039629629624</v>
      </c>
      <c r="T3319" s="14">
        <f t="shared" si="103"/>
        <v>42529.039629629624</v>
      </c>
    </row>
    <row r="3320" spans="1:20" ht="15.75" x14ac:dyDescent="0.25">
      <c r="A3320" s="3">
        <v>3318</v>
      </c>
      <c r="B3320" s="4" t="s">
        <v>3318</v>
      </c>
      <c r="C3320" s="4" t="s">
        <v>7428</v>
      </c>
      <c r="D3320" s="3">
        <v>2000</v>
      </c>
      <c r="E3320" s="3">
        <v>2512</v>
      </c>
      <c r="F3320" s="8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8272</v>
      </c>
      <c r="O3320" s="8">
        <v>125.6</v>
      </c>
      <c r="P3320" s="3">
        <v>16</v>
      </c>
      <c r="Q3320" s="3" t="s">
        <v>8272</v>
      </c>
      <c r="R3320" s="3" t="s">
        <v>8272</v>
      </c>
      <c r="S3320" s="15">
        <f t="shared" si="102"/>
        <v>42431.302002314813</v>
      </c>
      <c r="T3320" s="14">
        <f t="shared" si="103"/>
        <v>42471.104166666672</v>
      </c>
    </row>
    <row r="3321" spans="1:20" ht="45.75" x14ac:dyDescent="0.25">
      <c r="A3321" s="3">
        <v>3319</v>
      </c>
      <c r="B3321" s="4" t="s">
        <v>3319</v>
      </c>
      <c r="C3321" s="4" t="s">
        <v>7429</v>
      </c>
      <c r="D3321" s="3">
        <v>500</v>
      </c>
      <c r="E3321" s="3">
        <v>540</v>
      </c>
      <c r="F3321" s="8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8272</v>
      </c>
      <c r="O3321" s="8">
        <v>108</v>
      </c>
      <c r="P3321" s="3">
        <v>2.5</v>
      </c>
      <c r="Q3321" s="3" t="s">
        <v>8272</v>
      </c>
      <c r="R3321" s="3" t="s">
        <v>8272</v>
      </c>
      <c r="S3321" s="15">
        <f t="shared" si="102"/>
        <v>41990.585486111115</v>
      </c>
      <c r="T3321" s="14">
        <f t="shared" si="103"/>
        <v>42035.585486111115</v>
      </c>
    </row>
    <row r="3322" spans="1:20" ht="30.75" x14ac:dyDescent="0.25">
      <c r="A3322" s="3">
        <v>3320</v>
      </c>
      <c r="B3322" s="4" t="s">
        <v>3320</v>
      </c>
      <c r="C3322" s="4" t="s">
        <v>7430</v>
      </c>
      <c r="D3322" s="3">
        <v>2500</v>
      </c>
      <c r="E3322" s="3">
        <v>2525</v>
      </c>
      <c r="F3322" s="8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8272</v>
      </c>
      <c r="O3322" s="8">
        <v>101</v>
      </c>
      <c r="P3322" s="3">
        <v>0.65789473684210531</v>
      </c>
      <c r="Q3322" s="3" t="s">
        <v>8272</v>
      </c>
      <c r="R3322" s="3" t="s">
        <v>8272</v>
      </c>
      <c r="S3322" s="15">
        <f t="shared" si="102"/>
        <v>42513.045798611114</v>
      </c>
      <c r="T3322" s="14">
        <f t="shared" si="103"/>
        <v>42543.045798611114</v>
      </c>
    </row>
    <row r="3323" spans="1:20" ht="30.75" x14ac:dyDescent="0.25">
      <c r="A3323" s="3">
        <v>3321</v>
      </c>
      <c r="B3323" s="4" t="s">
        <v>3321</v>
      </c>
      <c r="C3323" s="4" t="s">
        <v>7431</v>
      </c>
      <c r="D3323" s="3">
        <v>500</v>
      </c>
      <c r="E3323" s="3">
        <v>537</v>
      </c>
      <c r="F3323" s="8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8272</v>
      </c>
      <c r="O3323" s="8">
        <v>107.4</v>
      </c>
      <c r="P3323" s="3">
        <v>2.4666666666666668</v>
      </c>
      <c r="Q3323" s="3" t="s">
        <v>8272</v>
      </c>
      <c r="R3323" s="3" t="s">
        <v>8272</v>
      </c>
      <c r="S3323" s="15">
        <f t="shared" si="102"/>
        <v>41914.100289351853</v>
      </c>
      <c r="T3323" s="14">
        <f t="shared" si="103"/>
        <v>41928.165972222225</v>
      </c>
    </row>
    <row r="3324" spans="1:20" ht="30.75" x14ac:dyDescent="0.25">
      <c r="A3324" s="3">
        <v>3322</v>
      </c>
      <c r="B3324" s="4" t="s">
        <v>3322</v>
      </c>
      <c r="C3324" s="4" t="s">
        <v>7432</v>
      </c>
      <c r="D3324" s="3">
        <v>3300</v>
      </c>
      <c r="E3324" s="3">
        <v>3350</v>
      </c>
      <c r="F3324" s="8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8272</v>
      </c>
      <c r="O3324" s="8">
        <v>101.51515151515152</v>
      </c>
      <c r="P3324" s="3">
        <v>2.1739130434782608</v>
      </c>
      <c r="Q3324" s="3" t="s">
        <v>8272</v>
      </c>
      <c r="R3324" s="3" t="s">
        <v>8272</v>
      </c>
      <c r="S3324" s="15">
        <f t="shared" si="102"/>
        <v>42521.010370370372</v>
      </c>
      <c r="T3324" s="14">
        <f t="shared" si="103"/>
        <v>42543.163194444445</v>
      </c>
    </row>
    <row r="3325" spans="1:20" ht="30.75" x14ac:dyDescent="0.25">
      <c r="A3325" s="3">
        <v>3323</v>
      </c>
      <c r="B3325" s="4" t="s">
        <v>3323</v>
      </c>
      <c r="C3325" s="4" t="s">
        <v>7433</v>
      </c>
      <c r="D3325" s="3">
        <v>1000</v>
      </c>
      <c r="E3325" s="3">
        <v>1259</v>
      </c>
      <c r="F3325" s="8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8272</v>
      </c>
      <c r="O3325" s="8">
        <v>125.89999999999999</v>
      </c>
      <c r="P3325" s="3">
        <v>5.2857142857142856</v>
      </c>
      <c r="Q3325" s="3" t="s">
        <v>8272</v>
      </c>
      <c r="R3325" s="3" t="s">
        <v>8272</v>
      </c>
      <c r="S3325" s="15">
        <f t="shared" si="102"/>
        <v>42608.36583333333</v>
      </c>
      <c r="T3325" s="14">
        <f t="shared" si="103"/>
        <v>42638.36583333333</v>
      </c>
    </row>
    <row r="3326" spans="1:20" ht="30.75" x14ac:dyDescent="0.25">
      <c r="A3326" s="3">
        <v>3324</v>
      </c>
      <c r="B3326" s="4" t="s">
        <v>3324</v>
      </c>
      <c r="C3326" s="4" t="s">
        <v>7434</v>
      </c>
      <c r="D3326" s="3">
        <v>1500</v>
      </c>
      <c r="E3326" s="3">
        <v>1525</v>
      </c>
      <c r="F3326" s="8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8272</v>
      </c>
      <c r="O3326" s="8">
        <v>101.66666666666666</v>
      </c>
      <c r="P3326" s="3">
        <v>2.5</v>
      </c>
      <c r="Q3326" s="3" t="s">
        <v>8272</v>
      </c>
      <c r="R3326" s="3" t="s">
        <v>8272</v>
      </c>
      <c r="S3326" s="15">
        <f t="shared" si="102"/>
        <v>42512.58321759259</v>
      </c>
      <c r="T3326" s="14">
        <f t="shared" si="103"/>
        <v>42526.58321759259</v>
      </c>
    </row>
    <row r="3327" spans="1:20" ht="45.75" x14ac:dyDescent="0.25">
      <c r="A3327" s="3">
        <v>3325</v>
      </c>
      <c r="B3327" s="4" t="s">
        <v>3325</v>
      </c>
      <c r="C3327" s="4" t="s">
        <v>7435</v>
      </c>
      <c r="D3327" s="3">
        <v>400</v>
      </c>
      <c r="E3327" s="3">
        <v>450</v>
      </c>
      <c r="F3327" s="8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8272</v>
      </c>
      <c r="O3327" s="8">
        <v>112.5</v>
      </c>
      <c r="P3327" s="3">
        <v>3.3333333333333335</v>
      </c>
      <c r="Q3327" s="3" t="s">
        <v>8272</v>
      </c>
      <c r="R3327" s="3" t="s">
        <v>8272</v>
      </c>
      <c r="S3327" s="15">
        <f t="shared" si="102"/>
        <v>42064.785613425927</v>
      </c>
      <c r="T3327" s="14">
        <f t="shared" si="103"/>
        <v>42099.743946759263</v>
      </c>
    </row>
    <row r="3328" spans="1:20" ht="30.75" x14ac:dyDescent="0.25">
      <c r="A3328" s="3">
        <v>3326</v>
      </c>
      <c r="B3328" s="4" t="s">
        <v>3326</v>
      </c>
      <c r="C3328" s="4" t="s">
        <v>7436</v>
      </c>
      <c r="D3328" s="3">
        <v>8000</v>
      </c>
      <c r="E3328" s="3">
        <v>8110</v>
      </c>
      <c r="F3328" s="8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8272</v>
      </c>
      <c r="O3328" s="8">
        <v>101.375</v>
      </c>
      <c r="P3328" s="3">
        <v>1.9298245614035088</v>
      </c>
      <c r="Q3328" s="3" t="s">
        <v>8272</v>
      </c>
      <c r="R3328" s="3" t="s">
        <v>8272</v>
      </c>
      <c r="S3328" s="15">
        <f t="shared" si="102"/>
        <v>42041.714178240742</v>
      </c>
      <c r="T3328" s="14">
        <f t="shared" si="103"/>
        <v>42071.67251157407</v>
      </c>
    </row>
    <row r="3329" spans="1:20" ht="30.75" x14ac:dyDescent="0.25">
      <c r="A3329" s="3">
        <v>3327</v>
      </c>
      <c r="B3329" s="4" t="s">
        <v>3327</v>
      </c>
      <c r="C3329" s="4" t="s">
        <v>7437</v>
      </c>
      <c r="D3329" s="3">
        <v>800</v>
      </c>
      <c r="E3329" s="3">
        <v>810</v>
      </c>
      <c r="F3329" s="8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8272</v>
      </c>
      <c r="O3329" s="8">
        <v>101.25</v>
      </c>
      <c r="P3329" s="3">
        <v>0.30303030303030304</v>
      </c>
      <c r="Q3329" s="3" t="s">
        <v>8272</v>
      </c>
      <c r="R3329" s="3" t="s">
        <v>8272</v>
      </c>
      <c r="S3329" s="15">
        <f t="shared" si="102"/>
        <v>42468.374606481477</v>
      </c>
      <c r="T3329" s="14">
        <f t="shared" si="103"/>
        <v>42498.374606481477</v>
      </c>
    </row>
    <row r="3330" spans="1:20" ht="30.75" x14ac:dyDescent="0.25">
      <c r="A3330" s="3">
        <v>3328</v>
      </c>
      <c r="B3330" s="4" t="s">
        <v>3328</v>
      </c>
      <c r="C3330" s="4" t="s">
        <v>7438</v>
      </c>
      <c r="D3330" s="3">
        <v>1800</v>
      </c>
      <c r="E3330" s="3">
        <v>2635</v>
      </c>
      <c r="F3330" s="8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8272</v>
      </c>
      <c r="O3330" s="8">
        <v>146.38888888888889</v>
      </c>
      <c r="P3330" s="3">
        <v>92.777777777777771</v>
      </c>
      <c r="Q3330" s="3" t="s">
        <v>8272</v>
      </c>
      <c r="R3330" s="3" t="s">
        <v>8272</v>
      </c>
      <c r="S3330" s="15">
        <f t="shared" si="102"/>
        <v>41822.57503472222</v>
      </c>
      <c r="T3330" s="14">
        <f t="shared" si="103"/>
        <v>41825.041666666664</v>
      </c>
    </row>
    <row r="3331" spans="1:20" ht="30.75" x14ac:dyDescent="0.25">
      <c r="A3331" s="3">
        <v>3329</v>
      </c>
      <c r="B3331" s="4" t="s">
        <v>3329</v>
      </c>
      <c r="C3331" s="4" t="s">
        <v>7439</v>
      </c>
      <c r="D3331" s="3">
        <v>1000</v>
      </c>
      <c r="E3331" s="3">
        <v>1168</v>
      </c>
      <c r="F3331" s="8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8272</v>
      </c>
      <c r="O3331" s="8">
        <v>116.8</v>
      </c>
      <c r="P3331" s="3">
        <v>6.4615384615384617</v>
      </c>
      <c r="Q3331" s="3" t="s">
        <v>8272</v>
      </c>
      <c r="R3331" s="3" t="s">
        <v>8272</v>
      </c>
      <c r="S3331" s="15">
        <f t="shared" ref="S3331:S3394" si="104">(((J3331/60)/60)/24)+DATE(1970,1,1)</f>
        <v>41837.323009259257</v>
      </c>
      <c r="T3331" s="14">
        <f t="shared" ref="T3331:T3394" si="105">(((I3331/60)/60)/24)+DATE(1970,1,1)</f>
        <v>41847.958333333336</v>
      </c>
    </row>
    <row r="3332" spans="1:20" ht="30.75" x14ac:dyDescent="0.25">
      <c r="A3332" s="3">
        <v>3330</v>
      </c>
      <c r="B3332" s="4" t="s">
        <v>3330</v>
      </c>
      <c r="C3332" s="4" t="s">
        <v>7440</v>
      </c>
      <c r="D3332" s="3">
        <v>1500</v>
      </c>
      <c r="E3332" s="3">
        <v>1594</v>
      </c>
      <c r="F3332" s="8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8272</v>
      </c>
      <c r="O3332" s="8">
        <v>106.26666666666667</v>
      </c>
      <c r="P3332" s="3">
        <v>1.3623188405797102</v>
      </c>
      <c r="Q3332" s="3" t="s">
        <v>8272</v>
      </c>
      <c r="R3332" s="3" t="s">
        <v>8272</v>
      </c>
      <c r="S3332" s="15">
        <f t="shared" si="104"/>
        <v>42065.887361111112</v>
      </c>
      <c r="T3332" s="14">
        <f t="shared" si="105"/>
        <v>42095.845694444448</v>
      </c>
    </row>
    <row r="3333" spans="1:20" ht="30.75" x14ac:dyDescent="0.25">
      <c r="A3333" s="3">
        <v>3331</v>
      </c>
      <c r="B3333" s="4" t="s">
        <v>3331</v>
      </c>
      <c r="C3333" s="4" t="s">
        <v>7441</v>
      </c>
      <c r="D3333" s="3">
        <v>5000</v>
      </c>
      <c r="E3333" s="3">
        <v>5226</v>
      </c>
      <c r="F3333" s="8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8272</v>
      </c>
      <c r="O3333" s="8">
        <v>104.52</v>
      </c>
      <c r="P3333" s="3">
        <v>3.476923076923077</v>
      </c>
      <c r="Q3333" s="3" t="s">
        <v>8272</v>
      </c>
      <c r="R3333" s="3" t="s">
        <v>8272</v>
      </c>
      <c r="S3333" s="15">
        <f t="shared" si="104"/>
        <v>42248.697754629626</v>
      </c>
      <c r="T3333" s="14">
        <f t="shared" si="105"/>
        <v>42283.697754629626</v>
      </c>
    </row>
    <row r="3334" spans="1:20" ht="30.75" x14ac:dyDescent="0.25">
      <c r="A3334" s="3">
        <v>3332</v>
      </c>
      <c r="B3334" s="4" t="s">
        <v>3332</v>
      </c>
      <c r="C3334" s="4" t="s">
        <v>7442</v>
      </c>
      <c r="D3334" s="3">
        <v>6000</v>
      </c>
      <c r="E3334" s="3">
        <v>6000</v>
      </c>
      <c r="F3334" s="8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8272</v>
      </c>
      <c r="O3334" s="8">
        <v>100</v>
      </c>
      <c r="P3334" s="3">
        <v>0</v>
      </c>
      <c r="Q3334" s="3" t="s">
        <v>8272</v>
      </c>
      <c r="R3334" s="3" t="s">
        <v>8272</v>
      </c>
      <c r="S3334" s="15">
        <f t="shared" si="104"/>
        <v>41809.860300925924</v>
      </c>
      <c r="T3334" s="14">
        <f t="shared" si="105"/>
        <v>41839.860300925924</v>
      </c>
    </row>
    <row r="3335" spans="1:20" ht="30.75" x14ac:dyDescent="0.25">
      <c r="A3335" s="3">
        <v>3333</v>
      </c>
      <c r="B3335" s="4" t="s">
        <v>3333</v>
      </c>
      <c r="C3335" s="4" t="s">
        <v>7443</v>
      </c>
      <c r="D3335" s="3">
        <v>3500</v>
      </c>
      <c r="E3335" s="3">
        <v>3660</v>
      </c>
      <c r="F3335" s="8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8272</v>
      </c>
      <c r="O3335" s="8">
        <v>104.57142857142858</v>
      </c>
      <c r="P3335" s="3">
        <v>1.4414414414414414</v>
      </c>
      <c r="Q3335" s="3" t="s">
        <v>8272</v>
      </c>
      <c r="R3335" s="3" t="s">
        <v>8272</v>
      </c>
      <c r="S3335" s="15">
        <f t="shared" si="104"/>
        <v>42148.676851851851</v>
      </c>
      <c r="T3335" s="14">
        <f t="shared" si="105"/>
        <v>42170.676851851851</v>
      </c>
    </row>
    <row r="3336" spans="1:20" ht="30.75" x14ac:dyDescent="0.25">
      <c r="A3336" s="3">
        <v>3334</v>
      </c>
      <c r="B3336" s="4" t="s">
        <v>3334</v>
      </c>
      <c r="C3336" s="4" t="s">
        <v>7444</v>
      </c>
      <c r="D3336" s="3">
        <v>3871</v>
      </c>
      <c r="E3336" s="3">
        <v>5366</v>
      </c>
      <c r="F3336" s="8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8272</v>
      </c>
      <c r="O3336" s="8">
        <v>138.62051149573753</v>
      </c>
      <c r="P3336" s="3">
        <v>32.5</v>
      </c>
      <c r="Q3336" s="3" t="s">
        <v>8272</v>
      </c>
      <c r="R3336" s="3" t="s">
        <v>8272</v>
      </c>
      <c r="S3336" s="15">
        <f t="shared" si="104"/>
        <v>42185.521087962959</v>
      </c>
      <c r="T3336" s="14">
        <f t="shared" si="105"/>
        <v>42215.521087962959</v>
      </c>
    </row>
    <row r="3337" spans="1:20" ht="45.75" x14ac:dyDescent="0.25">
      <c r="A3337" s="3">
        <v>3335</v>
      </c>
      <c r="B3337" s="4" t="s">
        <v>3335</v>
      </c>
      <c r="C3337" s="4" t="s">
        <v>7445</v>
      </c>
      <c r="D3337" s="3">
        <v>5000</v>
      </c>
      <c r="E3337" s="3">
        <v>5016</v>
      </c>
      <c r="F3337" s="8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8272</v>
      </c>
      <c r="O3337" s="8">
        <v>100.32000000000001</v>
      </c>
      <c r="P3337" s="3">
        <v>0.25396825396825395</v>
      </c>
      <c r="Q3337" s="3" t="s">
        <v>8272</v>
      </c>
      <c r="R3337" s="3" t="s">
        <v>8272</v>
      </c>
      <c r="S3337" s="15">
        <f t="shared" si="104"/>
        <v>41827.674143518518</v>
      </c>
      <c r="T3337" s="14">
        <f t="shared" si="105"/>
        <v>41854.958333333336</v>
      </c>
    </row>
    <row r="3338" spans="1:20" ht="30.75" x14ac:dyDescent="0.25">
      <c r="A3338" s="3">
        <v>3336</v>
      </c>
      <c r="B3338" s="4" t="s">
        <v>3336</v>
      </c>
      <c r="C3338" s="4" t="s">
        <v>7446</v>
      </c>
      <c r="D3338" s="3">
        <v>250</v>
      </c>
      <c r="E3338" s="3">
        <v>250</v>
      </c>
      <c r="F3338" s="8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8272</v>
      </c>
      <c r="O3338" s="8">
        <v>100</v>
      </c>
      <c r="P3338" s="3">
        <v>0</v>
      </c>
      <c r="Q3338" s="3" t="s">
        <v>8272</v>
      </c>
      <c r="R3338" s="3" t="s">
        <v>8272</v>
      </c>
      <c r="S3338" s="15">
        <f t="shared" si="104"/>
        <v>42437.398680555561</v>
      </c>
      <c r="T3338" s="14">
        <f t="shared" si="105"/>
        <v>42465.35701388889</v>
      </c>
    </row>
    <row r="3339" spans="1:20" ht="30.75" x14ac:dyDescent="0.25">
      <c r="A3339" s="3">
        <v>3337</v>
      </c>
      <c r="B3339" s="4" t="s">
        <v>3337</v>
      </c>
      <c r="C3339" s="4" t="s">
        <v>7447</v>
      </c>
      <c r="D3339" s="3">
        <v>2500</v>
      </c>
      <c r="E3339" s="3">
        <v>2755</v>
      </c>
      <c r="F3339" s="8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8272</v>
      </c>
      <c r="O3339" s="8">
        <v>110.2</v>
      </c>
      <c r="P3339" s="3">
        <v>7.5</v>
      </c>
      <c r="Q3339" s="3" t="s">
        <v>8272</v>
      </c>
      <c r="R3339" s="3" t="s">
        <v>8272</v>
      </c>
      <c r="S3339" s="15">
        <f t="shared" si="104"/>
        <v>41901.282025462962</v>
      </c>
      <c r="T3339" s="14">
        <f t="shared" si="105"/>
        <v>41922.875</v>
      </c>
    </row>
    <row r="3340" spans="1:20" ht="30.75" x14ac:dyDescent="0.25">
      <c r="A3340" s="3">
        <v>3338</v>
      </c>
      <c r="B3340" s="4" t="s">
        <v>3338</v>
      </c>
      <c r="C3340" s="4" t="s">
        <v>7448</v>
      </c>
      <c r="D3340" s="3">
        <v>15000</v>
      </c>
      <c r="E3340" s="3">
        <v>15327</v>
      </c>
      <c r="F3340" s="8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8272</v>
      </c>
      <c r="O3340" s="8">
        <v>102.18</v>
      </c>
      <c r="P3340" s="3">
        <v>2.9196428571428572</v>
      </c>
      <c r="Q3340" s="3" t="s">
        <v>8272</v>
      </c>
      <c r="R3340" s="3" t="s">
        <v>8272</v>
      </c>
      <c r="S3340" s="15">
        <f t="shared" si="104"/>
        <v>42769.574999999997</v>
      </c>
      <c r="T3340" s="14">
        <f t="shared" si="105"/>
        <v>42790.574999999997</v>
      </c>
    </row>
    <row r="3341" spans="1:20" ht="30.75" x14ac:dyDescent="0.25">
      <c r="A3341" s="3">
        <v>3339</v>
      </c>
      <c r="B3341" s="4" t="s">
        <v>3339</v>
      </c>
      <c r="C3341" s="4" t="s">
        <v>7449</v>
      </c>
      <c r="D3341" s="3">
        <v>8000</v>
      </c>
      <c r="E3341" s="3">
        <v>8348</v>
      </c>
      <c r="F3341" s="8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8272</v>
      </c>
      <c r="O3341" s="8">
        <v>104.35000000000001</v>
      </c>
      <c r="P3341" s="3">
        <v>7.4042553191489358</v>
      </c>
      <c r="Q3341" s="3" t="s">
        <v>8272</v>
      </c>
      <c r="R3341" s="3" t="s">
        <v>8272</v>
      </c>
      <c r="S3341" s="15">
        <f t="shared" si="104"/>
        <v>42549.665717592594</v>
      </c>
      <c r="T3341" s="14">
        <f t="shared" si="105"/>
        <v>42579.665717592594</v>
      </c>
    </row>
    <row r="3342" spans="1:20" ht="45.75" x14ac:dyDescent="0.25">
      <c r="A3342" s="3">
        <v>3340</v>
      </c>
      <c r="B3342" s="4" t="s">
        <v>3340</v>
      </c>
      <c r="C3342" s="4" t="s">
        <v>7450</v>
      </c>
      <c r="D3342" s="3">
        <v>3000</v>
      </c>
      <c r="E3342" s="3">
        <v>4145</v>
      </c>
      <c r="F3342" s="8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8272</v>
      </c>
      <c r="O3342" s="8">
        <v>138.16666666666666</v>
      </c>
      <c r="P3342" s="3">
        <v>30.131578947368421</v>
      </c>
      <c r="Q3342" s="3" t="s">
        <v>8272</v>
      </c>
      <c r="R3342" s="3" t="s">
        <v>8272</v>
      </c>
      <c r="S3342" s="15">
        <f t="shared" si="104"/>
        <v>42685.974004629628</v>
      </c>
      <c r="T3342" s="14">
        <f t="shared" si="105"/>
        <v>42710.974004629628</v>
      </c>
    </row>
    <row r="3343" spans="1:20" ht="30.75" x14ac:dyDescent="0.25">
      <c r="A3343" s="3">
        <v>3341</v>
      </c>
      <c r="B3343" s="4" t="s">
        <v>3341</v>
      </c>
      <c r="C3343" s="4" t="s">
        <v>7451</v>
      </c>
      <c r="D3343" s="3">
        <v>3350</v>
      </c>
      <c r="E3343" s="3">
        <v>3350</v>
      </c>
      <c r="F3343" s="8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8272</v>
      </c>
      <c r="O3343" s="8">
        <v>100</v>
      </c>
      <c r="P3343" s="3">
        <v>0</v>
      </c>
      <c r="Q3343" s="3" t="s">
        <v>8272</v>
      </c>
      <c r="R3343" s="3" t="s">
        <v>8272</v>
      </c>
      <c r="S3343" s="15">
        <f t="shared" si="104"/>
        <v>42510.798854166671</v>
      </c>
      <c r="T3343" s="14">
        <f t="shared" si="105"/>
        <v>42533.708333333328</v>
      </c>
    </row>
    <row r="3344" spans="1:20" ht="30.75" x14ac:dyDescent="0.25">
      <c r="A3344" s="3">
        <v>3342</v>
      </c>
      <c r="B3344" s="4" t="s">
        <v>3342</v>
      </c>
      <c r="C3344" s="4" t="s">
        <v>7452</v>
      </c>
      <c r="D3344" s="3">
        <v>6000</v>
      </c>
      <c r="E3344" s="3">
        <v>6100</v>
      </c>
      <c r="F3344" s="8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8272</v>
      </c>
      <c r="O3344" s="8">
        <v>101.66666666666666</v>
      </c>
      <c r="P3344" s="3">
        <v>1.2820512820512822</v>
      </c>
      <c r="Q3344" s="3" t="s">
        <v>8272</v>
      </c>
      <c r="R3344" s="3" t="s">
        <v>8272</v>
      </c>
      <c r="S3344" s="15">
        <f t="shared" si="104"/>
        <v>42062.296412037031</v>
      </c>
      <c r="T3344" s="14">
        <f t="shared" si="105"/>
        <v>42095.207638888889</v>
      </c>
    </row>
    <row r="3345" spans="1:20" ht="30.75" x14ac:dyDescent="0.25">
      <c r="A3345" s="3">
        <v>3343</v>
      </c>
      <c r="B3345" s="4" t="s">
        <v>3343</v>
      </c>
      <c r="C3345" s="4" t="s">
        <v>7453</v>
      </c>
      <c r="D3345" s="3">
        <v>700</v>
      </c>
      <c r="E3345" s="3">
        <v>1200</v>
      </c>
      <c r="F3345" s="8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8272</v>
      </c>
      <c r="O3345" s="8">
        <v>171.42857142857142</v>
      </c>
      <c r="P3345" s="3">
        <v>21.739130434782609</v>
      </c>
      <c r="Q3345" s="3" t="s">
        <v>8272</v>
      </c>
      <c r="R3345" s="3" t="s">
        <v>8272</v>
      </c>
      <c r="S3345" s="15">
        <f t="shared" si="104"/>
        <v>42452.916481481487</v>
      </c>
      <c r="T3345" s="14">
        <f t="shared" si="105"/>
        <v>42473.554166666669</v>
      </c>
    </row>
    <row r="3346" spans="1:20" ht="45.75" x14ac:dyDescent="0.25">
      <c r="A3346" s="3">
        <v>3344</v>
      </c>
      <c r="B3346" s="4" t="s">
        <v>3344</v>
      </c>
      <c r="C3346" s="4" t="s">
        <v>7454</v>
      </c>
      <c r="D3346" s="3">
        <v>4500</v>
      </c>
      <c r="E3346" s="3">
        <v>4565</v>
      </c>
      <c r="F3346" s="8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8272</v>
      </c>
      <c r="O3346" s="8">
        <v>101.44444444444444</v>
      </c>
      <c r="P3346" s="3">
        <v>1.625</v>
      </c>
      <c r="Q3346" s="3" t="s">
        <v>8272</v>
      </c>
      <c r="R3346" s="3" t="s">
        <v>8272</v>
      </c>
      <c r="S3346" s="15">
        <f t="shared" si="104"/>
        <v>41851.200150462959</v>
      </c>
      <c r="T3346" s="14">
        <f t="shared" si="105"/>
        <v>41881.200150462959</v>
      </c>
    </row>
    <row r="3347" spans="1:20" ht="45.75" x14ac:dyDescent="0.25">
      <c r="A3347" s="3">
        <v>3345</v>
      </c>
      <c r="B3347" s="4" t="s">
        <v>3345</v>
      </c>
      <c r="C3347" s="4" t="s">
        <v>7455</v>
      </c>
      <c r="D3347" s="3">
        <v>500</v>
      </c>
      <c r="E3347" s="3">
        <v>650</v>
      </c>
      <c r="F3347" s="8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8272</v>
      </c>
      <c r="O3347" s="8">
        <v>130</v>
      </c>
      <c r="P3347" s="3">
        <v>11.538461538461538</v>
      </c>
      <c r="Q3347" s="3" t="s">
        <v>8272</v>
      </c>
      <c r="R3347" s="3" t="s">
        <v>8272</v>
      </c>
      <c r="S3347" s="15">
        <f t="shared" si="104"/>
        <v>42053.106111111112</v>
      </c>
      <c r="T3347" s="14">
        <f t="shared" si="105"/>
        <v>42112.025694444441</v>
      </c>
    </row>
    <row r="3348" spans="1:20" ht="30.75" x14ac:dyDescent="0.25">
      <c r="A3348" s="3">
        <v>3346</v>
      </c>
      <c r="B3348" s="4" t="s">
        <v>3346</v>
      </c>
      <c r="C3348" s="4" t="s">
        <v>7456</v>
      </c>
      <c r="D3348" s="3">
        <v>1500</v>
      </c>
      <c r="E3348" s="3">
        <v>1650</v>
      </c>
      <c r="F3348" s="8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8272</v>
      </c>
      <c r="O3348" s="8">
        <v>110.00000000000001</v>
      </c>
      <c r="P3348" s="3">
        <v>8.3333333333333339</v>
      </c>
      <c r="Q3348" s="3" t="s">
        <v>8272</v>
      </c>
      <c r="R3348" s="3" t="s">
        <v>8272</v>
      </c>
      <c r="S3348" s="15">
        <f t="shared" si="104"/>
        <v>42054.024421296301</v>
      </c>
      <c r="T3348" s="14">
        <f t="shared" si="105"/>
        <v>42061.024421296301</v>
      </c>
    </row>
    <row r="3349" spans="1:20" ht="45.75" x14ac:dyDescent="0.25">
      <c r="A3349" s="3">
        <v>3347</v>
      </c>
      <c r="B3349" s="4" t="s">
        <v>3347</v>
      </c>
      <c r="C3349" s="4" t="s">
        <v>7457</v>
      </c>
      <c r="D3349" s="3">
        <v>2000</v>
      </c>
      <c r="E3349" s="3">
        <v>2389</v>
      </c>
      <c r="F3349" s="8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8272</v>
      </c>
      <c r="O3349" s="8">
        <v>119.44999999999999</v>
      </c>
      <c r="P3349" s="3">
        <v>17.681818181818183</v>
      </c>
      <c r="Q3349" s="3" t="s">
        <v>8272</v>
      </c>
      <c r="R3349" s="3" t="s">
        <v>8272</v>
      </c>
      <c r="S3349" s="15">
        <f t="shared" si="104"/>
        <v>42484.551550925928</v>
      </c>
      <c r="T3349" s="14">
        <f t="shared" si="105"/>
        <v>42498.875</v>
      </c>
    </row>
    <row r="3350" spans="1:20" ht="30.75" x14ac:dyDescent="0.25">
      <c r="A3350" s="3">
        <v>3348</v>
      </c>
      <c r="B3350" s="4" t="s">
        <v>3266</v>
      </c>
      <c r="C3350" s="4" t="s">
        <v>7458</v>
      </c>
      <c r="D3350" s="3">
        <v>5500</v>
      </c>
      <c r="E3350" s="3">
        <v>5516</v>
      </c>
      <c r="F3350" s="8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8272</v>
      </c>
      <c r="O3350" s="8">
        <v>100.2909090909091</v>
      </c>
      <c r="P3350" s="3">
        <v>0.20253164556962025</v>
      </c>
      <c r="Q3350" s="3" t="s">
        <v>8272</v>
      </c>
      <c r="R3350" s="3" t="s">
        <v>8272</v>
      </c>
      <c r="S3350" s="15">
        <f t="shared" si="104"/>
        <v>42466.558796296296</v>
      </c>
      <c r="T3350" s="14">
        <f t="shared" si="105"/>
        <v>42490.165972222225</v>
      </c>
    </row>
    <row r="3351" spans="1:20" ht="30.75" x14ac:dyDescent="0.25">
      <c r="A3351" s="3">
        <v>3349</v>
      </c>
      <c r="B3351" s="4" t="s">
        <v>3348</v>
      </c>
      <c r="C3351" s="4" t="s">
        <v>7459</v>
      </c>
      <c r="D3351" s="3">
        <v>1000</v>
      </c>
      <c r="E3351" s="3">
        <v>1534</v>
      </c>
      <c r="F3351" s="8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8272</v>
      </c>
      <c r="O3351" s="8">
        <v>153.4</v>
      </c>
      <c r="P3351" s="3">
        <v>38.142857142857146</v>
      </c>
      <c r="Q3351" s="3" t="s">
        <v>8272</v>
      </c>
      <c r="R3351" s="3" t="s">
        <v>8272</v>
      </c>
      <c r="S3351" s="15">
        <f t="shared" si="104"/>
        <v>42513.110787037032</v>
      </c>
      <c r="T3351" s="14">
        <f t="shared" si="105"/>
        <v>42534.708333333328</v>
      </c>
    </row>
    <row r="3352" spans="1:20" ht="45.75" x14ac:dyDescent="0.25">
      <c r="A3352" s="3">
        <v>3350</v>
      </c>
      <c r="B3352" s="4" t="s">
        <v>3349</v>
      </c>
      <c r="C3352" s="4" t="s">
        <v>7460</v>
      </c>
      <c r="D3352" s="3">
        <v>3500</v>
      </c>
      <c r="E3352" s="3">
        <v>3655</v>
      </c>
      <c r="F3352" s="8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8272</v>
      </c>
      <c r="O3352" s="8">
        <v>104.42857142857143</v>
      </c>
      <c r="P3352" s="3">
        <v>3.0392156862745097</v>
      </c>
      <c r="Q3352" s="3" t="s">
        <v>8272</v>
      </c>
      <c r="R3352" s="3" t="s">
        <v>8272</v>
      </c>
      <c r="S3352" s="15">
        <f t="shared" si="104"/>
        <v>42302.701516203699</v>
      </c>
      <c r="T3352" s="14">
        <f t="shared" si="105"/>
        <v>42337.958333333328</v>
      </c>
    </row>
    <row r="3353" spans="1:20" ht="30.75" x14ac:dyDescent="0.25">
      <c r="A3353" s="3">
        <v>3351</v>
      </c>
      <c r="B3353" s="4" t="s">
        <v>3350</v>
      </c>
      <c r="C3353" s="4" t="s">
        <v>7461</v>
      </c>
      <c r="D3353" s="3">
        <v>5000</v>
      </c>
      <c r="E3353" s="3">
        <v>5055</v>
      </c>
      <c r="F3353" s="8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8272</v>
      </c>
      <c r="O3353" s="8">
        <v>101.1</v>
      </c>
      <c r="P3353" s="3">
        <v>1.0185185185185186</v>
      </c>
      <c r="Q3353" s="3" t="s">
        <v>8272</v>
      </c>
      <c r="R3353" s="3" t="s">
        <v>8272</v>
      </c>
      <c r="S3353" s="15">
        <f t="shared" si="104"/>
        <v>41806.395428240743</v>
      </c>
      <c r="T3353" s="14">
        <f t="shared" si="105"/>
        <v>41843.458333333336</v>
      </c>
    </row>
    <row r="3354" spans="1:20" ht="45.75" x14ac:dyDescent="0.25">
      <c r="A3354" s="3">
        <v>3352</v>
      </c>
      <c r="B3354" s="4" t="s">
        <v>3351</v>
      </c>
      <c r="C3354" s="4" t="s">
        <v>7462</v>
      </c>
      <c r="D3354" s="3">
        <v>5000</v>
      </c>
      <c r="E3354" s="3">
        <v>5376</v>
      </c>
      <c r="F3354" s="8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8272</v>
      </c>
      <c r="O3354" s="8">
        <v>107.52</v>
      </c>
      <c r="P3354" s="3">
        <v>5.371428571428571</v>
      </c>
      <c r="Q3354" s="3" t="s">
        <v>8272</v>
      </c>
      <c r="R3354" s="3" t="s">
        <v>8272</v>
      </c>
      <c r="S3354" s="15">
        <f t="shared" si="104"/>
        <v>42495.992800925931</v>
      </c>
      <c r="T3354" s="14">
        <f t="shared" si="105"/>
        <v>42552.958333333328</v>
      </c>
    </row>
    <row r="3355" spans="1:20" ht="30.75" x14ac:dyDescent="0.25">
      <c r="A3355" s="3">
        <v>3353</v>
      </c>
      <c r="B3355" s="4" t="s">
        <v>3352</v>
      </c>
      <c r="C3355" s="4" t="s">
        <v>7463</v>
      </c>
      <c r="D3355" s="3">
        <v>500</v>
      </c>
      <c r="E3355" s="3">
        <v>1575</v>
      </c>
      <c r="F3355" s="8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8272</v>
      </c>
      <c r="O3355" s="9">
        <v>315</v>
      </c>
      <c r="P3355" s="3">
        <v>24.431818181818183</v>
      </c>
      <c r="Q3355" s="3" t="s">
        <v>8272</v>
      </c>
      <c r="R3355" s="3" t="s">
        <v>8272</v>
      </c>
      <c r="S3355" s="15">
        <f t="shared" si="104"/>
        <v>42479.432291666672</v>
      </c>
      <c r="T3355" s="14">
        <f t="shared" si="105"/>
        <v>42492.958333333328</v>
      </c>
    </row>
    <row r="3356" spans="1:20" ht="30.75" x14ac:dyDescent="0.25">
      <c r="A3356" s="3">
        <v>3354</v>
      </c>
      <c r="B3356" s="4" t="s">
        <v>3353</v>
      </c>
      <c r="C3356" s="4" t="s">
        <v>7464</v>
      </c>
      <c r="D3356" s="3">
        <v>3000</v>
      </c>
      <c r="E3356" s="3">
        <v>3058</v>
      </c>
      <c r="F3356" s="8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8272</v>
      </c>
      <c r="O3356" s="8">
        <v>101.93333333333334</v>
      </c>
      <c r="P3356" s="3">
        <v>1.0545454545454545</v>
      </c>
      <c r="Q3356" s="3" t="s">
        <v>8272</v>
      </c>
      <c r="R3356" s="3" t="s">
        <v>8272</v>
      </c>
      <c r="S3356" s="15">
        <f t="shared" si="104"/>
        <v>42270.7269212963</v>
      </c>
      <c r="T3356" s="14">
        <f t="shared" si="105"/>
        <v>42306.167361111111</v>
      </c>
    </row>
    <row r="3357" spans="1:20" ht="30.75" x14ac:dyDescent="0.25">
      <c r="A3357" s="3">
        <v>3355</v>
      </c>
      <c r="B3357" s="4" t="s">
        <v>3354</v>
      </c>
      <c r="C3357" s="4" t="s">
        <v>7465</v>
      </c>
      <c r="D3357" s="3">
        <v>1750</v>
      </c>
      <c r="E3357" s="3">
        <v>2210</v>
      </c>
      <c r="F3357" s="8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8272</v>
      </c>
      <c r="O3357" s="8">
        <v>126.28571428571429</v>
      </c>
      <c r="P3357" s="3">
        <v>30.666666666666668</v>
      </c>
      <c r="Q3357" s="3" t="s">
        <v>8272</v>
      </c>
      <c r="R3357" s="3" t="s">
        <v>8272</v>
      </c>
      <c r="S3357" s="15">
        <f t="shared" si="104"/>
        <v>42489.619525462964</v>
      </c>
      <c r="T3357" s="14">
        <f t="shared" si="105"/>
        <v>42500.470138888893</v>
      </c>
    </row>
    <row r="3358" spans="1:20" ht="30.75" x14ac:dyDescent="0.25">
      <c r="A3358" s="3">
        <v>3356</v>
      </c>
      <c r="B3358" s="4" t="s">
        <v>3355</v>
      </c>
      <c r="C3358" s="4" t="s">
        <v>7466</v>
      </c>
      <c r="D3358" s="3">
        <v>1500</v>
      </c>
      <c r="E3358" s="3">
        <v>1521</v>
      </c>
      <c r="F3358" s="8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8272</v>
      </c>
      <c r="O3358" s="8">
        <v>101.4</v>
      </c>
      <c r="P3358" s="3">
        <v>0.77777777777777779</v>
      </c>
      <c r="Q3358" s="3" t="s">
        <v>8272</v>
      </c>
      <c r="R3358" s="3" t="s">
        <v>8272</v>
      </c>
      <c r="S3358" s="15">
        <f t="shared" si="104"/>
        <v>42536.815648148149</v>
      </c>
      <c r="T3358" s="14">
        <f t="shared" si="105"/>
        <v>42566.815648148149</v>
      </c>
    </row>
    <row r="3359" spans="1:20" ht="45.75" x14ac:dyDescent="0.25">
      <c r="A3359" s="3">
        <v>3357</v>
      </c>
      <c r="B3359" s="4" t="s">
        <v>3356</v>
      </c>
      <c r="C3359" s="4" t="s">
        <v>7467</v>
      </c>
      <c r="D3359" s="3">
        <v>2000</v>
      </c>
      <c r="E3359" s="3">
        <v>2020</v>
      </c>
      <c r="F3359" s="8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8272</v>
      </c>
      <c r="O3359" s="8">
        <v>101</v>
      </c>
      <c r="P3359" s="3">
        <v>0.95238095238095233</v>
      </c>
      <c r="Q3359" s="3" t="s">
        <v>8272</v>
      </c>
      <c r="R3359" s="3" t="s">
        <v>8272</v>
      </c>
      <c r="S3359" s="15">
        <f t="shared" si="104"/>
        <v>41822.417939814812</v>
      </c>
      <c r="T3359" s="14">
        <f t="shared" si="105"/>
        <v>41852.417939814812</v>
      </c>
    </row>
    <row r="3360" spans="1:20" ht="30.75" x14ac:dyDescent="0.25">
      <c r="A3360" s="3">
        <v>3358</v>
      </c>
      <c r="B3360" s="4" t="s">
        <v>3357</v>
      </c>
      <c r="C3360" s="4" t="s">
        <v>7468</v>
      </c>
      <c r="D3360" s="3">
        <v>10000</v>
      </c>
      <c r="E3360" s="3">
        <v>10299</v>
      </c>
      <c r="F3360" s="8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8272</v>
      </c>
      <c r="O3360" s="8">
        <v>102.99000000000001</v>
      </c>
      <c r="P3360" s="3">
        <v>1.845679012345679</v>
      </c>
      <c r="Q3360" s="3" t="s">
        <v>8272</v>
      </c>
      <c r="R3360" s="3" t="s">
        <v>8272</v>
      </c>
      <c r="S3360" s="15">
        <f t="shared" si="104"/>
        <v>41932.311099537037</v>
      </c>
      <c r="T3360" s="14">
        <f t="shared" si="105"/>
        <v>41962.352766203709</v>
      </c>
    </row>
    <row r="3361" spans="1:20" ht="30.75" x14ac:dyDescent="0.25">
      <c r="A3361" s="3">
        <v>3359</v>
      </c>
      <c r="B3361" s="4" t="s">
        <v>3358</v>
      </c>
      <c r="C3361" s="4" t="s">
        <v>7469</v>
      </c>
      <c r="D3361" s="3">
        <v>4000</v>
      </c>
      <c r="E3361" s="3">
        <v>4250</v>
      </c>
      <c r="F3361" s="8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8272</v>
      </c>
      <c r="O3361" s="8">
        <v>106.25</v>
      </c>
      <c r="P3361" s="3">
        <v>10.869565217391305</v>
      </c>
      <c r="Q3361" s="3" t="s">
        <v>8272</v>
      </c>
      <c r="R3361" s="3" t="s">
        <v>8272</v>
      </c>
      <c r="S3361" s="15">
        <f t="shared" si="104"/>
        <v>42746.057106481487</v>
      </c>
      <c r="T3361" s="14">
        <f t="shared" si="105"/>
        <v>42791.057106481487</v>
      </c>
    </row>
    <row r="3362" spans="1:20" ht="30.75" x14ac:dyDescent="0.25">
      <c r="A3362" s="3">
        <v>3360</v>
      </c>
      <c r="B3362" s="4" t="s">
        <v>3359</v>
      </c>
      <c r="C3362" s="4" t="s">
        <v>7470</v>
      </c>
      <c r="D3362" s="3">
        <v>9000</v>
      </c>
      <c r="E3362" s="3">
        <v>9124</v>
      </c>
      <c r="F3362" s="8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8272</v>
      </c>
      <c r="O3362" s="8">
        <v>101.37777777777779</v>
      </c>
      <c r="P3362" s="3">
        <v>1.7222222222222223</v>
      </c>
      <c r="Q3362" s="3" t="s">
        <v>8272</v>
      </c>
      <c r="R3362" s="3" t="s">
        <v>8272</v>
      </c>
      <c r="S3362" s="15">
        <f t="shared" si="104"/>
        <v>42697.082673611112</v>
      </c>
      <c r="T3362" s="14">
        <f t="shared" si="105"/>
        <v>42718.665972222225</v>
      </c>
    </row>
    <row r="3363" spans="1:20" ht="30.75" x14ac:dyDescent="0.25">
      <c r="A3363" s="3">
        <v>3361</v>
      </c>
      <c r="B3363" s="4" t="s">
        <v>3360</v>
      </c>
      <c r="C3363" s="4" t="s">
        <v>7471</v>
      </c>
      <c r="D3363" s="3">
        <v>5000</v>
      </c>
      <c r="E3363" s="3">
        <v>5673</v>
      </c>
      <c r="F3363" s="8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8272</v>
      </c>
      <c r="O3363" s="8">
        <v>113.46000000000001</v>
      </c>
      <c r="P3363" s="3">
        <v>9.8970588235294112</v>
      </c>
      <c r="Q3363" s="3" t="s">
        <v>8272</v>
      </c>
      <c r="R3363" s="3" t="s">
        <v>8272</v>
      </c>
      <c r="S3363" s="15">
        <f t="shared" si="104"/>
        <v>41866.025347222225</v>
      </c>
      <c r="T3363" s="14">
        <f t="shared" si="105"/>
        <v>41883.665972222225</v>
      </c>
    </row>
    <row r="3364" spans="1:20" ht="30.75" x14ac:dyDescent="0.25">
      <c r="A3364" s="3">
        <v>3362</v>
      </c>
      <c r="B3364" s="4" t="s">
        <v>3361</v>
      </c>
      <c r="C3364" s="4" t="s">
        <v>7472</v>
      </c>
      <c r="D3364" s="3">
        <v>500</v>
      </c>
      <c r="E3364" s="3">
        <v>1090</v>
      </c>
      <c r="F3364" s="8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8272</v>
      </c>
      <c r="O3364" s="9">
        <v>218.00000000000003</v>
      </c>
      <c r="P3364" s="3">
        <v>29.5</v>
      </c>
      <c r="Q3364" s="3" t="s">
        <v>8272</v>
      </c>
      <c r="R3364" s="3" t="s">
        <v>8272</v>
      </c>
      <c r="S3364" s="15">
        <f t="shared" si="104"/>
        <v>42056.091631944444</v>
      </c>
      <c r="T3364" s="14">
        <f t="shared" si="105"/>
        <v>42070.204861111109</v>
      </c>
    </row>
    <row r="3365" spans="1:20" ht="30.75" x14ac:dyDescent="0.25">
      <c r="A3365" s="3">
        <v>3363</v>
      </c>
      <c r="B3365" s="4" t="s">
        <v>3362</v>
      </c>
      <c r="C3365" s="4" t="s">
        <v>7473</v>
      </c>
      <c r="D3365" s="3">
        <v>7750</v>
      </c>
      <c r="E3365" s="3">
        <v>7860</v>
      </c>
      <c r="F3365" s="8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8272</v>
      </c>
      <c r="O3365" s="8">
        <v>101.41935483870968</v>
      </c>
      <c r="P3365" s="3">
        <v>4.2307692307692308</v>
      </c>
      <c r="Q3365" s="3" t="s">
        <v>8272</v>
      </c>
      <c r="R3365" s="3" t="s">
        <v>8272</v>
      </c>
      <c r="S3365" s="15">
        <f t="shared" si="104"/>
        <v>41851.771354166667</v>
      </c>
      <c r="T3365" s="14">
        <f t="shared" si="105"/>
        <v>41870.666666666664</v>
      </c>
    </row>
    <row r="3366" spans="1:20" ht="30.75" x14ac:dyDescent="0.25">
      <c r="A3366" s="3">
        <v>3364</v>
      </c>
      <c r="B3366" s="4" t="s">
        <v>3363</v>
      </c>
      <c r="C3366" s="4" t="s">
        <v>7474</v>
      </c>
      <c r="D3366" s="3">
        <v>3000</v>
      </c>
      <c r="E3366" s="3">
        <v>3178</v>
      </c>
      <c r="F3366" s="8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8272</v>
      </c>
      <c r="O3366" s="8">
        <v>105.93333333333332</v>
      </c>
      <c r="P3366" s="3">
        <v>2.4722222222222223</v>
      </c>
      <c r="Q3366" s="3" t="s">
        <v>8272</v>
      </c>
      <c r="R3366" s="3" t="s">
        <v>8272</v>
      </c>
      <c r="S3366" s="15">
        <f t="shared" si="104"/>
        <v>42422.977418981478</v>
      </c>
      <c r="T3366" s="14">
        <f t="shared" si="105"/>
        <v>42444.875</v>
      </c>
    </row>
    <row r="3367" spans="1:20" ht="30.75" x14ac:dyDescent="0.25">
      <c r="A3367" s="3">
        <v>3365</v>
      </c>
      <c r="B3367" s="4" t="s">
        <v>3364</v>
      </c>
      <c r="C3367" s="4" t="s">
        <v>7475</v>
      </c>
      <c r="D3367" s="3">
        <v>2500</v>
      </c>
      <c r="E3367" s="3">
        <v>2600</v>
      </c>
      <c r="F3367" s="8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8272</v>
      </c>
      <c r="O3367" s="8">
        <v>104</v>
      </c>
      <c r="P3367" s="3">
        <v>33.333333333333336</v>
      </c>
      <c r="Q3367" s="3" t="s">
        <v>8272</v>
      </c>
      <c r="R3367" s="3" t="s">
        <v>8272</v>
      </c>
      <c r="S3367" s="15">
        <f t="shared" si="104"/>
        <v>42321.101759259262</v>
      </c>
      <c r="T3367" s="14">
        <f t="shared" si="105"/>
        <v>42351.101759259262</v>
      </c>
    </row>
    <row r="3368" spans="1:20" ht="30.75" x14ac:dyDescent="0.25">
      <c r="A3368" s="3">
        <v>3366</v>
      </c>
      <c r="B3368" s="4" t="s">
        <v>3365</v>
      </c>
      <c r="C3368" s="4" t="s">
        <v>7476</v>
      </c>
      <c r="D3368" s="3">
        <v>500</v>
      </c>
      <c r="E3368" s="3">
        <v>1105</v>
      </c>
      <c r="F3368" s="8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8272</v>
      </c>
      <c r="O3368" s="9">
        <v>221</v>
      </c>
      <c r="P3368" s="3">
        <v>33.611111111111114</v>
      </c>
      <c r="Q3368" s="3" t="s">
        <v>8272</v>
      </c>
      <c r="R3368" s="3" t="s">
        <v>8272</v>
      </c>
      <c r="S3368" s="15">
        <f t="shared" si="104"/>
        <v>42107.067557870367</v>
      </c>
      <c r="T3368" s="14">
        <f t="shared" si="105"/>
        <v>42137.067557870367</v>
      </c>
    </row>
    <row r="3369" spans="1:20" ht="30.75" x14ac:dyDescent="0.25">
      <c r="A3369" s="3">
        <v>3367</v>
      </c>
      <c r="B3369" s="4" t="s">
        <v>3366</v>
      </c>
      <c r="C3369" s="4" t="s">
        <v>7477</v>
      </c>
      <c r="D3369" s="3">
        <v>750</v>
      </c>
      <c r="E3369" s="3">
        <v>890</v>
      </c>
      <c r="F3369" s="8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8272</v>
      </c>
      <c r="O3369" s="8">
        <v>118.66666666666667</v>
      </c>
      <c r="P3369" s="3">
        <v>4.666666666666667</v>
      </c>
      <c r="Q3369" s="3" t="s">
        <v>8272</v>
      </c>
      <c r="R3369" s="3" t="s">
        <v>8272</v>
      </c>
      <c r="S3369" s="15">
        <f t="shared" si="104"/>
        <v>42192.933958333335</v>
      </c>
      <c r="T3369" s="14">
        <f t="shared" si="105"/>
        <v>42217.933958333335</v>
      </c>
    </row>
    <row r="3370" spans="1:20" ht="30.75" x14ac:dyDescent="0.25">
      <c r="A3370" s="3">
        <v>3368</v>
      </c>
      <c r="B3370" s="4" t="s">
        <v>3367</v>
      </c>
      <c r="C3370" s="4" t="s">
        <v>7478</v>
      </c>
      <c r="D3370" s="3">
        <v>1000</v>
      </c>
      <c r="E3370" s="3">
        <v>1046</v>
      </c>
      <c r="F3370" s="8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8272</v>
      </c>
      <c r="O3370" s="8">
        <v>104.60000000000001</v>
      </c>
      <c r="P3370" s="3">
        <v>2</v>
      </c>
      <c r="Q3370" s="3" t="s">
        <v>8272</v>
      </c>
      <c r="R3370" s="3" t="s">
        <v>8272</v>
      </c>
      <c r="S3370" s="15">
        <f t="shared" si="104"/>
        <v>41969.199756944443</v>
      </c>
      <c r="T3370" s="14">
        <f t="shared" si="105"/>
        <v>42005.208333333328</v>
      </c>
    </row>
    <row r="3371" spans="1:20" ht="30.75" x14ac:dyDescent="0.25">
      <c r="A3371" s="3">
        <v>3369</v>
      </c>
      <c r="B3371" s="4" t="s">
        <v>3368</v>
      </c>
      <c r="C3371" s="4" t="s">
        <v>7479</v>
      </c>
      <c r="D3371" s="3">
        <v>5000</v>
      </c>
      <c r="E3371" s="3">
        <v>5195</v>
      </c>
      <c r="F3371" s="8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8272</v>
      </c>
      <c r="O3371" s="8">
        <v>103.89999999999999</v>
      </c>
      <c r="P3371" s="3">
        <v>3.6111111111111112</v>
      </c>
      <c r="Q3371" s="3" t="s">
        <v>8272</v>
      </c>
      <c r="R3371" s="3" t="s">
        <v>8272</v>
      </c>
      <c r="S3371" s="15">
        <f t="shared" si="104"/>
        <v>42690.041435185187</v>
      </c>
      <c r="T3371" s="14">
        <f t="shared" si="105"/>
        <v>42750.041435185187</v>
      </c>
    </row>
    <row r="3372" spans="1:20" ht="30.75" x14ac:dyDescent="0.25">
      <c r="A3372" s="3">
        <v>3370</v>
      </c>
      <c r="B3372" s="4" t="s">
        <v>3369</v>
      </c>
      <c r="C3372" s="4" t="s">
        <v>7480</v>
      </c>
      <c r="D3372" s="3">
        <v>1500</v>
      </c>
      <c r="E3372" s="3">
        <v>1766</v>
      </c>
      <c r="F3372" s="8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8272</v>
      </c>
      <c r="O3372" s="8">
        <v>117.73333333333333</v>
      </c>
      <c r="P3372" s="3">
        <v>10.23076923076923</v>
      </c>
      <c r="Q3372" s="3" t="s">
        <v>8272</v>
      </c>
      <c r="R3372" s="3" t="s">
        <v>8272</v>
      </c>
      <c r="S3372" s="15">
        <f t="shared" si="104"/>
        <v>42690.334317129629</v>
      </c>
      <c r="T3372" s="14">
        <f t="shared" si="105"/>
        <v>42721.333333333328</v>
      </c>
    </row>
    <row r="3373" spans="1:20" ht="30.75" x14ac:dyDescent="0.25">
      <c r="A3373" s="3">
        <v>3371</v>
      </c>
      <c r="B3373" s="4" t="s">
        <v>3370</v>
      </c>
      <c r="C3373" s="4" t="s">
        <v>7481</v>
      </c>
      <c r="D3373" s="3">
        <v>200</v>
      </c>
      <c r="E3373" s="3">
        <v>277</v>
      </c>
      <c r="F3373" s="8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8272</v>
      </c>
      <c r="O3373" s="8">
        <v>138.5</v>
      </c>
      <c r="P3373" s="3">
        <v>8.5555555555555554</v>
      </c>
      <c r="Q3373" s="3" t="s">
        <v>8272</v>
      </c>
      <c r="R3373" s="3" t="s">
        <v>8272</v>
      </c>
      <c r="S3373" s="15">
        <f t="shared" si="104"/>
        <v>42312.874594907407</v>
      </c>
      <c r="T3373" s="14">
        <f t="shared" si="105"/>
        <v>42340.874594907407</v>
      </c>
    </row>
    <row r="3374" spans="1:20" ht="30.75" x14ac:dyDescent="0.25">
      <c r="A3374" s="3">
        <v>3372</v>
      </c>
      <c r="B3374" s="4" t="s">
        <v>3371</v>
      </c>
      <c r="C3374" s="4" t="s">
        <v>7482</v>
      </c>
      <c r="D3374" s="3">
        <v>1000</v>
      </c>
      <c r="E3374" s="3">
        <v>1035</v>
      </c>
      <c r="F3374" s="8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8272</v>
      </c>
      <c r="O3374" s="8">
        <v>103.49999999999999</v>
      </c>
      <c r="P3374" s="3">
        <v>1.2962962962962963</v>
      </c>
      <c r="Q3374" s="3" t="s">
        <v>8272</v>
      </c>
      <c r="R3374" s="3" t="s">
        <v>8272</v>
      </c>
      <c r="S3374" s="15">
        <f t="shared" si="104"/>
        <v>41855.548101851848</v>
      </c>
      <c r="T3374" s="14">
        <f t="shared" si="105"/>
        <v>41876.207638888889</v>
      </c>
    </row>
    <row r="3375" spans="1:20" ht="30.75" x14ac:dyDescent="0.25">
      <c r="A3375" s="3">
        <v>3373</v>
      </c>
      <c r="B3375" s="4" t="s">
        <v>3372</v>
      </c>
      <c r="C3375" s="4" t="s">
        <v>7483</v>
      </c>
      <c r="D3375" s="3">
        <v>2000</v>
      </c>
      <c r="E3375" s="3">
        <v>2005</v>
      </c>
      <c r="F3375" s="8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8272</v>
      </c>
      <c r="O3375" s="8">
        <v>100.25</v>
      </c>
      <c r="P3375" s="3">
        <v>0.16666666666666666</v>
      </c>
      <c r="Q3375" s="3" t="s">
        <v>8272</v>
      </c>
      <c r="R3375" s="3" t="s">
        <v>8272</v>
      </c>
      <c r="S3375" s="15">
        <f t="shared" si="104"/>
        <v>42179.854629629626</v>
      </c>
      <c r="T3375" s="14">
        <f t="shared" si="105"/>
        <v>42203.666666666672</v>
      </c>
    </row>
    <row r="3376" spans="1:20" ht="30.75" x14ac:dyDescent="0.25">
      <c r="A3376" s="3">
        <v>3374</v>
      </c>
      <c r="B3376" s="4" t="s">
        <v>3373</v>
      </c>
      <c r="C3376" s="4" t="s">
        <v>7484</v>
      </c>
      <c r="D3376" s="3">
        <v>3500</v>
      </c>
      <c r="E3376" s="3">
        <v>3730</v>
      </c>
      <c r="F3376" s="8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8272</v>
      </c>
      <c r="O3376" s="8">
        <v>106.57142857142856</v>
      </c>
      <c r="P3376" s="3">
        <v>4.4230769230769234</v>
      </c>
      <c r="Q3376" s="3" t="s">
        <v>8272</v>
      </c>
      <c r="R3376" s="3" t="s">
        <v>8272</v>
      </c>
      <c r="S3376" s="15">
        <f t="shared" si="104"/>
        <v>42275.731666666667</v>
      </c>
      <c r="T3376" s="14">
        <f t="shared" si="105"/>
        <v>42305.731666666667</v>
      </c>
    </row>
    <row r="3377" spans="1:20" ht="30.75" x14ac:dyDescent="0.25">
      <c r="A3377" s="3">
        <v>3375</v>
      </c>
      <c r="B3377" s="4" t="s">
        <v>3374</v>
      </c>
      <c r="C3377" s="4" t="s">
        <v>7485</v>
      </c>
      <c r="D3377" s="3">
        <v>3000</v>
      </c>
      <c r="E3377" s="3">
        <v>3000</v>
      </c>
      <c r="F3377" s="8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8272</v>
      </c>
      <c r="O3377" s="8">
        <v>100</v>
      </c>
      <c r="P3377" s="3">
        <v>0</v>
      </c>
      <c r="Q3377" s="3" t="s">
        <v>8272</v>
      </c>
      <c r="R3377" s="3" t="s">
        <v>8272</v>
      </c>
      <c r="S3377" s="15">
        <f t="shared" si="104"/>
        <v>41765.610798611109</v>
      </c>
      <c r="T3377" s="14">
        <f t="shared" si="105"/>
        <v>41777.610798611109</v>
      </c>
    </row>
    <row r="3378" spans="1:20" ht="45.75" x14ac:dyDescent="0.25">
      <c r="A3378" s="3">
        <v>3376</v>
      </c>
      <c r="B3378" s="4" t="s">
        <v>3375</v>
      </c>
      <c r="C3378" s="4" t="s">
        <v>7486</v>
      </c>
      <c r="D3378" s="3">
        <v>8000</v>
      </c>
      <c r="E3378" s="3">
        <v>8001</v>
      </c>
      <c r="F3378" s="8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8272</v>
      </c>
      <c r="O3378" s="8">
        <v>100.01249999999999</v>
      </c>
      <c r="P3378" s="3">
        <v>5.2631578947368418E-2</v>
      </c>
      <c r="Q3378" s="3" t="s">
        <v>8272</v>
      </c>
      <c r="R3378" s="3" t="s">
        <v>8272</v>
      </c>
      <c r="S3378" s="15">
        <f t="shared" si="104"/>
        <v>42059.701319444444</v>
      </c>
      <c r="T3378" s="14">
        <f t="shared" si="105"/>
        <v>42119.659652777773</v>
      </c>
    </row>
    <row r="3379" spans="1:20" ht="30.75" x14ac:dyDescent="0.25">
      <c r="A3379" s="3">
        <v>3377</v>
      </c>
      <c r="B3379" s="4" t="s">
        <v>3376</v>
      </c>
      <c r="C3379" s="4" t="s">
        <v>7487</v>
      </c>
      <c r="D3379" s="3">
        <v>8000</v>
      </c>
      <c r="E3379" s="3">
        <v>8084</v>
      </c>
      <c r="F3379" s="8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8272</v>
      </c>
      <c r="O3379" s="8">
        <v>101.05</v>
      </c>
      <c r="P3379" s="3">
        <v>1.0909090909090908</v>
      </c>
      <c r="Q3379" s="3" t="s">
        <v>8272</v>
      </c>
      <c r="R3379" s="3" t="s">
        <v>8272</v>
      </c>
      <c r="S3379" s="15">
        <f t="shared" si="104"/>
        <v>42053.732627314821</v>
      </c>
      <c r="T3379" s="14">
        <f t="shared" si="105"/>
        <v>42083.705555555556</v>
      </c>
    </row>
    <row r="3380" spans="1:20" ht="45.75" x14ac:dyDescent="0.25">
      <c r="A3380" s="3">
        <v>3378</v>
      </c>
      <c r="B3380" s="4" t="s">
        <v>3377</v>
      </c>
      <c r="C3380" s="4" t="s">
        <v>7488</v>
      </c>
      <c r="D3380" s="3">
        <v>550</v>
      </c>
      <c r="E3380" s="3">
        <v>592</v>
      </c>
      <c r="F3380" s="8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8272</v>
      </c>
      <c r="O3380" s="8">
        <v>107.63636363636364</v>
      </c>
      <c r="P3380" s="3">
        <v>2</v>
      </c>
      <c r="Q3380" s="3" t="s">
        <v>8272</v>
      </c>
      <c r="R3380" s="3" t="s">
        <v>8272</v>
      </c>
      <c r="S3380" s="15">
        <f t="shared" si="104"/>
        <v>41858.355393518519</v>
      </c>
      <c r="T3380" s="14">
        <f t="shared" si="105"/>
        <v>41882.547222222223</v>
      </c>
    </row>
    <row r="3381" spans="1:20" ht="45.75" x14ac:dyDescent="0.25">
      <c r="A3381" s="3">
        <v>3379</v>
      </c>
      <c r="B3381" s="4" t="s">
        <v>3378</v>
      </c>
      <c r="C3381" s="4" t="s">
        <v>7489</v>
      </c>
      <c r="D3381" s="3">
        <v>2000</v>
      </c>
      <c r="E3381" s="3">
        <v>2073</v>
      </c>
      <c r="F3381" s="8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8272</v>
      </c>
      <c r="O3381" s="8">
        <v>103.64999999999999</v>
      </c>
      <c r="P3381" s="3">
        <v>1.9210526315789473</v>
      </c>
      <c r="Q3381" s="3" t="s">
        <v>8272</v>
      </c>
      <c r="R3381" s="3" t="s">
        <v>8272</v>
      </c>
      <c r="S3381" s="15">
        <f t="shared" si="104"/>
        <v>42225.513888888891</v>
      </c>
      <c r="T3381" s="14">
        <f t="shared" si="105"/>
        <v>42242.958333333328</v>
      </c>
    </row>
    <row r="3382" spans="1:20" ht="45.75" x14ac:dyDescent="0.25">
      <c r="A3382" s="3">
        <v>3380</v>
      </c>
      <c r="B3382" s="4" t="s">
        <v>3379</v>
      </c>
      <c r="C3382" s="4" t="s">
        <v>7490</v>
      </c>
      <c r="D3382" s="3">
        <v>3000</v>
      </c>
      <c r="E3382" s="3">
        <v>3133</v>
      </c>
      <c r="F3382" s="8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8272</v>
      </c>
      <c r="O3382" s="8">
        <v>104.43333333333334</v>
      </c>
      <c r="P3382" s="3">
        <v>4.75</v>
      </c>
      <c r="Q3382" s="3" t="s">
        <v>8272</v>
      </c>
      <c r="R3382" s="3" t="s">
        <v>8272</v>
      </c>
      <c r="S3382" s="15">
        <f t="shared" si="104"/>
        <v>41937.95344907407</v>
      </c>
      <c r="T3382" s="14">
        <f t="shared" si="105"/>
        <v>41972.995115740734</v>
      </c>
    </row>
    <row r="3383" spans="1:20" ht="30.75" x14ac:dyDescent="0.25">
      <c r="A3383" s="3">
        <v>3381</v>
      </c>
      <c r="B3383" s="4" t="s">
        <v>3380</v>
      </c>
      <c r="C3383" s="4" t="s">
        <v>7491</v>
      </c>
      <c r="D3383" s="3">
        <v>4000</v>
      </c>
      <c r="E3383" s="3">
        <v>4090</v>
      </c>
      <c r="F3383" s="8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8272</v>
      </c>
      <c r="O3383" s="8">
        <v>102.25</v>
      </c>
      <c r="P3383" s="3">
        <v>1.875</v>
      </c>
      <c r="Q3383" s="3" t="s">
        <v>8272</v>
      </c>
      <c r="R3383" s="3" t="s">
        <v>8272</v>
      </c>
      <c r="S3383" s="15">
        <f t="shared" si="104"/>
        <v>42044.184988425928</v>
      </c>
      <c r="T3383" s="14">
        <f t="shared" si="105"/>
        <v>42074.143321759257</v>
      </c>
    </row>
    <row r="3384" spans="1:20" ht="45.75" x14ac:dyDescent="0.25">
      <c r="A3384" s="3">
        <v>3382</v>
      </c>
      <c r="B3384" s="4" t="s">
        <v>3381</v>
      </c>
      <c r="C3384" s="4" t="s">
        <v>7492</v>
      </c>
      <c r="D3384" s="3">
        <v>3500</v>
      </c>
      <c r="E3384" s="3">
        <v>3526</v>
      </c>
      <c r="F3384" s="8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8272</v>
      </c>
      <c r="O3384" s="8">
        <v>100.74285714285713</v>
      </c>
      <c r="P3384" s="3">
        <v>0.56521739130434778</v>
      </c>
      <c r="Q3384" s="3" t="s">
        <v>8272</v>
      </c>
      <c r="R3384" s="3" t="s">
        <v>8272</v>
      </c>
      <c r="S3384" s="15">
        <f t="shared" si="104"/>
        <v>42559.431203703702</v>
      </c>
      <c r="T3384" s="14">
        <f t="shared" si="105"/>
        <v>42583.957638888889</v>
      </c>
    </row>
    <row r="3385" spans="1:20" ht="30.75" x14ac:dyDescent="0.25">
      <c r="A3385" s="3">
        <v>3383</v>
      </c>
      <c r="B3385" s="4" t="s">
        <v>3382</v>
      </c>
      <c r="C3385" s="4" t="s">
        <v>7493</v>
      </c>
      <c r="D3385" s="3">
        <v>1750</v>
      </c>
      <c r="E3385" s="3">
        <v>1955</v>
      </c>
      <c r="F3385" s="8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8272</v>
      </c>
      <c r="O3385" s="8">
        <v>111.71428571428572</v>
      </c>
      <c r="P3385" s="3">
        <v>6.833333333333333</v>
      </c>
      <c r="Q3385" s="3" t="s">
        <v>8272</v>
      </c>
      <c r="R3385" s="3" t="s">
        <v>8272</v>
      </c>
      <c r="S3385" s="15">
        <f t="shared" si="104"/>
        <v>42524.782638888893</v>
      </c>
      <c r="T3385" s="14">
        <f t="shared" si="105"/>
        <v>42544.782638888893</v>
      </c>
    </row>
    <row r="3386" spans="1:20" ht="30.75" x14ac:dyDescent="0.25">
      <c r="A3386" s="3">
        <v>3384</v>
      </c>
      <c r="B3386" s="4" t="s">
        <v>3383</v>
      </c>
      <c r="C3386" s="4" t="s">
        <v>7494</v>
      </c>
      <c r="D3386" s="3">
        <v>6000</v>
      </c>
      <c r="E3386" s="3">
        <v>6000.66</v>
      </c>
      <c r="F3386" s="8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8272</v>
      </c>
      <c r="O3386" s="8">
        <v>100.01100000000001</v>
      </c>
      <c r="P3386" s="3">
        <v>1.0312499999997726E-2</v>
      </c>
      <c r="Q3386" s="3" t="s">
        <v>8272</v>
      </c>
      <c r="R3386" s="3" t="s">
        <v>8272</v>
      </c>
      <c r="S3386" s="15">
        <f t="shared" si="104"/>
        <v>42292.087592592594</v>
      </c>
      <c r="T3386" s="14">
        <f t="shared" si="105"/>
        <v>42329.125</v>
      </c>
    </row>
    <row r="3387" spans="1:20" ht="30.75" x14ac:dyDescent="0.25">
      <c r="A3387" s="3">
        <v>3385</v>
      </c>
      <c r="B3387" s="4" t="s">
        <v>3384</v>
      </c>
      <c r="C3387" s="4" t="s">
        <v>7495</v>
      </c>
      <c r="D3387" s="3">
        <v>2000</v>
      </c>
      <c r="E3387" s="3">
        <v>2000</v>
      </c>
      <c r="F3387" s="8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8272</v>
      </c>
      <c r="O3387" s="8">
        <v>100</v>
      </c>
      <c r="P3387" s="3">
        <v>0</v>
      </c>
      <c r="Q3387" s="3" t="s">
        <v>8272</v>
      </c>
      <c r="R3387" s="3" t="s">
        <v>8272</v>
      </c>
      <c r="S3387" s="15">
        <f t="shared" si="104"/>
        <v>41953.8675</v>
      </c>
      <c r="T3387" s="14">
        <f t="shared" si="105"/>
        <v>41983.8675</v>
      </c>
    </row>
    <row r="3388" spans="1:20" ht="30.75" x14ac:dyDescent="0.25">
      <c r="A3388" s="3">
        <v>3386</v>
      </c>
      <c r="B3388" s="4" t="s">
        <v>3385</v>
      </c>
      <c r="C3388" s="4" t="s">
        <v>7496</v>
      </c>
      <c r="D3388" s="3">
        <v>2000</v>
      </c>
      <c r="E3388" s="3">
        <v>2100</v>
      </c>
      <c r="F3388" s="8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8272</v>
      </c>
      <c r="O3388" s="8">
        <v>105</v>
      </c>
      <c r="P3388" s="3">
        <v>2.4390243902439024</v>
      </c>
      <c r="Q3388" s="3" t="s">
        <v>8272</v>
      </c>
      <c r="R3388" s="3" t="s">
        <v>8272</v>
      </c>
      <c r="S3388" s="15">
        <f t="shared" si="104"/>
        <v>41946.644745370373</v>
      </c>
      <c r="T3388" s="14">
        <f t="shared" si="105"/>
        <v>41976.644745370373</v>
      </c>
    </row>
    <row r="3389" spans="1:20" ht="45.75" x14ac:dyDescent="0.25">
      <c r="A3389" s="3">
        <v>3387</v>
      </c>
      <c r="B3389" s="4" t="s">
        <v>3386</v>
      </c>
      <c r="C3389" s="4" t="s">
        <v>7497</v>
      </c>
      <c r="D3389" s="3">
        <v>3000</v>
      </c>
      <c r="E3389" s="3">
        <v>3506</v>
      </c>
      <c r="F3389" s="8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8272</v>
      </c>
      <c r="O3389" s="8">
        <v>116.86666666666667</v>
      </c>
      <c r="P3389" s="3">
        <v>14.457142857142857</v>
      </c>
      <c r="Q3389" s="3" t="s">
        <v>8272</v>
      </c>
      <c r="R3389" s="3" t="s">
        <v>8272</v>
      </c>
      <c r="S3389" s="15">
        <f t="shared" si="104"/>
        <v>41947.762592592589</v>
      </c>
      <c r="T3389" s="14">
        <f t="shared" si="105"/>
        <v>41987.762592592597</v>
      </c>
    </row>
    <row r="3390" spans="1:20" ht="45.75" x14ac:dyDescent="0.25">
      <c r="A3390" s="3">
        <v>3388</v>
      </c>
      <c r="B3390" s="4" t="s">
        <v>3387</v>
      </c>
      <c r="C3390" s="4" t="s">
        <v>7498</v>
      </c>
      <c r="D3390" s="3">
        <v>1500</v>
      </c>
      <c r="E3390" s="3">
        <v>1557</v>
      </c>
      <c r="F3390" s="8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8272</v>
      </c>
      <c r="O3390" s="8">
        <v>103.8</v>
      </c>
      <c r="P3390" s="3">
        <v>1.2666666666666666</v>
      </c>
      <c r="Q3390" s="3" t="s">
        <v>8272</v>
      </c>
      <c r="R3390" s="3" t="s">
        <v>8272</v>
      </c>
      <c r="S3390" s="15">
        <f t="shared" si="104"/>
        <v>42143.461122685185</v>
      </c>
      <c r="T3390" s="14">
        <f t="shared" si="105"/>
        <v>42173.461122685185</v>
      </c>
    </row>
    <row r="3391" spans="1:20" ht="30.75" x14ac:dyDescent="0.25">
      <c r="A3391" s="3">
        <v>3389</v>
      </c>
      <c r="B3391" s="4" t="s">
        <v>3388</v>
      </c>
      <c r="C3391" s="4" t="s">
        <v>7499</v>
      </c>
      <c r="D3391" s="3">
        <v>10000</v>
      </c>
      <c r="E3391" s="3">
        <v>11450</v>
      </c>
      <c r="F3391" s="8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8272</v>
      </c>
      <c r="O3391" s="8">
        <v>114.5</v>
      </c>
      <c r="P3391" s="3">
        <v>23.387096774193548</v>
      </c>
      <c r="Q3391" s="3" t="s">
        <v>8272</v>
      </c>
      <c r="R3391" s="3" t="s">
        <v>8272</v>
      </c>
      <c r="S3391" s="15">
        <f t="shared" si="104"/>
        <v>42494.563449074078</v>
      </c>
      <c r="T3391" s="14">
        <f t="shared" si="105"/>
        <v>42524.563449074078</v>
      </c>
    </row>
    <row r="3392" spans="1:20" ht="45.75" x14ac:dyDescent="0.25">
      <c r="A3392" s="3">
        <v>3390</v>
      </c>
      <c r="B3392" s="4" t="s">
        <v>3389</v>
      </c>
      <c r="C3392" s="4" t="s">
        <v>7500</v>
      </c>
      <c r="D3392" s="3">
        <v>1500</v>
      </c>
      <c r="E3392" s="3">
        <v>1536</v>
      </c>
      <c r="F3392" s="8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8272</v>
      </c>
      <c r="O3392" s="8">
        <v>102.4</v>
      </c>
      <c r="P3392" s="3">
        <v>1.6363636363636365</v>
      </c>
      <c r="Q3392" s="3" t="s">
        <v>8272</v>
      </c>
      <c r="R3392" s="3" t="s">
        <v>8272</v>
      </c>
      <c r="S3392" s="15">
        <f t="shared" si="104"/>
        <v>41815.774826388886</v>
      </c>
      <c r="T3392" s="14">
        <f t="shared" si="105"/>
        <v>41830.774826388886</v>
      </c>
    </row>
    <row r="3393" spans="1:20" ht="30.75" x14ac:dyDescent="0.25">
      <c r="A3393" s="3">
        <v>3391</v>
      </c>
      <c r="B3393" s="4" t="s">
        <v>3390</v>
      </c>
      <c r="C3393" s="4" t="s">
        <v>7501</v>
      </c>
      <c r="D3393" s="3">
        <v>500</v>
      </c>
      <c r="E3393" s="3">
        <v>1115</v>
      </c>
      <c r="F3393" s="8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8272</v>
      </c>
      <c r="O3393" s="9">
        <v>223</v>
      </c>
      <c r="P3393" s="3">
        <v>34.166666666666664</v>
      </c>
      <c r="Q3393" s="3" t="s">
        <v>8272</v>
      </c>
      <c r="R3393" s="3" t="s">
        <v>8272</v>
      </c>
      <c r="S3393" s="15">
        <f t="shared" si="104"/>
        <v>41830.545694444445</v>
      </c>
      <c r="T3393" s="14">
        <f t="shared" si="105"/>
        <v>41859.936111111114</v>
      </c>
    </row>
    <row r="3394" spans="1:20" ht="30.75" x14ac:dyDescent="0.25">
      <c r="A3394" s="3">
        <v>3392</v>
      </c>
      <c r="B3394" s="4" t="s">
        <v>3391</v>
      </c>
      <c r="C3394" s="4" t="s">
        <v>7502</v>
      </c>
      <c r="D3394" s="3">
        <v>500</v>
      </c>
      <c r="E3394" s="3">
        <v>500</v>
      </c>
      <c r="F3394" s="8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8272</v>
      </c>
      <c r="O3394" s="8">
        <v>100</v>
      </c>
      <c r="P3394" s="3">
        <v>0</v>
      </c>
      <c r="Q3394" s="3" t="s">
        <v>8272</v>
      </c>
      <c r="R3394" s="3" t="s">
        <v>8272</v>
      </c>
      <c r="S3394" s="15">
        <f t="shared" si="104"/>
        <v>42446.845543981486</v>
      </c>
      <c r="T3394" s="14">
        <f t="shared" si="105"/>
        <v>42496.845543981486</v>
      </c>
    </row>
    <row r="3395" spans="1:20" ht="30.75" x14ac:dyDescent="0.25">
      <c r="A3395" s="3">
        <v>3393</v>
      </c>
      <c r="B3395" s="4" t="s">
        <v>3392</v>
      </c>
      <c r="C3395" s="4" t="s">
        <v>7503</v>
      </c>
      <c r="D3395" s="3">
        <v>1500</v>
      </c>
      <c r="E3395" s="3">
        <v>1587</v>
      </c>
      <c r="F3395" s="8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8272</v>
      </c>
      <c r="O3395" s="8">
        <v>105.80000000000001</v>
      </c>
      <c r="P3395" s="3">
        <v>1.9772727272727273</v>
      </c>
      <c r="Q3395" s="3" t="s">
        <v>8272</v>
      </c>
      <c r="R3395" s="3" t="s">
        <v>8272</v>
      </c>
      <c r="S3395" s="15">
        <f t="shared" ref="S3395:S3458" si="106">(((J3395/60)/60)/24)+DATE(1970,1,1)</f>
        <v>41923.921643518523</v>
      </c>
      <c r="T3395" s="14">
        <f t="shared" ref="T3395:T3458" si="107">(((I3395/60)/60)/24)+DATE(1970,1,1)</f>
        <v>41949.031944444447</v>
      </c>
    </row>
    <row r="3396" spans="1:20" ht="30.75" x14ac:dyDescent="0.25">
      <c r="A3396" s="3">
        <v>3394</v>
      </c>
      <c r="B3396" s="4" t="s">
        <v>3393</v>
      </c>
      <c r="C3396" s="4" t="s">
        <v>7504</v>
      </c>
      <c r="D3396" s="3">
        <v>550</v>
      </c>
      <c r="E3396" s="3">
        <v>783</v>
      </c>
      <c r="F3396" s="8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8272</v>
      </c>
      <c r="O3396" s="8">
        <v>142.36363636363635</v>
      </c>
      <c r="P3396" s="3">
        <v>8.6296296296296298</v>
      </c>
      <c r="Q3396" s="3" t="s">
        <v>8272</v>
      </c>
      <c r="R3396" s="3" t="s">
        <v>8272</v>
      </c>
      <c r="S3396" s="15">
        <f t="shared" si="106"/>
        <v>41817.59542824074</v>
      </c>
      <c r="T3396" s="14">
        <f t="shared" si="107"/>
        <v>41847.59542824074</v>
      </c>
    </row>
    <row r="3397" spans="1:20" ht="30.75" x14ac:dyDescent="0.25">
      <c r="A3397" s="3">
        <v>3395</v>
      </c>
      <c r="B3397" s="4" t="s">
        <v>3394</v>
      </c>
      <c r="C3397" s="4" t="s">
        <v>7505</v>
      </c>
      <c r="D3397" s="3">
        <v>500</v>
      </c>
      <c r="E3397" s="3">
        <v>920</v>
      </c>
      <c r="F3397" s="8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8272</v>
      </c>
      <c r="O3397" s="8">
        <v>184</v>
      </c>
      <c r="P3397" s="3">
        <v>11.052631578947368</v>
      </c>
      <c r="Q3397" s="3" t="s">
        <v>8272</v>
      </c>
      <c r="R3397" s="3" t="s">
        <v>8272</v>
      </c>
      <c r="S3397" s="15">
        <f t="shared" si="106"/>
        <v>42140.712314814817</v>
      </c>
      <c r="T3397" s="14">
        <f t="shared" si="107"/>
        <v>42154.756944444445</v>
      </c>
    </row>
    <row r="3398" spans="1:20" ht="30.75" x14ac:dyDescent="0.25">
      <c r="A3398" s="3">
        <v>3396</v>
      </c>
      <c r="B3398" s="4" t="s">
        <v>3395</v>
      </c>
      <c r="C3398" s="4" t="s">
        <v>7506</v>
      </c>
      <c r="D3398" s="3">
        <v>1500</v>
      </c>
      <c r="E3398" s="3">
        <v>1565</v>
      </c>
      <c r="F3398" s="8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8272</v>
      </c>
      <c r="O3398" s="8">
        <v>104.33333333333333</v>
      </c>
      <c r="P3398" s="3">
        <v>2.3214285714285716</v>
      </c>
      <c r="Q3398" s="3" t="s">
        <v>8272</v>
      </c>
      <c r="R3398" s="3" t="s">
        <v>8272</v>
      </c>
      <c r="S3398" s="15">
        <f t="shared" si="106"/>
        <v>41764.44663194444</v>
      </c>
      <c r="T3398" s="14">
        <f t="shared" si="107"/>
        <v>41791.165972222225</v>
      </c>
    </row>
    <row r="3399" spans="1:20" ht="30.75" x14ac:dyDescent="0.25">
      <c r="A3399" s="3">
        <v>3397</v>
      </c>
      <c r="B3399" s="4" t="s">
        <v>3396</v>
      </c>
      <c r="C3399" s="4" t="s">
        <v>7507</v>
      </c>
      <c r="D3399" s="3">
        <v>250</v>
      </c>
      <c r="E3399" s="3">
        <v>280</v>
      </c>
      <c r="F3399" s="8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8272</v>
      </c>
      <c r="O3399" s="8">
        <v>112.00000000000001</v>
      </c>
      <c r="P3399" s="3">
        <v>1.25</v>
      </c>
      <c r="Q3399" s="3" t="s">
        <v>8272</v>
      </c>
      <c r="R3399" s="3" t="s">
        <v>8272</v>
      </c>
      <c r="S3399" s="15">
        <f t="shared" si="106"/>
        <v>42378.478344907402</v>
      </c>
      <c r="T3399" s="14">
        <f t="shared" si="107"/>
        <v>42418.916666666672</v>
      </c>
    </row>
    <row r="3400" spans="1:20" ht="45.75" x14ac:dyDescent="0.25">
      <c r="A3400" s="3">
        <v>3398</v>
      </c>
      <c r="B3400" s="4" t="s">
        <v>3397</v>
      </c>
      <c r="C3400" s="4" t="s">
        <v>7508</v>
      </c>
      <c r="D3400" s="3">
        <v>4000</v>
      </c>
      <c r="E3400" s="3">
        <v>4443</v>
      </c>
      <c r="F3400" s="8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8272</v>
      </c>
      <c r="O3400" s="8">
        <v>111.07499999999999</v>
      </c>
      <c r="P3400" s="3">
        <v>6.8153846153846152</v>
      </c>
      <c r="Q3400" s="3" t="s">
        <v>8272</v>
      </c>
      <c r="R3400" s="3" t="s">
        <v>8272</v>
      </c>
      <c r="S3400" s="15">
        <f t="shared" si="106"/>
        <v>41941.75203703704</v>
      </c>
      <c r="T3400" s="14">
        <f t="shared" si="107"/>
        <v>41964.708333333328</v>
      </c>
    </row>
    <row r="3401" spans="1:20" ht="30.75" x14ac:dyDescent="0.25">
      <c r="A3401" s="3">
        <v>3399</v>
      </c>
      <c r="B3401" s="4" t="s">
        <v>3398</v>
      </c>
      <c r="C3401" s="4" t="s">
        <v>7509</v>
      </c>
      <c r="D3401" s="3">
        <v>1200</v>
      </c>
      <c r="E3401" s="3">
        <v>1245</v>
      </c>
      <c r="F3401" s="8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8272</v>
      </c>
      <c r="O3401" s="8">
        <v>103.75000000000001</v>
      </c>
      <c r="P3401" s="3">
        <v>0.97826086956521741</v>
      </c>
      <c r="Q3401" s="3" t="s">
        <v>8272</v>
      </c>
      <c r="R3401" s="3" t="s">
        <v>8272</v>
      </c>
      <c r="S3401" s="15">
        <f t="shared" si="106"/>
        <v>42026.920428240745</v>
      </c>
      <c r="T3401" s="14">
        <f t="shared" si="107"/>
        <v>42056.920428240745</v>
      </c>
    </row>
    <row r="3402" spans="1:20" ht="45.75" x14ac:dyDescent="0.25">
      <c r="A3402" s="3">
        <v>3400</v>
      </c>
      <c r="B3402" s="4" t="s">
        <v>3399</v>
      </c>
      <c r="C3402" s="4" t="s">
        <v>7510</v>
      </c>
      <c r="D3402" s="3">
        <v>10000</v>
      </c>
      <c r="E3402" s="3">
        <v>10041</v>
      </c>
      <c r="F3402" s="8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8272</v>
      </c>
      <c r="O3402" s="8">
        <v>100.41</v>
      </c>
      <c r="P3402" s="3">
        <v>0.4823529411764706</v>
      </c>
      <c r="Q3402" s="3" t="s">
        <v>8272</v>
      </c>
      <c r="R3402" s="3" t="s">
        <v>8272</v>
      </c>
      <c r="S3402" s="15">
        <f t="shared" si="106"/>
        <v>41834.953865740739</v>
      </c>
      <c r="T3402" s="14">
        <f t="shared" si="107"/>
        <v>41879.953865740739</v>
      </c>
    </row>
    <row r="3403" spans="1:20" ht="45.75" x14ac:dyDescent="0.25">
      <c r="A3403" s="3">
        <v>3401</v>
      </c>
      <c r="B3403" s="4" t="s">
        <v>3400</v>
      </c>
      <c r="C3403" s="4" t="s">
        <v>7511</v>
      </c>
      <c r="D3403" s="3">
        <v>2900</v>
      </c>
      <c r="E3403" s="3">
        <v>2954</v>
      </c>
      <c r="F3403" s="8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8272</v>
      </c>
      <c r="O3403" s="8">
        <v>101.86206896551724</v>
      </c>
      <c r="P3403" s="3">
        <v>0.81818181818181823</v>
      </c>
      <c r="Q3403" s="3" t="s">
        <v>8272</v>
      </c>
      <c r="R3403" s="3" t="s">
        <v>8272</v>
      </c>
      <c r="S3403" s="15">
        <f t="shared" si="106"/>
        <v>42193.723912037036</v>
      </c>
      <c r="T3403" s="14">
        <f t="shared" si="107"/>
        <v>42223.723912037036</v>
      </c>
    </row>
    <row r="3404" spans="1:20" ht="30.75" x14ac:dyDescent="0.25">
      <c r="A3404" s="3">
        <v>3402</v>
      </c>
      <c r="B3404" s="4" t="s">
        <v>3401</v>
      </c>
      <c r="C3404" s="4" t="s">
        <v>7512</v>
      </c>
      <c r="D3404" s="3">
        <v>15000</v>
      </c>
      <c r="E3404" s="3">
        <v>16465</v>
      </c>
      <c r="F3404" s="8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8272</v>
      </c>
      <c r="O3404" s="8">
        <v>109.76666666666665</v>
      </c>
      <c r="P3404" s="3">
        <v>8.8787878787878789</v>
      </c>
      <c r="Q3404" s="3" t="s">
        <v>8272</v>
      </c>
      <c r="R3404" s="3" t="s">
        <v>8272</v>
      </c>
      <c r="S3404" s="15">
        <f t="shared" si="106"/>
        <v>42290.61855324074</v>
      </c>
      <c r="T3404" s="14">
        <f t="shared" si="107"/>
        <v>42320.104861111111</v>
      </c>
    </row>
    <row r="3405" spans="1:20" ht="45.75" x14ac:dyDescent="0.25">
      <c r="A3405" s="3">
        <v>3403</v>
      </c>
      <c r="B3405" s="4" t="s">
        <v>3402</v>
      </c>
      <c r="C3405" s="4" t="s">
        <v>7513</v>
      </c>
      <c r="D3405" s="3">
        <v>2000</v>
      </c>
      <c r="E3405" s="3">
        <v>2000</v>
      </c>
      <c r="F3405" s="8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8272</v>
      </c>
      <c r="O3405" s="8">
        <v>100</v>
      </c>
      <c r="P3405" s="3">
        <v>0</v>
      </c>
      <c r="Q3405" s="3" t="s">
        <v>8272</v>
      </c>
      <c r="R3405" s="3" t="s">
        <v>8272</v>
      </c>
      <c r="S3405" s="15">
        <f t="shared" si="106"/>
        <v>42150.462083333332</v>
      </c>
      <c r="T3405" s="14">
        <f t="shared" si="107"/>
        <v>42180.462083333332</v>
      </c>
    </row>
    <row r="3406" spans="1:20" ht="45.75" x14ac:dyDescent="0.25">
      <c r="A3406" s="3">
        <v>3404</v>
      </c>
      <c r="B3406" s="4" t="s">
        <v>3403</v>
      </c>
      <c r="C3406" s="4" t="s">
        <v>7514</v>
      </c>
      <c r="D3406" s="3">
        <v>500</v>
      </c>
      <c r="E3406" s="3">
        <v>610</v>
      </c>
      <c r="F3406" s="8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8272</v>
      </c>
      <c r="O3406" s="8">
        <v>122</v>
      </c>
      <c r="P3406" s="3">
        <v>36.666666666666664</v>
      </c>
      <c r="Q3406" s="3" t="s">
        <v>8272</v>
      </c>
      <c r="R3406" s="3" t="s">
        <v>8272</v>
      </c>
      <c r="S3406" s="15">
        <f t="shared" si="106"/>
        <v>42152.503495370373</v>
      </c>
      <c r="T3406" s="14">
        <f t="shared" si="107"/>
        <v>42172.503495370373</v>
      </c>
    </row>
    <row r="3407" spans="1:20" ht="30.75" x14ac:dyDescent="0.25">
      <c r="A3407" s="3">
        <v>3405</v>
      </c>
      <c r="B3407" s="4" t="s">
        <v>3404</v>
      </c>
      <c r="C3407" s="4" t="s">
        <v>7515</v>
      </c>
      <c r="D3407" s="3">
        <v>350</v>
      </c>
      <c r="E3407" s="3">
        <v>481.5</v>
      </c>
      <c r="F3407" s="8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8272</v>
      </c>
      <c r="O3407" s="8">
        <v>137.57142857142856</v>
      </c>
      <c r="P3407" s="3">
        <v>7.7352941176470589</v>
      </c>
      <c r="Q3407" s="3" t="s">
        <v>8272</v>
      </c>
      <c r="R3407" s="3" t="s">
        <v>8272</v>
      </c>
      <c r="S3407" s="15">
        <f t="shared" si="106"/>
        <v>42410.017199074078</v>
      </c>
      <c r="T3407" s="14">
        <f t="shared" si="107"/>
        <v>42430.999305555553</v>
      </c>
    </row>
    <row r="3408" spans="1:20" ht="30.75" x14ac:dyDescent="0.25">
      <c r="A3408" s="3">
        <v>3406</v>
      </c>
      <c r="B3408" s="4" t="s">
        <v>3405</v>
      </c>
      <c r="C3408" s="4" t="s">
        <v>7516</v>
      </c>
      <c r="D3408" s="3">
        <v>10000</v>
      </c>
      <c r="E3408" s="3">
        <v>10031</v>
      </c>
      <c r="F3408" s="8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8272</v>
      </c>
      <c r="O3408" s="8">
        <v>100.31000000000002</v>
      </c>
      <c r="P3408" s="3">
        <v>0.34065934065934067</v>
      </c>
      <c r="Q3408" s="3" t="s">
        <v>8272</v>
      </c>
      <c r="R3408" s="3" t="s">
        <v>8272</v>
      </c>
      <c r="S3408" s="15">
        <f t="shared" si="106"/>
        <v>41791.492777777778</v>
      </c>
      <c r="T3408" s="14">
        <f t="shared" si="107"/>
        <v>41836.492777777778</v>
      </c>
    </row>
    <row r="3409" spans="1:20" ht="45.75" x14ac:dyDescent="0.25">
      <c r="A3409" s="3">
        <v>3407</v>
      </c>
      <c r="B3409" s="4" t="s">
        <v>3406</v>
      </c>
      <c r="C3409" s="4" t="s">
        <v>7517</v>
      </c>
      <c r="D3409" s="3">
        <v>2000</v>
      </c>
      <c r="E3409" s="3">
        <v>2142</v>
      </c>
      <c r="F3409" s="8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8272</v>
      </c>
      <c r="O3409" s="8">
        <v>107.1</v>
      </c>
      <c r="P3409" s="3">
        <v>2.1194029850746268</v>
      </c>
      <c r="Q3409" s="3" t="s">
        <v>8272</v>
      </c>
      <c r="R3409" s="3" t="s">
        <v>8272</v>
      </c>
      <c r="S3409" s="15">
        <f t="shared" si="106"/>
        <v>41796.422326388885</v>
      </c>
      <c r="T3409" s="14">
        <f t="shared" si="107"/>
        <v>41826.422326388885</v>
      </c>
    </row>
    <row r="3410" spans="1:20" ht="30.75" x14ac:dyDescent="0.25">
      <c r="A3410" s="3">
        <v>3408</v>
      </c>
      <c r="B3410" s="4" t="s">
        <v>3407</v>
      </c>
      <c r="C3410" s="4" t="s">
        <v>7518</v>
      </c>
      <c r="D3410" s="3">
        <v>500</v>
      </c>
      <c r="E3410" s="3">
        <v>1055</v>
      </c>
      <c r="F3410" s="8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8272</v>
      </c>
      <c r="O3410" s="9">
        <v>211</v>
      </c>
      <c r="P3410" s="3">
        <v>30.833333333333332</v>
      </c>
      <c r="Q3410" s="3" t="s">
        <v>8272</v>
      </c>
      <c r="R3410" s="3" t="s">
        <v>8272</v>
      </c>
      <c r="S3410" s="15">
        <f t="shared" si="106"/>
        <v>41808.991944444446</v>
      </c>
      <c r="T3410" s="14">
        <f t="shared" si="107"/>
        <v>41838.991944444446</v>
      </c>
    </row>
    <row r="3411" spans="1:20" ht="30.75" x14ac:dyDescent="0.25">
      <c r="A3411" s="3">
        <v>3409</v>
      </c>
      <c r="B3411" s="4" t="s">
        <v>3408</v>
      </c>
      <c r="C3411" s="4" t="s">
        <v>7519</v>
      </c>
      <c r="D3411" s="3">
        <v>500</v>
      </c>
      <c r="E3411" s="3">
        <v>618</v>
      </c>
      <c r="F3411" s="8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8272</v>
      </c>
      <c r="O3411" s="8">
        <v>123.6</v>
      </c>
      <c r="P3411" s="3">
        <v>5.6190476190476186</v>
      </c>
      <c r="Q3411" s="3" t="s">
        <v>8272</v>
      </c>
      <c r="R3411" s="3" t="s">
        <v>8272</v>
      </c>
      <c r="S3411" s="15">
        <f t="shared" si="106"/>
        <v>42544.814328703709</v>
      </c>
      <c r="T3411" s="14">
        <f t="shared" si="107"/>
        <v>42582.873611111107</v>
      </c>
    </row>
    <row r="3412" spans="1:20" ht="30.75" x14ac:dyDescent="0.25">
      <c r="A3412" s="3">
        <v>3410</v>
      </c>
      <c r="B3412" s="4" t="s">
        <v>3409</v>
      </c>
      <c r="C3412" s="4" t="s">
        <v>7520</v>
      </c>
      <c r="D3412" s="3">
        <v>3000</v>
      </c>
      <c r="E3412" s="3">
        <v>3255</v>
      </c>
      <c r="F3412" s="8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8272</v>
      </c>
      <c r="O3412" s="8">
        <v>108.5</v>
      </c>
      <c r="P3412" s="3">
        <v>6.375</v>
      </c>
      <c r="Q3412" s="3" t="s">
        <v>8272</v>
      </c>
      <c r="R3412" s="3" t="s">
        <v>8272</v>
      </c>
      <c r="S3412" s="15">
        <f t="shared" si="106"/>
        <v>42500.041550925926</v>
      </c>
      <c r="T3412" s="14">
        <f t="shared" si="107"/>
        <v>42527.291666666672</v>
      </c>
    </row>
    <row r="3413" spans="1:20" ht="30.75" x14ac:dyDescent="0.25">
      <c r="A3413" s="3">
        <v>3411</v>
      </c>
      <c r="B3413" s="4" t="s">
        <v>3410</v>
      </c>
      <c r="C3413" s="4" t="s">
        <v>7521</v>
      </c>
      <c r="D3413" s="3">
        <v>15000</v>
      </c>
      <c r="E3413" s="3">
        <v>15535</v>
      </c>
      <c r="F3413" s="8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8272</v>
      </c>
      <c r="O3413" s="8">
        <v>103.56666666666668</v>
      </c>
      <c r="P3413" s="3">
        <v>6.8589743589743586</v>
      </c>
      <c r="Q3413" s="3" t="s">
        <v>8272</v>
      </c>
      <c r="R3413" s="3" t="s">
        <v>8272</v>
      </c>
      <c r="S3413" s="15">
        <f t="shared" si="106"/>
        <v>42265.022824074069</v>
      </c>
      <c r="T3413" s="14">
        <f t="shared" si="107"/>
        <v>42285.022824074069</v>
      </c>
    </row>
    <row r="3414" spans="1:20" ht="30.75" x14ac:dyDescent="0.25">
      <c r="A3414" s="3">
        <v>3412</v>
      </c>
      <c r="B3414" s="4" t="s">
        <v>3411</v>
      </c>
      <c r="C3414" s="4" t="s">
        <v>7522</v>
      </c>
      <c r="D3414" s="3">
        <v>3000</v>
      </c>
      <c r="E3414" s="3">
        <v>3000</v>
      </c>
      <c r="F3414" s="8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8272</v>
      </c>
      <c r="O3414" s="8">
        <v>100</v>
      </c>
      <c r="P3414" s="3">
        <v>0</v>
      </c>
      <c r="Q3414" s="3" t="s">
        <v>8272</v>
      </c>
      <c r="R3414" s="3" t="s">
        <v>8272</v>
      </c>
      <c r="S3414" s="15">
        <f t="shared" si="106"/>
        <v>41879.959050925929</v>
      </c>
      <c r="T3414" s="14">
        <f t="shared" si="107"/>
        <v>41909.959050925929</v>
      </c>
    </row>
    <row r="3415" spans="1:20" ht="30.75" x14ac:dyDescent="0.25">
      <c r="A3415" s="3">
        <v>3413</v>
      </c>
      <c r="B3415" s="4" t="s">
        <v>3412</v>
      </c>
      <c r="C3415" s="4" t="s">
        <v>7523</v>
      </c>
      <c r="D3415" s="3">
        <v>500</v>
      </c>
      <c r="E3415" s="3">
        <v>650</v>
      </c>
      <c r="F3415" s="8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8272</v>
      </c>
      <c r="O3415" s="8">
        <v>130</v>
      </c>
      <c r="P3415" s="3">
        <v>10.714285714285714</v>
      </c>
      <c r="Q3415" s="3" t="s">
        <v>8272</v>
      </c>
      <c r="R3415" s="3" t="s">
        <v>8272</v>
      </c>
      <c r="S3415" s="15">
        <f t="shared" si="106"/>
        <v>42053.733078703706</v>
      </c>
      <c r="T3415" s="14">
        <f t="shared" si="107"/>
        <v>42063.207638888889</v>
      </c>
    </row>
    <row r="3416" spans="1:20" ht="30.75" x14ac:dyDescent="0.25">
      <c r="A3416" s="3">
        <v>3414</v>
      </c>
      <c r="B3416" s="4" t="s">
        <v>3413</v>
      </c>
      <c r="C3416" s="4" t="s">
        <v>7524</v>
      </c>
      <c r="D3416" s="3">
        <v>3000</v>
      </c>
      <c r="E3416" s="3">
        <v>3105</v>
      </c>
      <c r="F3416" s="8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8272</v>
      </c>
      <c r="O3416" s="8">
        <v>103.49999999999999</v>
      </c>
      <c r="P3416" s="3">
        <v>2.3863636363636362</v>
      </c>
      <c r="Q3416" s="3" t="s">
        <v>8272</v>
      </c>
      <c r="R3416" s="3" t="s">
        <v>8272</v>
      </c>
      <c r="S3416" s="15">
        <f t="shared" si="106"/>
        <v>42675.832465277781</v>
      </c>
      <c r="T3416" s="14">
        <f t="shared" si="107"/>
        <v>42705.332638888889</v>
      </c>
    </row>
    <row r="3417" spans="1:20" ht="30.75" x14ac:dyDescent="0.25">
      <c r="A3417" s="3">
        <v>3415</v>
      </c>
      <c r="B3417" s="4" t="s">
        <v>3414</v>
      </c>
      <c r="C3417" s="4" t="s">
        <v>7525</v>
      </c>
      <c r="D3417" s="3">
        <v>200</v>
      </c>
      <c r="E3417" s="3">
        <v>200</v>
      </c>
      <c r="F3417" s="8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8272</v>
      </c>
      <c r="O3417" s="8">
        <v>100</v>
      </c>
      <c r="P3417" s="3">
        <v>0</v>
      </c>
      <c r="Q3417" s="3" t="s">
        <v>8272</v>
      </c>
      <c r="R3417" s="3" t="s">
        <v>8272</v>
      </c>
      <c r="S3417" s="15">
        <f t="shared" si="106"/>
        <v>42467.144166666665</v>
      </c>
      <c r="T3417" s="14">
        <f t="shared" si="107"/>
        <v>42477.979166666672</v>
      </c>
    </row>
    <row r="3418" spans="1:20" ht="45.75" x14ac:dyDescent="0.25">
      <c r="A3418" s="3">
        <v>3416</v>
      </c>
      <c r="B3418" s="4" t="s">
        <v>3415</v>
      </c>
      <c r="C3418" s="4" t="s">
        <v>7526</v>
      </c>
      <c r="D3418" s="3">
        <v>4000</v>
      </c>
      <c r="E3418" s="3">
        <v>4784</v>
      </c>
      <c r="F3418" s="8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8272</v>
      </c>
      <c r="O3418" s="8">
        <v>119.6</v>
      </c>
      <c r="P3418" s="3">
        <v>26.133333333333333</v>
      </c>
      <c r="Q3418" s="3" t="s">
        <v>8272</v>
      </c>
      <c r="R3418" s="3" t="s">
        <v>8272</v>
      </c>
      <c r="S3418" s="15">
        <f t="shared" si="106"/>
        <v>42089.412557870368</v>
      </c>
      <c r="T3418" s="14">
        <f t="shared" si="107"/>
        <v>42117.770833333328</v>
      </c>
    </row>
    <row r="3419" spans="1:20" ht="30.75" x14ac:dyDescent="0.25">
      <c r="A3419" s="3">
        <v>3417</v>
      </c>
      <c r="B3419" s="4" t="s">
        <v>3416</v>
      </c>
      <c r="C3419" s="4" t="s">
        <v>7527</v>
      </c>
      <c r="D3419" s="3">
        <v>1700</v>
      </c>
      <c r="E3419" s="3">
        <v>1700.01</v>
      </c>
      <c r="F3419" s="8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8272</v>
      </c>
      <c r="O3419" s="8">
        <v>100.00058823529412</v>
      </c>
      <c r="P3419" s="3">
        <v>2.2222222222202011E-4</v>
      </c>
      <c r="Q3419" s="3" t="s">
        <v>8272</v>
      </c>
      <c r="R3419" s="3" t="s">
        <v>8272</v>
      </c>
      <c r="S3419" s="15">
        <f t="shared" si="106"/>
        <v>41894.91375</v>
      </c>
      <c r="T3419" s="14">
        <f t="shared" si="107"/>
        <v>41938.029861111114</v>
      </c>
    </row>
    <row r="3420" spans="1:20" ht="30.75" x14ac:dyDescent="0.25">
      <c r="A3420" s="3">
        <v>3418</v>
      </c>
      <c r="B3420" s="4" t="s">
        <v>3417</v>
      </c>
      <c r="C3420" s="4" t="s">
        <v>7528</v>
      </c>
      <c r="D3420" s="3">
        <v>4000</v>
      </c>
      <c r="E3420" s="3">
        <v>4035</v>
      </c>
      <c r="F3420" s="8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8272</v>
      </c>
      <c r="O3420" s="8">
        <v>100.875</v>
      </c>
      <c r="P3420" s="3">
        <v>0.625</v>
      </c>
      <c r="Q3420" s="3" t="s">
        <v>8272</v>
      </c>
      <c r="R3420" s="3" t="s">
        <v>8272</v>
      </c>
      <c r="S3420" s="15">
        <f t="shared" si="106"/>
        <v>41752.83457175926</v>
      </c>
      <c r="T3420" s="14">
        <f t="shared" si="107"/>
        <v>41782.83457175926</v>
      </c>
    </row>
    <row r="3421" spans="1:20" ht="45.75" x14ac:dyDescent="0.25">
      <c r="A3421" s="3">
        <v>3419</v>
      </c>
      <c r="B3421" s="4" t="s">
        <v>3418</v>
      </c>
      <c r="C3421" s="4" t="s">
        <v>7529</v>
      </c>
      <c r="D3421" s="3">
        <v>2750</v>
      </c>
      <c r="E3421" s="3">
        <v>2930</v>
      </c>
      <c r="F3421" s="8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8272</v>
      </c>
      <c r="O3421" s="8">
        <v>106.54545454545455</v>
      </c>
      <c r="P3421" s="3">
        <v>3.9130434782608696</v>
      </c>
      <c r="Q3421" s="3" t="s">
        <v>8272</v>
      </c>
      <c r="R3421" s="3" t="s">
        <v>8272</v>
      </c>
      <c r="S3421" s="15">
        <f t="shared" si="106"/>
        <v>42448.821585648147</v>
      </c>
      <c r="T3421" s="14">
        <f t="shared" si="107"/>
        <v>42466.895833333328</v>
      </c>
    </row>
    <row r="3422" spans="1:20" ht="30.75" x14ac:dyDescent="0.25">
      <c r="A3422" s="3">
        <v>3420</v>
      </c>
      <c r="B3422" s="4" t="s">
        <v>3419</v>
      </c>
      <c r="C3422" s="4" t="s">
        <v>7530</v>
      </c>
      <c r="D3422" s="3">
        <v>700</v>
      </c>
      <c r="E3422" s="3">
        <v>966</v>
      </c>
      <c r="F3422" s="8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8272</v>
      </c>
      <c r="O3422" s="8">
        <v>138</v>
      </c>
      <c r="P3422" s="3">
        <v>7.8235294117647056</v>
      </c>
      <c r="Q3422" s="3" t="s">
        <v>8272</v>
      </c>
      <c r="R3422" s="3" t="s">
        <v>8272</v>
      </c>
      <c r="S3422" s="15">
        <f t="shared" si="106"/>
        <v>42405.090300925927</v>
      </c>
      <c r="T3422" s="14">
        <f t="shared" si="107"/>
        <v>42414</v>
      </c>
    </row>
    <row r="3423" spans="1:20" ht="30.75" x14ac:dyDescent="0.25">
      <c r="A3423" s="3">
        <v>3421</v>
      </c>
      <c r="B3423" s="4" t="s">
        <v>3420</v>
      </c>
      <c r="C3423" s="4" t="s">
        <v>7531</v>
      </c>
      <c r="D3423" s="3">
        <v>10000</v>
      </c>
      <c r="E3423" s="3">
        <v>10115</v>
      </c>
      <c r="F3423" s="8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8272</v>
      </c>
      <c r="O3423" s="8">
        <v>101.15</v>
      </c>
      <c r="P3423" s="3">
        <v>1.1734693877551021</v>
      </c>
      <c r="Q3423" s="3" t="s">
        <v>8272</v>
      </c>
      <c r="R3423" s="3" t="s">
        <v>8272</v>
      </c>
      <c r="S3423" s="15">
        <f t="shared" si="106"/>
        <v>42037.791238425925</v>
      </c>
      <c r="T3423" s="14">
        <f t="shared" si="107"/>
        <v>42067.791238425925</v>
      </c>
    </row>
    <row r="3424" spans="1:20" ht="45.75" x14ac:dyDescent="0.25">
      <c r="A3424" s="3">
        <v>3422</v>
      </c>
      <c r="B3424" s="4" t="s">
        <v>3421</v>
      </c>
      <c r="C3424" s="4" t="s">
        <v>7532</v>
      </c>
      <c r="D3424" s="3">
        <v>3000</v>
      </c>
      <c r="E3424" s="3">
        <v>3273</v>
      </c>
      <c r="F3424" s="8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8272</v>
      </c>
      <c r="O3424" s="8">
        <v>109.1</v>
      </c>
      <c r="P3424" s="3">
        <v>5.9347826086956523</v>
      </c>
      <c r="Q3424" s="3" t="s">
        <v>8272</v>
      </c>
      <c r="R3424" s="3" t="s">
        <v>8272</v>
      </c>
      <c r="S3424" s="15">
        <f t="shared" si="106"/>
        <v>42323.562222222223</v>
      </c>
      <c r="T3424" s="14">
        <f t="shared" si="107"/>
        <v>42352</v>
      </c>
    </row>
    <row r="3425" spans="1:20" ht="30.75" x14ac:dyDescent="0.25">
      <c r="A3425" s="3">
        <v>3423</v>
      </c>
      <c r="B3425" s="4" t="s">
        <v>3422</v>
      </c>
      <c r="C3425" s="4" t="s">
        <v>7533</v>
      </c>
      <c r="D3425" s="3">
        <v>250</v>
      </c>
      <c r="E3425" s="3">
        <v>350</v>
      </c>
      <c r="F3425" s="8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8272</v>
      </c>
      <c r="O3425" s="8">
        <v>140</v>
      </c>
      <c r="P3425" s="3">
        <v>10</v>
      </c>
      <c r="Q3425" s="3" t="s">
        <v>8272</v>
      </c>
      <c r="R3425" s="3" t="s">
        <v>8272</v>
      </c>
      <c r="S3425" s="15">
        <f t="shared" si="106"/>
        <v>42088.911354166667</v>
      </c>
      <c r="T3425" s="14">
        <f t="shared" si="107"/>
        <v>42118.911354166667</v>
      </c>
    </row>
    <row r="3426" spans="1:20" ht="30.75" x14ac:dyDescent="0.25">
      <c r="A3426" s="3">
        <v>3424</v>
      </c>
      <c r="B3426" s="4" t="s">
        <v>3423</v>
      </c>
      <c r="C3426" s="4" t="s">
        <v>7534</v>
      </c>
      <c r="D3426" s="3">
        <v>6000</v>
      </c>
      <c r="E3426" s="3">
        <v>6215</v>
      </c>
      <c r="F3426" s="8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8272</v>
      </c>
      <c r="O3426" s="8">
        <v>103.58333333333334</v>
      </c>
      <c r="P3426" s="3">
        <v>2.8289473684210527</v>
      </c>
      <c r="Q3426" s="3" t="s">
        <v>8272</v>
      </c>
      <c r="R3426" s="3" t="s">
        <v>8272</v>
      </c>
      <c r="S3426" s="15">
        <f t="shared" si="106"/>
        <v>42018.676898148144</v>
      </c>
      <c r="T3426" s="14">
        <f t="shared" si="107"/>
        <v>42040.290972222225</v>
      </c>
    </row>
    <row r="3427" spans="1:20" ht="30.75" x14ac:dyDescent="0.25">
      <c r="A3427" s="3">
        <v>3425</v>
      </c>
      <c r="B3427" s="4" t="s">
        <v>3424</v>
      </c>
      <c r="C3427" s="4" t="s">
        <v>7535</v>
      </c>
      <c r="D3427" s="3">
        <v>30000</v>
      </c>
      <c r="E3427" s="3">
        <v>30891.1</v>
      </c>
      <c r="F3427" s="8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8272</v>
      </c>
      <c r="O3427" s="8">
        <v>102.97033333333331</v>
      </c>
      <c r="P3427" s="3">
        <v>8.5682692307692161</v>
      </c>
      <c r="Q3427" s="3" t="s">
        <v>8272</v>
      </c>
      <c r="R3427" s="3" t="s">
        <v>8272</v>
      </c>
      <c r="S3427" s="15">
        <f t="shared" si="106"/>
        <v>41884.617314814815</v>
      </c>
      <c r="T3427" s="14">
        <f t="shared" si="107"/>
        <v>41916.617314814815</v>
      </c>
    </row>
    <row r="3428" spans="1:20" ht="30.75" x14ac:dyDescent="0.25">
      <c r="A3428" s="3">
        <v>3426</v>
      </c>
      <c r="B3428" s="4" t="s">
        <v>3425</v>
      </c>
      <c r="C3428" s="4" t="s">
        <v>7536</v>
      </c>
      <c r="D3428" s="3">
        <v>3750</v>
      </c>
      <c r="E3428" s="3">
        <v>4055</v>
      </c>
      <c r="F3428" s="8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8272</v>
      </c>
      <c r="O3428" s="8">
        <v>108.13333333333333</v>
      </c>
      <c r="P3428" s="3">
        <v>3.5057471264367814</v>
      </c>
      <c r="Q3428" s="3" t="s">
        <v>8272</v>
      </c>
      <c r="R3428" s="3" t="s">
        <v>8272</v>
      </c>
      <c r="S3428" s="15">
        <f t="shared" si="106"/>
        <v>41884.056747685187</v>
      </c>
      <c r="T3428" s="14">
        <f t="shared" si="107"/>
        <v>41903.083333333336</v>
      </c>
    </row>
    <row r="3429" spans="1:20" ht="30.75" x14ac:dyDescent="0.25">
      <c r="A3429" s="3">
        <v>3427</v>
      </c>
      <c r="B3429" s="4" t="s">
        <v>3426</v>
      </c>
      <c r="C3429" s="4" t="s">
        <v>7537</v>
      </c>
      <c r="D3429" s="3">
        <v>1500</v>
      </c>
      <c r="E3429" s="3">
        <v>1500</v>
      </c>
      <c r="F3429" s="8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8272</v>
      </c>
      <c r="O3429" s="8">
        <v>100</v>
      </c>
      <c r="P3429" s="3">
        <v>0</v>
      </c>
      <c r="Q3429" s="3" t="s">
        <v>8272</v>
      </c>
      <c r="R3429" s="3" t="s">
        <v>8272</v>
      </c>
      <c r="S3429" s="15">
        <f t="shared" si="106"/>
        <v>41792.645277777774</v>
      </c>
      <c r="T3429" s="14">
        <f t="shared" si="107"/>
        <v>41822.645277777774</v>
      </c>
    </row>
    <row r="3430" spans="1:20" ht="30.75" x14ac:dyDescent="0.25">
      <c r="A3430" s="3">
        <v>3428</v>
      </c>
      <c r="B3430" s="4" t="s">
        <v>3427</v>
      </c>
      <c r="C3430" s="4" t="s">
        <v>7538</v>
      </c>
      <c r="D3430" s="3">
        <v>2000</v>
      </c>
      <c r="E3430" s="3">
        <v>2055</v>
      </c>
      <c r="F3430" s="8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8272</v>
      </c>
      <c r="O3430" s="8">
        <v>102.75000000000001</v>
      </c>
      <c r="P3430" s="3">
        <v>1.0784313725490196</v>
      </c>
      <c r="Q3430" s="3" t="s">
        <v>8272</v>
      </c>
      <c r="R3430" s="3" t="s">
        <v>8272</v>
      </c>
      <c r="S3430" s="15">
        <f t="shared" si="106"/>
        <v>42038.720451388886</v>
      </c>
      <c r="T3430" s="14">
        <f t="shared" si="107"/>
        <v>42063.708333333328</v>
      </c>
    </row>
    <row r="3431" spans="1:20" ht="30.75" x14ac:dyDescent="0.25">
      <c r="A3431" s="3">
        <v>3429</v>
      </c>
      <c r="B3431" s="4" t="s">
        <v>3428</v>
      </c>
      <c r="C3431" s="4" t="s">
        <v>7539</v>
      </c>
      <c r="D3431" s="3">
        <v>150</v>
      </c>
      <c r="E3431" s="3">
        <v>195</v>
      </c>
      <c r="F3431" s="8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8272</v>
      </c>
      <c r="O3431" s="8">
        <v>130</v>
      </c>
      <c r="P3431" s="3">
        <v>3.75</v>
      </c>
      <c r="Q3431" s="3" t="s">
        <v>8272</v>
      </c>
      <c r="R3431" s="3" t="s">
        <v>8272</v>
      </c>
      <c r="S3431" s="15">
        <f t="shared" si="106"/>
        <v>42662.021539351852</v>
      </c>
      <c r="T3431" s="14">
        <f t="shared" si="107"/>
        <v>42676.021539351852</v>
      </c>
    </row>
    <row r="3432" spans="1:20" ht="30.75" x14ac:dyDescent="0.25">
      <c r="A3432" s="3">
        <v>3430</v>
      </c>
      <c r="B3432" s="4" t="s">
        <v>3429</v>
      </c>
      <c r="C3432" s="4" t="s">
        <v>7540</v>
      </c>
      <c r="D3432" s="3">
        <v>2000</v>
      </c>
      <c r="E3432" s="3">
        <v>2170.9899999999998</v>
      </c>
      <c r="F3432" s="8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8272</v>
      </c>
      <c r="O3432" s="8">
        <v>108.54949999999999</v>
      </c>
      <c r="P3432" s="3">
        <v>2.374861111111108</v>
      </c>
      <c r="Q3432" s="3" t="s">
        <v>8272</v>
      </c>
      <c r="R3432" s="3" t="s">
        <v>8272</v>
      </c>
      <c r="S3432" s="15">
        <f t="shared" si="106"/>
        <v>41820.945613425924</v>
      </c>
      <c r="T3432" s="14">
        <f t="shared" si="107"/>
        <v>41850.945613425924</v>
      </c>
    </row>
    <row r="3433" spans="1:20" ht="30.75" x14ac:dyDescent="0.25">
      <c r="A3433" s="3">
        <v>3431</v>
      </c>
      <c r="B3433" s="4" t="s">
        <v>3430</v>
      </c>
      <c r="C3433" s="4" t="s">
        <v>7541</v>
      </c>
      <c r="D3433" s="3">
        <v>2000</v>
      </c>
      <c r="E3433" s="3">
        <v>2000</v>
      </c>
      <c r="F3433" s="8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8272</v>
      </c>
      <c r="O3433" s="8">
        <v>100</v>
      </c>
      <c r="P3433" s="3">
        <v>0</v>
      </c>
      <c r="Q3433" s="3" t="s">
        <v>8272</v>
      </c>
      <c r="R3433" s="3" t="s">
        <v>8272</v>
      </c>
      <c r="S3433" s="15">
        <f t="shared" si="106"/>
        <v>41839.730937500004</v>
      </c>
      <c r="T3433" s="14">
        <f t="shared" si="107"/>
        <v>41869.730937500004</v>
      </c>
    </row>
    <row r="3434" spans="1:20" ht="30.75" x14ac:dyDescent="0.25">
      <c r="A3434" s="3">
        <v>3432</v>
      </c>
      <c r="B3434" s="4" t="s">
        <v>3431</v>
      </c>
      <c r="C3434" s="4" t="s">
        <v>7542</v>
      </c>
      <c r="D3434" s="3">
        <v>2000</v>
      </c>
      <c r="E3434" s="3">
        <v>2193</v>
      </c>
      <c r="F3434" s="8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8272</v>
      </c>
      <c r="O3434" s="8">
        <v>109.65</v>
      </c>
      <c r="P3434" s="3">
        <v>4.5952380952380949</v>
      </c>
      <c r="Q3434" s="3" t="s">
        <v>8272</v>
      </c>
      <c r="R3434" s="3" t="s">
        <v>8272</v>
      </c>
      <c r="S3434" s="15">
        <f t="shared" si="106"/>
        <v>42380.581180555557</v>
      </c>
      <c r="T3434" s="14">
        <f t="shared" si="107"/>
        <v>42405.916666666672</v>
      </c>
    </row>
    <row r="3435" spans="1:20" ht="30.75" x14ac:dyDescent="0.25">
      <c r="A3435" s="3">
        <v>3433</v>
      </c>
      <c r="B3435" s="4" t="s">
        <v>3432</v>
      </c>
      <c r="C3435" s="4" t="s">
        <v>7543</v>
      </c>
      <c r="D3435" s="3">
        <v>9500</v>
      </c>
      <c r="E3435" s="3">
        <v>9525</v>
      </c>
      <c r="F3435" s="8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8272</v>
      </c>
      <c r="O3435" s="8">
        <v>100.26315789473684</v>
      </c>
      <c r="P3435" s="3">
        <v>0.352112676056338</v>
      </c>
      <c r="Q3435" s="3" t="s">
        <v>8272</v>
      </c>
      <c r="R3435" s="3" t="s">
        <v>8272</v>
      </c>
      <c r="S3435" s="15">
        <f t="shared" si="106"/>
        <v>41776.063136574077</v>
      </c>
      <c r="T3435" s="14">
        <f t="shared" si="107"/>
        <v>41807.125</v>
      </c>
    </row>
    <row r="3436" spans="1:20" ht="45.75" x14ac:dyDescent="0.25">
      <c r="A3436" s="3">
        <v>3434</v>
      </c>
      <c r="B3436" s="4" t="s">
        <v>3433</v>
      </c>
      <c r="C3436" s="4" t="s">
        <v>7544</v>
      </c>
      <c r="D3436" s="3">
        <v>10000</v>
      </c>
      <c r="E3436" s="3">
        <v>10555</v>
      </c>
      <c r="F3436" s="8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8272</v>
      </c>
      <c r="O3436" s="8">
        <v>105.55000000000001</v>
      </c>
      <c r="P3436" s="3">
        <v>3.3035714285714284</v>
      </c>
      <c r="Q3436" s="3" t="s">
        <v>8272</v>
      </c>
      <c r="R3436" s="3" t="s">
        <v>8272</v>
      </c>
      <c r="S3436" s="15">
        <f t="shared" si="106"/>
        <v>41800.380428240744</v>
      </c>
      <c r="T3436" s="14">
        <f t="shared" si="107"/>
        <v>41830.380428240744</v>
      </c>
    </row>
    <row r="3437" spans="1:20" ht="30.75" x14ac:dyDescent="0.25">
      <c r="A3437" s="3">
        <v>3435</v>
      </c>
      <c r="B3437" s="4" t="s">
        <v>3434</v>
      </c>
      <c r="C3437" s="4" t="s">
        <v>7545</v>
      </c>
      <c r="D3437" s="3">
        <v>1000</v>
      </c>
      <c r="E3437" s="3">
        <v>1120</v>
      </c>
      <c r="F3437" s="8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8272</v>
      </c>
      <c r="O3437" s="8">
        <v>112.00000000000001</v>
      </c>
      <c r="P3437" s="3">
        <v>6.3157894736842106</v>
      </c>
      <c r="Q3437" s="3" t="s">
        <v>8272</v>
      </c>
      <c r="R3437" s="3" t="s">
        <v>8272</v>
      </c>
      <c r="S3437" s="15">
        <f t="shared" si="106"/>
        <v>42572.61681712963</v>
      </c>
      <c r="T3437" s="14">
        <f t="shared" si="107"/>
        <v>42589.125</v>
      </c>
    </row>
    <row r="3438" spans="1:20" ht="30.75" x14ac:dyDescent="0.25">
      <c r="A3438" s="3">
        <v>3436</v>
      </c>
      <c r="B3438" s="4" t="s">
        <v>3435</v>
      </c>
      <c r="C3438" s="4" t="s">
        <v>7546</v>
      </c>
      <c r="D3438" s="3">
        <v>5000</v>
      </c>
      <c r="E3438" s="3">
        <v>5295</v>
      </c>
      <c r="F3438" s="8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8272</v>
      </c>
      <c r="O3438" s="8">
        <v>105.89999999999999</v>
      </c>
      <c r="P3438" s="3">
        <v>7.9729729729729728</v>
      </c>
      <c r="Q3438" s="3" t="s">
        <v>8272</v>
      </c>
      <c r="R3438" s="3" t="s">
        <v>8272</v>
      </c>
      <c r="S3438" s="15">
        <f t="shared" si="106"/>
        <v>41851.541585648149</v>
      </c>
      <c r="T3438" s="14">
        <f t="shared" si="107"/>
        <v>41872.686111111114</v>
      </c>
    </row>
    <row r="3439" spans="1:20" ht="30.75" x14ac:dyDescent="0.25">
      <c r="A3439" s="3">
        <v>3437</v>
      </c>
      <c r="B3439" s="4" t="s">
        <v>3436</v>
      </c>
      <c r="C3439" s="4" t="s">
        <v>7547</v>
      </c>
      <c r="D3439" s="3">
        <v>3000</v>
      </c>
      <c r="E3439" s="3">
        <v>3030</v>
      </c>
      <c r="F3439" s="8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8272</v>
      </c>
      <c r="O3439" s="8">
        <v>101</v>
      </c>
      <c r="P3439" s="3">
        <v>0.83333333333333337</v>
      </c>
      <c r="Q3439" s="3" t="s">
        <v>8272</v>
      </c>
      <c r="R3439" s="3" t="s">
        <v>8272</v>
      </c>
      <c r="S3439" s="15">
        <f t="shared" si="106"/>
        <v>42205.710879629631</v>
      </c>
      <c r="T3439" s="14">
        <f t="shared" si="107"/>
        <v>42235.710879629631</v>
      </c>
    </row>
    <row r="3440" spans="1:20" ht="45.75" x14ac:dyDescent="0.25">
      <c r="A3440" s="3">
        <v>3438</v>
      </c>
      <c r="B3440" s="4" t="s">
        <v>3437</v>
      </c>
      <c r="C3440" s="4" t="s">
        <v>7548</v>
      </c>
      <c r="D3440" s="3">
        <v>2500</v>
      </c>
      <c r="E3440" s="3">
        <v>2605</v>
      </c>
      <c r="F3440" s="8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8272</v>
      </c>
      <c r="O3440" s="8">
        <v>104.2</v>
      </c>
      <c r="P3440" s="3">
        <v>7.5</v>
      </c>
      <c r="Q3440" s="3" t="s">
        <v>8272</v>
      </c>
      <c r="R3440" s="3" t="s">
        <v>8272</v>
      </c>
      <c r="S3440" s="15">
        <f t="shared" si="106"/>
        <v>42100.927858796291</v>
      </c>
      <c r="T3440" s="14">
        <f t="shared" si="107"/>
        <v>42126.875</v>
      </c>
    </row>
    <row r="3441" spans="1:20" ht="30.75" x14ac:dyDescent="0.25">
      <c r="A3441" s="3">
        <v>3439</v>
      </c>
      <c r="B3441" s="4" t="s">
        <v>3438</v>
      </c>
      <c r="C3441" s="4" t="s">
        <v>7549</v>
      </c>
      <c r="D3441" s="3">
        <v>1200</v>
      </c>
      <c r="E3441" s="3">
        <v>1616.14</v>
      </c>
      <c r="F3441" s="8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8272</v>
      </c>
      <c r="O3441" s="8">
        <v>134.67833333333334</v>
      </c>
      <c r="P3441" s="3">
        <v>23.118888888888893</v>
      </c>
      <c r="Q3441" s="3" t="s">
        <v>8272</v>
      </c>
      <c r="R3441" s="3" t="s">
        <v>8272</v>
      </c>
      <c r="S3441" s="15">
        <f t="shared" si="106"/>
        <v>42374.911226851851</v>
      </c>
      <c r="T3441" s="14">
        <f t="shared" si="107"/>
        <v>42388.207638888889</v>
      </c>
    </row>
    <row r="3442" spans="1:20" ht="30.75" x14ac:dyDescent="0.25">
      <c r="A3442" s="3">
        <v>3440</v>
      </c>
      <c r="B3442" s="4" t="s">
        <v>3439</v>
      </c>
      <c r="C3442" s="4" t="s">
        <v>7550</v>
      </c>
      <c r="D3442" s="3">
        <v>5000</v>
      </c>
      <c r="E3442" s="3">
        <v>5260.92</v>
      </c>
      <c r="F3442" s="8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8272</v>
      </c>
      <c r="O3442" s="8">
        <v>105.2184</v>
      </c>
      <c r="P3442" s="3">
        <v>3.1819512195121962</v>
      </c>
      <c r="Q3442" s="3" t="s">
        <v>8272</v>
      </c>
      <c r="R3442" s="3" t="s">
        <v>8272</v>
      </c>
      <c r="S3442" s="15">
        <f t="shared" si="106"/>
        <v>41809.12300925926</v>
      </c>
      <c r="T3442" s="14">
        <f t="shared" si="107"/>
        <v>41831.677083333336</v>
      </c>
    </row>
    <row r="3443" spans="1:20" ht="30.75" x14ac:dyDescent="0.25">
      <c r="A3443" s="3">
        <v>3441</v>
      </c>
      <c r="B3443" s="4" t="s">
        <v>3440</v>
      </c>
      <c r="C3443" s="4" t="s">
        <v>7551</v>
      </c>
      <c r="D3443" s="3">
        <v>2500</v>
      </c>
      <c r="E3443" s="3">
        <v>2565</v>
      </c>
      <c r="F3443" s="8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8272</v>
      </c>
      <c r="O3443" s="8">
        <v>102.60000000000001</v>
      </c>
      <c r="P3443" s="3">
        <v>1.5116279069767442</v>
      </c>
      <c r="Q3443" s="3" t="s">
        <v>8272</v>
      </c>
      <c r="R3443" s="3" t="s">
        <v>8272</v>
      </c>
      <c r="S3443" s="15">
        <f t="shared" si="106"/>
        <v>42294.429641203707</v>
      </c>
      <c r="T3443" s="14">
        <f t="shared" si="107"/>
        <v>42321.845138888893</v>
      </c>
    </row>
    <row r="3444" spans="1:20" ht="45.75" x14ac:dyDescent="0.25">
      <c r="A3444" s="3">
        <v>3442</v>
      </c>
      <c r="B3444" s="4" t="s">
        <v>3441</v>
      </c>
      <c r="C3444" s="4" t="s">
        <v>7552</v>
      </c>
      <c r="D3444" s="3">
        <v>250</v>
      </c>
      <c r="E3444" s="3">
        <v>250</v>
      </c>
      <c r="F3444" s="8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8272</v>
      </c>
      <c r="O3444" s="8">
        <v>100</v>
      </c>
      <c r="P3444" s="3">
        <v>0</v>
      </c>
      <c r="Q3444" s="3" t="s">
        <v>8272</v>
      </c>
      <c r="R3444" s="3" t="s">
        <v>8272</v>
      </c>
      <c r="S3444" s="15">
        <f t="shared" si="106"/>
        <v>42124.841111111105</v>
      </c>
      <c r="T3444" s="14">
        <f t="shared" si="107"/>
        <v>42154.841111111105</v>
      </c>
    </row>
    <row r="3445" spans="1:20" ht="30.75" x14ac:dyDescent="0.25">
      <c r="A3445" s="3">
        <v>3443</v>
      </c>
      <c r="B3445" s="4" t="s">
        <v>3442</v>
      </c>
      <c r="C3445" s="4" t="s">
        <v>7553</v>
      </c>
      <c r="D3445" s="3">
        <v>1000</v>
      </c>
      <c r="E3445" s="3">
        <v>1855</v>
      </c>
      <c r="F3445" s="8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8272</v>
      </c>
      <c r="O3445" s="8">
        <v>185.5</v>
      </c>
      <c r="P3445" s="3">
        <v>19</v>
      </c>
      <c r="Q3445" s="3" t="s">
        <v>8272</v>
      </c>
      <c r="R3445" s="3" t="s">
        <v>8272</v>
      </c>
      <c r="S3445" s="15">
        <f t="shared" si="106"/>
        <v>41861.524837962963</v>
      </c>
      <c r="T3445" s="14">
        <f t="shared" si="107"/>
        <v>41891.524837962963</v>
      </c>
    </row>
    <row r="3446" spans="1:20" ht="30.75" x14ac:dyDescent="0.25">
      <c r="A3446" s="3">
        <v>3444</v>
      </c>
      <c r="B3446" s="4" t="s">
        <v>3443</v>
      </c>
      <c r="C3446" s="4" t="s">
        <v>7554</v>
      </c>
      <c r="D3446" s="3">
        <v>300</v>
      </c>
      <c r="E3446" s="3">
        <v>867</v>
      </c>
      <c r="F3446" s="8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8272</v>
      </c>
      <c r="O3446" s="9">
        <v>289</v>
      </c>
      <c r="P3446" s="3">
        <v>28.35</v>
      </c>
      <c r="Q3446" s="3" t="s">
        <v>8272</v>
      </c>
      <c r="R3446" s="3" t="s">
        <v>8272</v>
      </c>
      <c r="S3446" s="15">
        <f t="shared" si="106"/>
        <v>42521.291504629626</v>
      </c>
      <c r="T3446" s="14">
        <f t="shared" si="107"/>
        <v>42529.582638888889</v>
      </c>
    </row>
    <row r="3447" spans="1:20" ht="30.75" x14ac:dyDescent="0.25">
      <c r="A3447" s="3">
        <v>3445</v>
      </c>
      <c r="B3447" s="4" t="s">
        <v>3444</v>
      </c>
      <c r="C3447" s="4" t="s">
        <v>7555</v>
      </c>
      <c r="D3447" s="3">
        <v>2000</v>
      </c>
      <c r="E3447" s="3">
        <v>2000</v>
      </c>
      <c r="F3447" s="8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8272</v>
      </c>
      <c r="O3447" s="8">
        <v>100</v>
      </c>
      <c r="P3447" s="3">
        <v>0</v>
      </c>
      <c r="Q3447" s="3" t="s">
        <v>8272</v>
      </c>
      <c r="R3447" s="3" t="s">
        <v>8272</v>
      </c>
      <c r="S3447" s="15">
        <f t="shared" si="106"/>
        <v>42272.530509259261</v>
      </c>
      <c r="T3447" s="14">
        <f t="shared" si="107"/>
        <v>42300.530509259261</v>
      </c>
    </row>
    <row r="3448" spans="1:20" ht="45.75" x14ac:dyDescent="0.25">
      <c r="A3448" s="3">
        <v>3446</v>
      </c>
      <c r="B3448" s="4" t="s">
        <v>3445</v>
      </c>
      <c r="C3448" s="4" t="s">
        <v>7556</v>
      </c>
      <c r="D3448" s="3">
        <v>1000</v>
      </c>
      <c r="E3448" s="3">
        <v>1082</v>
      </c>
      <c r="F3448" s="8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8272</v>
      </c>
      <c r="O3448" s="8">
        <v>108.2</v>
      </c>
      <c r="P3448" s="3">
        <v>3.28</v>
      </c>
      <c r="Q3448" s="3" t="s">
        <v>8272</v>
      </c>
      <c r="R3448" s="3" t="s">
        <v>8272</v>
      </c>
      <c r="S3448" s="15">
        <f t="shared" si="106"/>
        <v>42016.832465277781</v>
      </c>
      <c r="T3448" s="14">
        <f t="shared" si="107"/>
        <v>42040.513888888891</v>
      </c>
    </row>
    <row r="3449" spans="1:20" ht="30.75" x14ac:dyDescent="0.25">
      <c r="A3449" s="3">
        <v>3447</v>
      </c>
      <c r="B3449" s="4" t="s">
        <v>3446</v>
      </c>
      <c r="C3449" s="4" t="s">
        <v>7557</v>
      </c>
      <c r="D3449" s="3">
        <v>1000</v>
      </c>
      <c r="E3449" s="3">
        <v>1078</v>
      </c>
      <c r="F3449" s="8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8272</v>
      </c>
      <c r="O3449" s="8">
        <v>107.80000000000001</v>
      </c>
      <c r="P3449" s="3">
        <v>5.5714285714285712</v>
      </c>
      <c r="Q3449" s="3" t="s">
        <v>8272</v>
      </c>
      <c r="R3449" s="3" t="s">
        <v>8272</v>
      </c>
      <c r="S3449" s="15">
        <f t="shared" si="106"/>
        <v>42402.889027777783</v>
      </c>
      <c r="T3449" s="14">
        <f t="shared" si="107"/>
        <v>42447.847361111111</v>
      </c>
    </row>
    <row r="3450" spans="1:20" ht="30.75" x14ac:dyDescent="0.25">
      <c r="A3450" s="3">
        <v>3448</v>
      </c>
      <c r="B3450" s="4" t="s">
        <v>3447</v>
      </c>
      <c r="C3450" s="4" t="s">
        <v>7558</v>
      </c>
      <c r="D3450" s="3">
        <v>2100</v>
      </c>
      <c r="E3450" s="3">
        <v>2305</v>
      </c>
      <c r="F3450" s="8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8272</v>
      </c>
      <c r="O3450" s="8">
        <v>109.76190476190477</v>
      </c>
      <c r="P3450" s="3">
        <v>4.5555555555555554</v>
      </c>
      <c r="Q3450" s="3" t="s">
        <v>8272</v>
      </c>
      <c r="R3450" s="3" t="s">
        <v>8272</v>
      </c>
      <c r="S3450" s="15">
        <f t="shared" si="106"/>
        <v>41960.119085648148</v>
      </c>
      <c r="T3450" s="14">
        <f t="shared" si="107"/>
        <v>41990.119085648148</v>
      </c>
    </row>
    <row r="3451" spans="1:20" ht="30.75" x14ac:dyDescent="0.25">
      <c r="A3451" s="3">
        <v>3449</v>
      </c>
      <c r="B3451" s="4" t="s">
        <v>3448</v>
      </c>
      <c r="C3451" s="4" t="s">
        <v>7559</v>
      </c>
      <c r="D3451" s="3">
        <v>800</v>
      </c>
      <c r="E3451" s="3">
        <v>1365</v>
      </c>
      <c r="F3451" s="8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8272</v>
      </c>
      <c r="O3451" s="8">
        <v>170.625</v>
      </c>
      <c r="P3451" s="3">
        <v>28.25</v>
      </c>
      <c r="Q3451" s="3" t="s">
        <v>8272</v>
      </c>
      <c r="R3451" s="3" t="s">
        <v>8272</v>
      </c>
      <c r="S3451" s="15">
        <f t="shared" si="106"/>
        <v>42532.052523148144</v>
      </c>
      <c r="T3451" s="14">
        <f t="shared" si="107"/>
        <v>42560.166666666672</v>
      </c>
    </row>
    <row r="3452" spans="1:20" ht="30.75" x14ac:dyDescent="0.25">
      <c r="A3452" s="3">
        <v>3450</v>
      </c>
      <c r="B3452" s="4" t="s">
        <v>3449</v>
      </c>
      <c r="C3452" s="4" t="s">
        <v>7560</v>
      </c>
      <c r="D3452" s="3">
        <v>500</v>
      </c>
      <c r="E3452" s="3">
        <v>760</v>
      </c>
      <c r="F3452" s="8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8272</v>
      </c>
      <c r="O3452" s="8">
        <v>152</v>
      </c>
      <c r="P3452" s="3">
        <v>6.666666666666667</v>
      </c>
      <c r="Q3452" s="3" t="s">
        <v>8272</v>
      </c>
      <c r="R3452" s="3" t="s">
        <v>8272</v>
      </c>
      <c r="S3452" s="15">
        <f t="shared" si="106"/>
        <v>42036.704525462963</v>
      </c>
      <c r="T3452" s="14">
        <f t="shared" si="107"/>
        <v>42096.662858796291</v>
      </c>
    </row>
    <row r="3453" spans="1:20" ht="30.75" x14ac:dyDescent="0.25">
      <c r="A3453" s="3">
        <v>3451</v>
      </c>
      <c r="B3453" s="4" t="s">
        <v>3450</v>
      </c>
      <c r="C3453" s="4" t="s">
        <v>7561</v>
      </c>
      <c r="D3453" s="3">
        <v>650</v>
      </c>
      <c r="E3453" s="3">
        <v>658</v>
      </c>
      <c r="F3453" s="8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8272</v>
      </c>
      <c r="O3453" s="8">
        <v>101.23076923076924</v>
      </c>
      <c r="P3453" s="3">
        <v>0.5</v>
      </c>
      <c r="Q3453" s="3" t="s">
        <v>8272</v>
      </c>
      <c r="R3453" s="3" t="s">
        <v>8272</v>
      </c>
      <c r="S3453" s="15">
        <f t="shared" si="106"/>
        <v>42088.723692129628</v>
      </c>
      <c r="T3453" s="14">
        <f t="shared" si="107"/>
        <v>42115.723692129628</v>
      </c>
    </row>
    <row r="3454" spans="1:20" ht="30.75" x14ac:dyDescent="0.25">
      <c r="A3454" s="3">
        <v>3452</v>
      </c>
      <c r="B3454" s="4" t="s">
        <v>3451</v>
      </c>
      <c r="C3454" s="4" t="s">
        <v>7562</v>
      </c>
      <c r="D3454" s="3">
        <v>1000</v>
      </c>
      <c r="E3454" s="3">
        <v>1532</v>
      </c>
      <c r="F3454" s="8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8272</v>
      </c>
      <c r="O3454" s="8">
        <v>153.19999999999999</v>
      </c>
      <c r="P3454" s="3">
        <v>14.378378378378379</v>
      </c>
      <c r="Q3454" s="3" t="s">
        <v>8272</v>
      </c>
      <c r="R3454" s="3" t="s">
        <v>8272</v>
      </c>
      <c r="S3454" s="15">
        <f t="shared" si="106"/>
        <v>41820.639189814814</v>
      </c>
      <c r="T3454" s="14">
        <f t="shared" si="107"/>
        <v>41843.165972222225</v>
      </c>
    </row>
    <row r="3455" spans="1:20" ht="30.75" x14ac:dyDescent="0.25">
      <c r="A3455" s="3">
        <v>3453</v>
      </c>
      <c r="B3455" s="4" t="s">
        <v>3452</v>
      </c>
      <c r="C3455" s="4" t="s">
        <v>7563</v>
      </c>
      <c r="D3455" s="3">
        <v>300</v>
      </c>
      <c r="E3455" s="3">
        <v>385</v>
      </c>
      <c r="F3455" s="8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8272</v>
      </c>
      <c r="O3455" s="8">
        <v>128.33333333333334</v>
      </c>
      <c r="P3455" s="3">
        <v>6.0714285714285712</v>
      </c>
      <c r="Q3455" s="3" t="s">
        <v>8272</v>
      </c>
      <c r="R3455" s="3" t="s">
        <v>8272</v>
      </c>
      <c r="S3455" s="15">
        <f t="shared" si="106"/>
        <v>42535.97865740741</v>
      </c>
      <c r="T3455" s="14">
        <f t="shared" si="107"/>
        <v>42595.97865740741</v>
      </c>
    </row>
    <row r="3456" spans="1:20" ht="45.75" x14ac:dyDescent="0.25">
      <c r="A3456" s="3">
        <v>3454</v>
      </c>
      <c r="B3456" s="4" t="s">
        <v>3453</v>
      </c>
      <c r="C3456" s="4" t="s">
        <v>7564</v>
      </c>
      <c r="D3456" s="3">
        <v>700</v>
      </c>
      <c r="E3456" s="3">
        <v>705</v>
      </c>
      <c r="F3456" s="8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8272</v>
      </c>
      <c r="O3456" s="8">
        <v>100.71428571428571</v>
      </c>
      <c r="P3456" s="3">
        <v>0.23809523809523808</v>
      </c>
      <c r="Q3456" s="3" t="s">
        <v>8272</v>
      </c>
      <c r="R3456" s="3" t="s">
        <v>8272</v>
      </c>
      <c r="S3456" s="15">
        <f t="shared" si="106"/>
        <v>41821.698599537034</v>
      </c>
      <c r="T3456" s="14">
        <f t="shared" si="107"/>
        <v>41851.698599537034</v>
      </c>
    </row>
    <row r="3457" spans="1:20" ht="45.75" x14ac:dyDescent="0.25">
      <c r="A3457" s="3">
        <v>3455</v>
      </c>
      <c r="B3457" s="4" t="s">
        <v>3454</v>
      </c>
      <c r="C3457" s="4" t="s">
        <v>7565</v>
      </c>
      <c r="D3457" s="3">
        <v>10000</v>
      </c>
      <c r="E3457" s="3">
        <v>10065</v>
      </c>
      <c r="F3457" s="8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8272</v>
      </c>
      <c r="O3457" s="8">
        <v>100.64999999999999</v>
      </c>
      <c r="P3457" s="3">
        <v>0.94202898550724634</v>
      </c>
      <c r="Q3457" s="3" t="s">
        <v>8272</v>
      </c>
      <c r="R3457" s="3" t="s">
        <v>8272</v>
      </c>
      <c r="S3457" s="15">
        <f t="shared" si="106"/>
        <v>42626.7503125</v>
      </c>
      <c r="T3457" s="14">
        <f t="shared" si="107"/>
        <v>42656.7503125</v>
      </c>
    </row>
    <row r="3458" spans="1:20" ht="30.75" x14ac:dyDescent="0.25">
      <c r="A3458" s="3">
        <v>3456</v>
      </c>
      <c r="B3458" s="4" t="s">
        <v>3455</v>
      </c>
      <c r="C3458" s="4" t="s">
        <v>7566</v>
      </c>
      <c r="D3458" s="3">
        <v>3000</v>
      </c>
      <c r="E3458" s="3">
        <v>5739</v>
      </c>
      <c r="F3458" s="8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8272</v>
      </c>
      <c r="O3458" s="8">
        <v>191.3</v>
      </c>
      <c r="P3458" s="3">
        <v>171.1875</v>
      </c>
      <c r="Q3458" s="3" t="s">
        <v>8272</v>
      </c>
      <c r="R3458" s="3" t="s">
        <v>8272</v>
      </c>
      <c r="S3458" s="15">
        <f t="shared" si="106"/>
        <v>41821.205636574072</v>
      </c>
      <c r="T3458" s="14">
        <f t="shared" si="107"/>
        <v>41852.290972222225</v>
      </c>
    </row>
    <row r="3459" spans="1:20" ht="30.75" x14ac:dyDescent="0.25">
      <c r="A3459" s="3">
        <v>3457</v>
      </c>
      <c r="B3459" s="4" t="s">
        <v>3456</v>
      </c>
      <c r="C3459" s="4" t="s">
        <v>7567</v>
      </c>
      <c r="D3459" s="3">
        <v>2000</v>
      </c>
      <c r="E3459" s="3">
        <v>2804</v>
      </c>
      <c r="F3459" s="8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8272</v>
      </c>
      <c r="O3459" s="8">
        <v>140.19999999999999</v>
      </c>
      <c r="P3459" s="3">
        <v>14.618181818181819</v>
      </c>
      <c r="Q3459" s="3" t="s">
        <v>8272</v>
      </c>
      <c r="R3459" s="3" t="s">
        <v>8272</v>
      </c>
      <c r="S3459" s="15">
        <f t="shared" ref="S3459:S3522" si="108">(((J3459/60)/60)/24)+DATE(1970,1,1)</f>
        <v>42016.706678240742</v>
      </c>
      <c r="T3459" s="14">
        <f t="shared" ref="T3459:T3522" si="109">(((I3459/60)/60)/24)+DATE(1970,1,1)</f>
        <v>42047.249305555553</v>
      </c>
    </row>
    <row r="3460" spans="1:20" ht="30.75" x14ac:dyDescent="0.25">
      <c r="A3460" s="3">
        <v>3458</v>
      </c>
      <c r="B3460" s="4" t="s">
        <v>3457</v>
      </c>
      <c r="C3460" s="4" t="s">
        <v>7568</v>
      </c>
      <c r="D3460" s="3">
        <v>978</v>
      </c>
      <c r="E3460" s="3">
        <v>1216</v>
      </c>
      <c r="F3460" s="8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8272</v>
      </c>
      <c r="O3460" s="8">
        <v>124.33537832310839</v>
      </c>
      <c r="P3460" s="3">
        <v>8.8148148148148149</v>
      </c>
      <c r="Q3460" s="3" t="s">
        <v>8272</v>
      </c>
      <c r="R3460" s="3" t="s">
        <v>8272</v>
      </c>
      <c r="S3460" s="15">
        <f t="shared" si="108"/>
        <v>42011.202581018515</v>
      </c>
      <c r="T3460" s="14">
        <f t="shared" si="109"/>
        <v>42038.185416666667</v>
      </c>
    </row>
    <row r="3461" spans="1:20" ht="30.75" x14ac:dyDescent="0.25">
      <c r="A3461" s="3">
        <v>3459</v>
      </c>
      <c r="B3461" s="4" t="s">
        <v>3458</v>
      </c>
      <c r="C3461" s="4" t="s">
        <v>7569</v>
      </c>
      <c r="D3461" s="3">
        <v>500</v>
      </c>
      <c r="E3461" s="3">
        <v>631</v>
      </c>
      <c r="F3461" s="8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8272</v>
      </c>
      <c r="O3461" s="8">
        <v>126.2</v>
      </c>
      <c r="P3461" s="3">
        <v>3.6388888888888888</v>
      </c>
      <c r="Q3461" s="3" t="s">
        <v>8272</v>
      </c>
      <c r="R3461" s="3" t="s">
        <v>8272</v>
      </c>
      <c r="S3461" s="15">
        <f t="shared" si="108"/>
        <v>42480.479861111111</v>
      </c>
      <c r="T3461" s="14">
        <f t="shared" si="109"/>
        <v>42510.479861111111</v>
      </c>
    </row>
    <row r="3462" spans="1:20" ht="30.75" x14ac:dyDescent="0.25">
      <c r="A3462" s="3">
        <v>3460</v>
      </c>
      <c r="B3462" s="4" t="s">
        <v>3459</v>
      </c>
      <c r="C3462" s="4" t="s">
        <v>7570</v>
      </c>
      <c r="D3462" s="3">
        <v>500</v>
      </c>
      <c r="E3462" s="3">
        <v>950</v>
      </c>
      <c r="F3462" s="8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8272</v>
      </c>
      <c r="O3462" s="8">
        <v>190</v>
      </c>
      <c r="P3462" s="3">
        <v>23.684210526315791</v>
      </c>
      <c r="Q3462" s="3" t="s">
        <v>8272</v>
      </c>
      <c r="R3462" s="3" t="s">
        <v>8272</v>
      </c>
      <c r="S3462" s="15">
        <f t="shared" si="108"/>
        <v>41852.527222222219</v>
      </c>
      <c r="T3462" s="14">
        <f t="shared" si="109"/>
        <v>41866.527222222219</v>
      </c>
    </row>
    <row r="3463" spans="1:20" ht="30.75" x14ac:dyDescent="0.25">
      <c r="A3463" s="3">
        <v>3461</v>
      </c>
      <c r="B3463" s="4" t="s">
        <v>3460</v>
      </c>
      <c r="C3463" s="4" t="s">
        <v>7571</v>
      </c>
      <c r="D3463" s="3">
        <v>500</v>
      </c>
      <c r="E3463" s="3">
        <v>695</v>
      </c>
      <c r="F3463" s="8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8272</v>
      </c>
      <c r="O3463" s="8">
        <v>139</v>
      </c>
      <c r="P3463" s="3">
        <v>16.25</v>
      </c>
      <c r="Q3463" s="3" t="s">
        <v>8272</v>
      </c>
      <c r="R3463" s="3" t="s">
        <v>8272</v>
      </c>
      <c r="S3463" s="15">
        <f t="shared" si="108"/>
        <v>42643.632858796293</v>
      </c>
      <c r="T3463" s="14">
        <f t="shared" si="109"/>
        <v>42672.125</v>
      </c>
    </row>
    <row r="3464" spans="1:20" ht="30.75" x14ac:dyDescent="0.25">
      <c r="A3464" s="3">
        <v>3462</v>
      </c>
      <c r="B3464" s="4" t="s">
        <v>3461</v>
      </c>
      <c r="C3464" s="4" t="s">
        <v>7572</v>
      </c>
      <c r="D3464" s="3">
        <v>250</v>
      </c>
      <c r="E3464" s="3">
        <v>505</v>
      </c>
      <c r="F3464" s="8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8272</v>
      </c>
      <c r="O3464" s="9">
        <v>202</v>
      </c>
      <c r="P3464" s="3">
        <v>15</v>
      </c>
      <c r="Q3464" s="3" t="s">
        <v>8272</v>
      </c>
      <c r="R3464" s="3" t="s">
        <v>8272</v>
      </c>
      <c r="S3464" s="15">
        <f t="shared" si="108"/>
        <v>42179.898472222223</v>
      </c>
      <c r="T3464" s="14">
        <f t="shared" si="109"/>
        <v>42195.75</v>
      </c>
    </row>
    <row r="3465" spans="1:20" ht="30.75" x14ac:dyDescent="0.25">
      <c r="A3465" s="3">
        <v>3463</v>
      </c>
      <c r="B3465" s="4" t="s">
        <v>3462</v>
      </c>
      <c r="C3465" s="4" t="s">
        <v>7573</v>
      </c>
      <c r="D3465" s="3">
        <v>10000</v>
      </c>
      <c r="E3465" s="3">
        <v>10338</v>
      </c>
      <c r="F3465" s="8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8272</v>
      </c>
      <c r="O3465" s="8">
        <v>103.38000000000001</v>
      </c>
      <c r="P3465" s="3">
        <v>2.9649122807017543</v>
      </c>
      <c r="Q3465" s="3" t="s">
        <v>8272</v>
      </c>
      <c r="R3465" s="3" t="s">
        <v>8272</v>
      </c>
      <c r="S3465" s="15">
        <f t="shared" si="108"/>
        <v>42612.918807870374</v>
      </c>
      <c r="T3465" s="14">
        <f t="shared" si="109"/>
        <v>42654.165972222225</v>
      </c>
    </row>
    <row r="3466" spans="1:20" ht="45.75" x14ac:dyDescent="0.25">
      <c r="A3466" s="3">
        <v>3464</v>
      </c>
      <c r="B3466" s="4" t="s">
        <v>3463</v>
      </c>
      <c r="C3466" s="4" t="s">
        <v>7574</v>
      </c>
      <c r="D3466" s="3">
        <v>5000</v>
      </c>
      <c r="E3466" s="3">
        <v>5116.18</v>
      </c>
      <c r="F3466" s="8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8272</v>
      </c>
      <c r="O3466" s="8">
        <v>102.3236</v>
      </c>
      <c r="P3466" s="3">
        <v>1.2492473118279601</v>
      </c>
      <c r="Q3466" s="3" t="s">
        <v>8272</v>
      </c>
      <c r="R3466" s="3" t="s">
        <v>8272</v>
      </c>
      <c r="S3466" s="15">
        <f t="shared" si="108"/>
        <v>42575.130057870367</v>
      </c>
      <c r="T3466" s="14">
        <f t="shared" si="109"/>
        <v>42605.130057870367</v>
      </c>
    </row>
    <row r="3467" spans="1:20" ht="45.75" x14ac:dyDescent="0.25">
      <c r="A3467" s="3">
        <v>3465</v>
      </c>
      <c r="B3467" s="4" t="s">
        <v>3464</v>
      </c>
      <c r="C3467" s="4" t="s">
        <v>7575</v>
      </c>
      <c r="D3467" s="3">
        <v>2000</v>
      </c>
      <c r="E3467" s="3">
        <v>2060</v>
      </c>
      <c r="F3467" s="8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8272</v>
      </c>
      <c r="O3467" s="8">
        <v>103</v>
      </c>
      <c r="P3467" s="3">
        <v>1.6666666666666667</v>
      </c>
      <c r="Q3467" s="3" t="s">
        <v>8272</v>
      </c>
      <c r="R3467" s="3" t="s">
        <v>8272</v>
      </c>
      <c r="S3467" s="15">
        <f t="shared" si="108"/>
        <v>42200.625833333332</v>
      </c>
      <c r="T3467" s="14">
        <f t="shared" si="109"/>
        <v>42225.666666666672</v>
      </c>
    </row>
    <row r="3468" spans="1:20" ht="30.75" x14ac:dyDescent="0.25">
      <c r="A3468" s="3">
        <v>3466</v>
      </c>
      <c r="B3468" s="4" t="s">
        <v>3465</v>
      </c>
      <c r="C3468" s="4" t="s">
        <v>7576</v>
      </c>
      <c r="D3468" s="3">
        <v>3500</v>
      </c>
      <c r="E3468" s="3">
        <v>4450</v>
      </c>
      <c r="F3468" s="8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8272</v>
      </c>
      <c r="O3468" s="8">
        <v>127.14285714285714</v>
      </c>
      <c r="P3468" s="3">
        <v>15.573770491803279</v>
      </c>
      <c r="Q3468" s="3" t="s">
        <v>8272</v>
      </c>
      <c r="R3468" s="3" t="s">
        <v>8272</v>
      </c>
      <c r="S3468" s="15">
        <f t="shared" si="108"/>
        <v>42420.019097222219</v>
      </c>
      <c r="T3468" s="14">
        <f t="shared" si="109"/>
        <v>42479.977430555555</v>
      </c>
    </row>
    <row r="3469" spans="1:20" ht="15.75" x14ac:dyDescent="0.25">
      <c r="A3469" s="3">
        <v>3467</v>
      </c>
      <c r="B3469" s="4" t="s">
        <v>3466</v>
      </c>
      <c r="C3469" s="4" t="s">
        <v>7577</v>
      </c>
      <c r="D3469" s="3">
        <v>3000</v>
      </c>
      <c r="E3469" s="3">
        <v>3030</v>
      </c>
      <c r="F3469" s="8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8272</v>
      </c>
      <c r="O3469" s="8">
        <v>101</v>
      </c>
      <c r="P3469" s="3">
        <v>0.63829787234042556</v>
      </c>
      <c r="Q3469" s="3" t="s">
        <v>8272</v>
      </c>
      <c r="R3469" s="3" t="s">
        <v>8272</v>
      </c>
      <c r="S3469" s="15">
        <f t="shared" si="108"/>
        <v>42053.671666666662</v>
      </c>
      <c r="T3469" s="14">
        <f t="shared" si="109"/>
        <v>42083.630000000005</v>
      </c>
    </row>
    <row r="3470" spans="1:20" ht="30.75" x14ac:dyDescent="0.25">
      <c r="A3470" s="3">
        <v>3468</v>
      </c>
      <c r="B3470" s="4" t="s">
        <v>3467</v>
      </c>
      <c r="C3470" s="4" t="s">
        <v>7578</v>
      </c>
      <c r="D3470" s="3">
        <v>10000</v>
      </c>
      <c r="E3470" s="3">
        <v>12178</v>
      </c>
      <c r="F3470" s="8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8272</v>
      </c>
      <c r="O3470" s="8">
        <v>121.78</v>
      </c>
      <c r="P3470" s="3">
        <v>128.11764705882354</v>
      </c>
      <c r="Q3470" s="3" t="s">
        <v>8272</v>
      </c>
      <c r="R3470" s="3" t="s">
        <v>8272</v>
      </c>
      <c r="S3470" s="15">
        <f t="shared" si="108"/>
        <v>42605.765381944439</v>
      </c>
      <c r="T3470" s="14">
        <f t="shared" si="109"/>
        <v>42634.125</v>
      </c>
    </row>
    <row r="3471" spans="1:20" ht="45.75" x14ac:dyDescent="0.25">
      <c r="A3471" s="3">
        <v>3469</v>
      </c>
      <c r="B3471" s="4" t="s">
        <v>3468</v>
      </c>
      <c r="C3471" s="4" t="s">
        <v>7579</v>
      </c>
      <c r="D3471" s="3">
        <v>2800</v>
      </c>
      <c r="E3471" s="3">
        <v>3175</v>
      </c>
      <c r="F3471" s="8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8272</v>
      </c>
      <c r="O3471" s="8">
        <v>113.39285714285714</v>
      </c>
      <c r="P3471" s="3">
        <v>5.9523809523809526</v>
      </c>
      <c r="Q3471" s="3" t="s">
        <v>8272</v>
      </c>
      <c r="R3471" s="3" t="s">
        <v>8272</v>
      </c>
      <c r="S3471" s="15">
        <f t="shared" si="108"/>
        <v>42458.641724537039</v>
      </c>
      <c r="T3471" s="14">
        <f t="shared" si="109"/>
        <v>42488.641724537039</v>
      </c>
    </row>
    <row r="3472" spans="1:20" ht="30.75" x14ac:dyDescent="0.25">
      <c r="A3472" s="3">
        <v>3470</v>
      </c>
      <c r="B3472" s="4" t="s">
        <v>3469</v>
      </c>
      <c r="C3472" s="4" t="s">
        <v>7580</v>
      </c>
      <c r="D3472" s="3">
        <v>250</v>
      </c>
      <c r="E3472" s="3">
        <v>375</v>
      </c>
      <c r="F3472" s="8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8272</v>
      </c>
      <c r="O3472" s="8">
        <v>150</v>
      </c>
      <c r="P3472" s="3">
        <v>13.888888888888889</v>
      </c>
      <c r="Q3472" s="3" t="s">
        <v>8272</v>
      </c>
      <c r="R3472" s="3" t="s">
        <v>8272</v>
      </c>
      <c r="S3472" s="15">
        <f t="shared" si="108"/>
        <v>42529.022013888884</v>
      </c>
      <c r="T3472" s="14">
        <f t="shared" si="109"/>
        <v>42566.901388888888</v>
      </c>
    </row>
    <row r="3473" spans="1:20" ht="30.75" x14ac:dyDescent="0.25">
      <c r="A3473" s="3">
        <v>3471</v>
      </c>
      <c r="B3473" s="4" t="s">
        <v>3470</v>
      </c>
      <c r="C3473" s="4" t="s">
        <v>7581</v>
      </c>
      <c r="D3473" s="3">
        <v>500</v>
      </c>
      <c r="E3473" s="3">
        <v>1073</v>
      </c>
      <c r="F3473" s="8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8272</v>
      </c>
      <c r="O3473" s="9">
        <v>214.6</v>
      </c>
      <c r="P3473" s="3">
        <v>19.100000000000001</v>
      </c>
      <c r="Q3473" s="3" t="s">
        <v>8272</v>
      </c>
      <c r="R3473" s="3" t="s">
        <v>8272</v>
      </c>
      <c r="S3473" s="15">
        <f t="shared" si="108"/>
        <v>41841.820486111108</v>
      </c>
      <c r="T3473" s="14">
        <f t="shared" si="109"/>
        <v>41882.833333333336</v>
      </c>
    </row>
    <row r="3474" spans="1:20" ht="30.75" x14ac:dyDescent="0.25">
      <c r="A3474" s="3">
        <v>3472</v>
      </c>
      <c r="B3474" s="4" t="s">
        <v>3471</v>
      </c>
      <c r="C3474" s="4" t="s">
        <v>7582</v>
      </c>
      <c r="D3474" s="3">
        <v>2000</v>
      </c>
      <c r="E3474" s="3">
        <v>2041</v>
      </c>
      <c r="F3474" s="8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8272</v>
      </c>
      <c r="O3474" s="8">
        <v>102.05</v>
      </c>
      <c r="P3474" s="3">
        <v>1.7826086956521738</v>
      </c>
      <c r="Q3474" s="3" t="s">
        <v>8272</v>
      </c>
      <c r="R3474" s="3" t="s">
        <v>8272</v>
      </c>
      <c r="S3474" s="15">
        <f t="shared" si="108"/>
        <v>41928.170497685183</v>
      </c>
      <c r="T3474" s="14">
        <f t="shared" si="109"/>
        <v>41949.249305555553</v>
      </c>
    </row>
    <row r="3475" spans="1:20" ht="30.75" x14ac:dyDescent="0.25">
      <c r="A3475" s="3">
        <v>3473</v>
      </c>
      <c r="B3475" s="4" t="s">
        <v>3472</v>
      </c>
      <c r="C3475" s="4" t="s">
        <v>7583</v>
      </c>
      <c r="D3475" s="3">
        <v>4900</v>
      </c>
      <c r="E3475" s="3">
        <v>4900</v>
      </c>
      <c r="F3475" s="8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8272</v>
      </c>
      <c r="O3475" s="8">
        <v>100</v>
      </c>
      <c r="P3475" s="3">
        <v>0</v>
      </c>
      <c r="Q3475" s="3" t="s">
        <v>8272</v>
      </c>
      <c r="R3475" s="3" t="s">
        <v>8272</v>
      </c>
      <c r="S3475" s="15">
        <f t="shared" si="108"/>
        <v>42062.834444444445</v>
      </c>
      <c r="T3475" s="14">
        <f t="shared" si="109"/>
        <v>42083.852083333331</v>
      </c>
    </row>
    <row r="3476" spans="1:20" ht="30.75" x14ac:dyDescent="0.25">
      <c r="A3476" s="3">
        <v>3474</v>
      </c>
      <c r="B3476" s="4" t="s">
        <v>3473</v>
      </c>
      <c r="C3476" s="4" t="s">
        <v>7584</v>
      </c>
      <c r="D3476" s="3">
        <v>2000</v>
      </c>
      <c r="E3476" s="3">
        <v>2020</v>
      </c>
      <c r="F3476" s="8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8272</v>
      </c>
      <c r="O3476" s="8">
        <v>101</v>
      </c>
      <c r="P3476" s="3">
        <v>0.51282051282051277</v>
      </c>
      <c r="Q3476" s="3" t="s">
        <v>8272</v>
      </c>
      <c r="R3476" s="3" t="s">
        <v>8272</v>
      </c>
      <c r="S3476" s="15">
        <f t="shared" si="108"/>
        <v>42541.501516203702</v>
      </c>
      <c r="T3476" s="14">
        <f t="shared" si="109"/>
        <v>42571.501516203702</v>
      </c>
    </row>
    <row r="3477" spans="1:20" ht="30.75" x14ac:dyDescent="0.25">
      <c r="A3477" s="3">
        <v>3475</v>
      </c>
      <c r="B3477" s="4" t="s">
        <v>3474</v>
      </c>
      <c r="C3477" s="4" t="s">
        <v>7585</v>
      </c>
      <c r="D3477" s="3">
        <v>300</v>
      </c>
      <c r="E3477" s="3">
        <v>340</v>
      </c>
      <c r="F3477" s="8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8272</v>
      </c>
      <c r="O3477" s="8">
        <v>113.33333333333333</v>
      </c>
      <c r="P3477" s="3">
        <v>2.3529411764705883</v>
      </c>
      <c r="Q3477" s="3" t="s">
        <v>8272</v>
      </c>
      <c r="R3477" s="3" t="s">
        <v>8272</v>
      </c>
      <c r="S3477" s="15">
        <f t="shared" si="108"/>
        <v>41918.880833333329</v>
      </c>
      <c r="T3477" s="14">
        <f t="shared" si="109"/>
        <v>41946</v>
      </c>
    </row>
    <row r="3478" spans="1:20" ht="45.75" x14ac:dyDescent="0.25">
      <c r="A3478" s="3">
        <v>3476</v>
      </c>
      <c r="B3478" s="4" t="s">
        <v>3475</v>
      </c>
      <c r="C3478" s="4" t="s">
        <v>7586</v>
      </c>
      <c r="D3478" s="3">
        <v>300</v>
      </c>
      <c r="E3478" s="3">
        <v>312</v>
      </c>
      <c r="F3478" s="8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8272</v>
      </c>
      <c r="O3478" s="8">
        <v>104</v>
      </c>
      <c r="P3478" s="3">
        <v>2</v>
      </c>
      <c r="Q3478" s="3" t="s">
        <v>8272</v>
      </c>
      <c r="R3478" s="3" t="s">
        <v>8272</v>
      </c>
      <c r="S3478" s="15">
        <f t="shared" si="108"/>
        <v>41921.279976851853</v>
      </c>
      <c r="T3478" s="14">
        <f t="shared" si="109"/>
        <v>41939.125</v>
      </c>
    </row>
    <row r="3479" spans="1:20" ht="30.75" x14ac:dyDescent="0.25">
      <c r="A3479" s="3">
        <v>3477</v>
      </c>
      <c r="B3479" s="4" t="s">
        <v>3476</v>
      </c>
      <c r="C3479" s="4" t="s">
        <v>7587</v>
      </c>
      <c r="D3479" s="3">
        <v>1800</v>
      </c>
      <c r="E3479" s="3">
        <v>2076</v>
      </c>
      <c r="F3479" s="8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8272</v>
      </c>
      <c r="O3479" s="8">
        <v>115.33333333333333</v>
      </c>
      <c r="P3479" s="3">
        <v>7.0769230769230766</v>
      </c>
      <c r="Q3479" s="3" t="s">
        <v>8272</v>
      </c>
      <c r="R3479" s="3" t="s">
        <v>8272</v>
      </c>
      <c r="S3479" s="15">
        <f t="shared" si="108"/>
        <v>42128.736608796295</v>
      </c>
      <c r="T3479" s="14">
        <f t="shared" si="109"/>
        <v>42141.125</v>
      </c>
    </row>
    <row r="3480" spans="1:20" ht="30.75" x14ac:dyDescent="0.25">
      <c r="A3480" s="3">
        <v>3478</v>
      </c>
      <c r="B3480" s="4" t="s">
        <v>3477</v>
      </c>
      <c r="C3480" s="4" t="s">
        <v>7588</v>
      </c>
      <c r="D3480" s="3">
        <v>2000</v>
      </c>
      <c r="E3480" s="3">
        <v>2257</v>
      </c>
      <c r="F3480" s="8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8272</v>
      </c>
      <c r="O3480" s="8">
        <v>112.85000000000001</v>
      </c>
      <c r="P3480" s="3">
        <v>4.5087719298245617</v>
      </c>
      <c r="Q3480" s="3" t="s">
        <v>8272</v>
      </c>
      <c r="R3480" s="3" t="s">
        <v>8272</v>
      </c>
      <c r="S3480" s="15">
        <f t="shared" si="108"/>
        <v>42053.916921296302</v>
      </c>
      <c r="T3480" s="14">
        <f t="shared" si="109"/>
        <v>42079.875</v>
      </c>
    </row>
    <row r="3481" spans="1:20" ht="30.75" x14ac:dyDescent="0.25">
      <c r="A3481" s="3">
        <v>3479</v>
      </c>
      <c r="B3481" s="4" t="s">
        <v>3478</v>
      </c>
      <c r="C3481" s="4" t="s">
        <v>7589</v>
      </c>
      <c r="D3481" s="3">
        <v>1500</v>
      </c>
      <c r="E3481" s="3">
        <v>1918</v>
      </c>
      <c r="F3481" s="8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8272</v>
      </c>
      <c r="O3481" s="8">
        <v>127.86666666666666</v>
      </c>
      <c r="P3481" s="3">
        <v>7.4642857142857144</v>
      </c>
      <c r="Q3481" s="3" t="s">
        <v>8272</v>
      </c>
      <c r="R3481" s="3" t="s">
        <v>8272</v>
      </c>
      <c r="S3481" s="15">
        <f t="shared" si="108"/>
        <v>41781.855092592588</v>
      </c>
      <c r="T3481" s="14">
        <f t="shared" si="109"/>
        <v>41811.855092592588</v>
      </c>
    </row>
    <row r="3482" spans="1:20" ht="30.75" x14ac:dyDescent="0.25">
      <c r="A3482" s="3">
        <v>3480</v>
      </c>
      <c r="B3482" s="4" t="s">
        <v>3479</v>
      </c>
      <c r="C3482" s="4" t="s">
        <v>7590</v>
      </c>
      <c r="D3482" s="3">
        <v>1500</v>
      </c>
      <c r="E3482" s="3">
        <v>2140</v>
      </c>
      <c r="F3482" s="8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8272</v>
      </c>
      <c r="O3482" s="8">
        <v>142.66666666666669</v>
      </c>
      <c r="P3482" s="3">
        <v>49.230769230769234</v>
      </c>
      <c r="Q3482" s="3" t="s">
        <v>8272</v>
      </c>
      <c r="R3482" s="3" t="s">
        <v>8272</v>
      </c>
      <c r="S3482" s="15">
        <f t="shared" si="108"/>
        <v>42171.317442129628</v>
      </c>
      <c r="T3482" s="14">
        <f t="shared" si="109"/>
        <v>42195.875</v>
      </c>
    </row>
    <row r="3483" spans="1:20" ht="30.75" x14ac:dyDescent="0.25">
      <c r="A3483" s="3">
        <v>3481</v>
      </c>
      <c r="B3483" s="4" t="s">
        <v>3480</v>
      </c>
      <c r="C3483" s="4" t="s">
        <v>7591</v>
      </c>
      <c r="D3483" s="3">
        <v>10000</v>
      </c>
      <c r="E3483" s="3">
        <v>11880</v>
      </c>
      <c r="F3483" s="8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8272</v>
      </c>
      <c r="O3483" s="8">
        <v>118.8</v>
      </c>
      <c r="P3483" s="3">
        <v>19.789473684210527</v>
      </c>
      <c r="Q3483" s="3" t="s">
        <v>8272</v>
      </c>
      <c r="R3483" s="3" t="s">
        <v>8272</v>
      </c>
      <c r="S3483" s="15">
        <f t="shared" si="108"/>
        <v>41989.24754629629</v>
      </c>
      <c r="T3483" s="14">
        <f t="shared" si="109"/>
        <v>42006.24754629629</v>
      </c>
    </row>
    <row r="3484" spans="1:20" ht="30.75" x14ac:dyDescent="0.25">
      <c r="A3484" s="3">
        <v>3482</v>
      </c>
      <c r="B3484" s="4" t="s">
        <v>3481</v>
      </c>
      <c r="C3484" s="4" t="s">
        <v>7592</v>
      </c>
      <c r="D3484" s="3">
        <v>3000</v>
      </c>
      <c r="E3484" s="3">
        <v>4150</v>
      </c>
      <c r="F3484" s="8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8272</v>
      </c>
      <c r="O3484" s="8">
        <v>138.33333333333334</v>
      </c>
      <c r="P3484" s="3">
        <v>14.375</v>
      </c>
      <c r="Q3484" s="3" t="s">
        <v>8272</v>
      </c>
      <c r="R3484" s="3" t="s">
        <v>8272</v>
      </c>
      <c r="S3484" s="15">
        <f t="shared" si="108"/>
        <v>41796.771597222221</v>
      </c>
      <c r="T3484" s="14">
        <f t="shared" si="109"/>
        <v>41826.771597222221</v>
      </c>
    </row>
    <row r="3485" spans="1:20" ht="30.75" x14ac:dyDescent="0.25">
      <c r="A3485" s="3">
        <v>3483</v>
      </c>
      <c r="B3485" s="4" t="s">
        <v>3482</v>
      </c>
      <c r="C3485" s="4" t="s">
        <v>7593</v>
      </c>
      <c r="D3485" s="3">
        <v>3350</v>
      </c>
      <c r="E3485" s="3">
        <v>5358</v>
      </c>
      <c r="F3485" s="8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8272</v>
      </c>
      <c r="O3485" s="8">
        <v>159.9402985074627</v>
      </c>
      <c r="P3485" s="3">
        <v>15.097744360902256</v>
      </c>
      <c r="Q3485" s="3" t="s">
        <v>8272</v>
      </c>
      <c r="R3485" s="3" t="s">
        <v>8272</v>
      </c>
      <c r="S3485" s="15">
        <f t="shared" si="108"/>
        <v>41793.668761574074</v>
      </c>
      <c r="T3485" s="14">
        <f t="shared" si="109"/>
        <v>41823.668761574074</v>
      </c>
    </row>
    <row r="3486" spans="1:20" ht="45.75" x14ac:dyDescent="0.25">
      <c r="A3486" s="3">
        <v>3484</v>
      </c>
      <c r="B3486" s="4" t="s">
        <v>3483</v>
      </c>
      <c r="C3486" s="4" t="s">
        <v>7594</v>
      </c>
      <c r="D3486" s="3">
        <v>2500</v>
      </c>
      <c r="E3486" s="3">
        <v>2856</v>
      </c>
      <c r="F3486" s="8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8272</v>
      </c>
      <c r="O3486" s="8">
        <v>114.24000000000001</v>
      </c>
      <c r="P3486" s="3">
        <v>8.0909090909090917</v>
      </c>
      <c r="Q3486" s="3" t="s">
        <v>8272</v>
      </c>
      <c r="R3486" s="3" t="s">
        <v>8272</v>
      </c>
      <c r="S3486" s="15">
        <f t="shared" si="108"/>
        <v>42506.760405092587</v>
      </c>
      <c r="T3486" s="14">
        <f t="shared" si="109"/>
        <v>42536.760405092587</v>
      </c>
    </row>
    <row r="3487" spans="1:20" ht="30.75" x14ac:dyDescent="0.25">
      <c r="A3487" s="3">
        <v>3485</v>
      </c>
      <c r="B3487" s="4" t="s">
        <v>3484</v>
      </c>
      <c r="C3487" s="4" t="s">
        <v>7595</v>
      </c>
      <c r="D3487" s="3">
        <v>1650</v>
      </c>
      <c r="E3487" s="3">
        <v>1660</v>
      </c>
      <c r="F3487" s="8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8272</v>
      </c>
      <c r="O3487" s="8">
        <v>100.60606060606061</v>
      </c>
      <c r="P3487" s="3">
        <v>0.33333333333333331</v>
      </c>
      <c r="Q3487" s="3" t="s">
        <v>8272</v>
      </c>
      <c r="R3487" s="3" t="s">
        <v>8272</v>
      </c>
      <c r="S3487" s="15">
        <f t="shared" si="108"/>
        <v>42372.693055555559</v>
      </c>
      <c r="T3487" s="14">
        <f t="shared" si="109"/>
        <v>42402.693055555559</v>
      </c>
    </row>
    <row r="3488" spans="1:20" ht="30.75" x14ac:dyDescent="0.25">
      <c r="A3488" s="3">
        <v>3486</v>
      </c>
      <c r="B3488" s="4" t="s">
        <v>3485</v>
      </c>
      <c r="C3488" s="4" t="s">
        <v>7596</v>
      </c>
      <c r="D3488" s="3">
        <v>3000</v>
      </c>
      <c r="E3488" s="3">
        <v>4656</v>
      </c>
      <c r="F3488" s="8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8272</v>
      </c>
      <c r="O3488" s="8">
        <v>155.20000000000002</v>
      </c>
      <c r="P3488" s="3">
        <v>29.571428571428573</v>
      </c>
      <c r="Q3488" s="3" t="s">
        <v>8272</v>
      </c>
      <c r="R3488" s="3" t="s">
        <v>8272</v>
      </c>
      <c r="S3488" s="15">
        <f t="shared" si="108"/>
        <v>42126.87501157407</v>
      </c>
      <c r="T3488" s="14">
        <f t="shared" si="109"/>
        <v>42158.290972222225</v>
      </c>
    </row>
    <row r="3489" spans="1:20" ht="45.75" x14ac:dyDescent="0.25">
      <c r="A3489" s="3">
        <v>3487</v>
      </c>
      <c r="B3489" s="4" t="s">
        <v>3486</v>
      </c>
      <c r="C3489" s="4" t="s">
        <v>7597</v>
      </c>
      <c r="D3489" s="3">
        <v>2000</v>
      </c>
      <c r="E3489" s="3">
        <v>2555</v>
      </c>
      <c r="F3489" s="8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8272</v>
      </c>
      <c r="O3489" s="8">
        <v>127.75000000000001</v>
      </c>
      <c r="P3489" s="3">
        <v>8.4090909090909083</v>
      </c>
      <c r="Q3489" s="3" t="s">
        <v>8272</v>
      </c>
      <c r="R3489" s="3" t="s">
        <v>8272</v>
      </c>
      <c r="S3489" s="15">
        <f t="shared" si="108"/>
        <v>42149.940416666665</v>
      </c>
      <c r="T3489" s="14">
        <f t="shared" si="109"/>
        <v>42179.940416666665</v>
      </c>
    </row>
    <row r="3490" spans="1:20" ht="30.75" x14ac:dyDescent="0.25">
      <c r="A3490" s="3">
        <v>3488</v>
      </c>
      <c r="B3490" s="4" t="s">
        <v>3487</v>
      </c>
      <c r="C3490" s="4" t="s">
        <v>7598</v>
      </c>
      <c r="D3490" s="3">
        <v>3000</v>
      </c>
      <c r="E3490" s="3">
        <v>3636</v>
      </c>
      <c r="F3490" s="8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8272</v>
      </c>
      <c r="O3490" s="8">
        <v>121.2</v>
      </c>
      <c r="P3490" s="3">
        <v>21.931034482758619</v>
      </c>
      <c r="Q3490" s="3" t="s">
        <v>8272</v>
      </c>
      <c r="R3490" s="3" t="s">
        <v>8272</v>
      </c>
      <c r="S3490" s="15">
        <f t="shared" si="108"/>
        <v>42087.768055555556</v>
      </c>
      <c r="T3490" s="14">
        <f t="shared" si="109"/>
        <v>42111.666666666672</v>
      </c>
    </row>
    <row r="3491" spans="1:20" ht="30.75" x14ac:dyDescent="0.25">
      <c r="A3491" s="3">
        <v>3489</v>
      </c>
      <c r="B3491" s="4" t="s">
        <v>3488</v>
      </c>
      <c r="C3491" s="4" t="s">
        <v>7599</v>
      </c>
      <c r="D3491" s="3">
        <v>5000</v>
      </c>
      <c r="E3491" s="3">
        <v>5635</v>
      </c>
      <c r="F3491" s="8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8272</v>
      </c>
      <c r="O3491" s="8">
        <v>112.7</v>
      </c>
      <c r="P3491" s="3">
        <v>8.8194444444444446</v>
      </c>
      <c r="Q3491" s="3" t="s">
        <v>8272</v>
      </c>
      <c r="R3491" s="3" t="s">
        <v>8272</v>
      </c>
      <c r="S3491" s="15">
        <f t="shared" si="108"/>
        <v>41753.635775462964</v>
      </c>
      <c r="T3491" s="14">
        <f t="shared" si="109"/>
        <v>41783.875</v>
      </c>
    </row>
    <row r="3492" spans="1:20" ht="30.75" x14ac:dyDescent="0.25">
      <c r="A3492" s="3">
        <v>3490</v>
      </c>
      <c r="B3492" s="4" t="s">
        <v>3489</v>
      </c>
      <c r="C3492" s="4" t="s">
        <v>7600</v>
      </c>
      <c r="D3492" s="3">
        <v>1000</v>
      </c>
      <c r="E3492" s="3">
        <v>1275</v>
      </c>
      <c r="F3492" s="8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8272</v>
      </c>
      <c r="O3492" s="8">
        <v>127.49999999999999</v>
      </c>
      <c r="P3492" s="3">
        <v>10.185185185185185</v>
      </c>
      <c r="Q3492" s="3" t="s">
        <v>8272</v>
      </c>
      <c r="R3492" s="3" t="s">
        <v>8272</v>
      </c>
      <c r="S3492" s="15">
        <f t="shared" si="108"/>
        <v>42443.802361111113</v>
      </c>
      <c r="T3492" s="14">
        <f t="shared" si="109"/>
        <v>42473.802361111113</v>
      </c>
    </row>
    <row r="3493" spans="1:20" ht="45.75" x14ac:dyDescent="0.25">
      <c r="A3493" s="3">
        <v>3491</v>
      </c>
      <c r="B3493" s="4" t="s">
        <v>3490</v>
      </c>
      <c r="C3493" s="4" t="s">
        <v>7601</v>
      </c>
      <c r="D3493" s="3">
        <v>500</v>
      </c>
      <c r="E3493" s="3">
        <v>791</v>
      </c>
      <c r="F3493" s="8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8272</v>
      </c>
      <c r="O3493" s="8">
        <v>158.20000000000002</v>
      </c>
      <c r="P3493" s="3">
        <v>29.1</v>
      </c>
      <c r="Q3493" s="3" t="s">
        <v>8272</v>
      </c>
      <c r="R3493" s="3" t="s">
        <v>8272</v>
      </c>
      <c r="S3493" s="15">
        <f t="shared" si="108"/>
        <v>42121.249814814815</v>
      </c>
      <c r="T3493" s="14">
        <f t="shared" si="109"/>
        <v>42142.249814814815</v>
      </c>
    </row>
    <row r="3494" spans="1:20" ht="30.75" x14ac:dyDescent="0.25">
      <c r="A3494" s="3">
        <v>3492</v>
      </c>
      <c r="B3494" s="4" t="s">
        <v>3491</v>
      </c>
      <c r="C3494" s="4" t="s">
        <v>7602</v>
      </c>
      <c r="D3494" s="3">
        <v>3800</v>
      </c>
      <c r="E3494" s="3">
        <v>4000.22</v>
      </c>
      <c r="F3494" s="8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8272</v>
      </c>
      <c r="O3494" s="8">
        <v>105.26894736842105</v>
      </c>
      <c r="P3494" s="3">
        <v>5.7205714285714224</v>
      </c>
      <c r="Q3494" s="3" t="s">
        <v>8272</v>
      </c>
      <c r="R3494" s="3" t="s">
        <v>8272</v>
      </c>
      <c r="S3494" s="15">
        <f t="shared" si="108"/>
        <v>42268.009224537032</v>
      </c>
      <c r="T3494" s="14">
        <f t="shared" si="109"/>
        <v>42303.009224537032</v>
      </c>
    </row>
    <row r="3495" spans="1:20" ht="45.75" x14ac:dyDescent="0.25">
      <c r="A3495" s="3">
        <v>3493</v>
      </c>
      <c r="B3495" s="4" t="s">
        <v>3492</v>
      </c>
      <c r="C3495" s="4" t="s">
        <v>7603</v>
      </c>
      <c r="D3495" s="3">
        <v>1500</v>
      </c>
      <c r="E3495" s="3">
        <v>1500</v>
      </c>
      <c r="F3495" s="8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8272</v>
      </c>
      <c r="O3495" s="8">
        <v>100</v>
      </c>
      <c r="P3495" s="3">
        <v>0</v>
      </c>
      <c r="Q3495" s="3" t="s">
        <v>8272</v>
      </c>
      <c r="R3495" s="3" t="s">
        <v>8272</v>
      </c>
      <c r="S3495" s="15">
        <f t="shared" si="108"/>
        <v>41848.866157407407</v>
      </c>
      <c r="T3495" s="14">
        <f t="shared" si="109"/>
        <v>41868.21597222222</v>
      </c>
    </row>
    <row r="3496" spans="1:20" ht="30.75" x14ac:dyDescent="0.25">
      <c r="A3496" s="3">
        <v>3494</v>
      </c>
      <c r="B3496" s="4" t="s">
        <v>3493</v>
      </c>
      <c r="C3496" s="4" t="s">
        <v>7604</v>
      </c>
      <c r="D3496" s="3">
        <v>400</v>
      </c>
      <c r="E3496" s="3">
        <v>400</v>
      </c>
      <c r="F3496" s="8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8272</v>
      </c>
      <c r="O3496" s="8">
        <v>100</v>
      </c>
      <c r="P3496" s="3">
        <v>0</v>
      </c>
      <c r="Q3496" s="3" t="s">
        <v>8272</v>
      </c>
      <c r="R3496" s="3" t="s">
        <v>8272</v>
      </c>
      <c r="S3496" s="15">
        <f t="shared" si="108"/>
        <v>42689.214988425927</v>
      </c>
      <c r="T3496" s="14">
        <f t="shared" si="109"/>
        <v>42700.25</v>
      </c>
    </row>
    <row r="3497" spans="1:20" ht="30.75" x14ac:dyDescent="0.25">
      <c r="A3497" s="3">
        <v>3495</v>
      </c>
      <c r="B3497" s="4" t="s">
        <v>3494</v>
      </c>
      <c r="C3497" s="4" t="s">
        <v>7605</v>
      </c>
      <c r="D3497" s="3">
        <v>5000</v>
      </c>
      <c r="E3497" s="3">
        <v>5343</v>
      </c>
      <c r="F3497" s="8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8272</v>
      </c>
      <c r="O3497" s="8">
        <v>106.86</v>
      </c>
      <c r="P3497" s="3">
        <v>4.7638888888888893</v>
      </c>
      <c r="Q3497" s="3" t="s">
        <v>8272</v>
      </c>
      <c r="R3497" s="3" t="s">
        <v>8272</v>
      </c>
      <c r="S3497" s="15">
        <f t="shared" si="108"/>
        <v>41915.762835648151</v>
      </c>
      <c r="T3497" s="14">
        <f t="shared" si="109"/>
        <v>41944.720833333333</v>
      </c>
    </row>
    <row r="3498" spans="1:20" ht="45.75" x14ac:dyDescent="0.25">
      <c r="A3498" s="3">
        <v>3496</v>
      </c>
      <c r="B3498" s="4" t="s">
        <v>3495</v>
      </c>
      <c r="C3498" s="4" t="s">
        <v>7606</v>
      </c>
      <c r="D3498" s="3">
        <v>3000</v>
      </c>
      <c r="E3498" s="3">
        <v>3732</v>
      </c>
      <c r="F3498" s="8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8272</v>
      </c>
      <c r="O3498" s="8">
        <v>124.4</v>
      </c>
      <c r="P3498" s="3">
        <v>9.384615384615385</v>
      </c>
      <c r="Q3498" s="3" t="s">
        <v>8272</v>
      </c>
      <c r="R3498" s="3" t="s">
        <v>8272</v>
      </c>
      <c r="S3498" s="15">
        <f t="shared" si="108"/>
        <v>42584.846828703703</v>
      </c>
      <c r="T3498" s="14">
        <f t="shared" si="109"/>
        <v>42624.846828703703</v>
      </c>
    </row>
    <row r="3499" spans="1:20" ht="45.75" x14ac:dyDescent="0.25">
      <c r="A3499" s="3">
        <v>3497</v>
      </c>
      <c r="B3499" s="4" t="s">
        <v>3496</v>
      </c>
      <c r="C3499" s="4" t="s">
        <v>7607</v>
      </c>
      <c r="D3499" s="3">
        <v>1551</v>
      </c>
      <c r="E3499" s="3">
        <v>1686</v>
      </c>
      <c r="F3499" s="8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8272</v>
      </c>
      <c r="O3499" s="8">
        <v>108.70406189555126</v>
      </c>
      <c r="P3499" s="3">
        <v>2.7551020408163267</v>
      </c>
      <c r="Q3499" s="3" t="s">
        <v>8272</v>
      </c>
      <c r="R3499" s="3" t="s">
        <v>8272</v>
      </c>
      <c r="S3499" s="15">
        <f t="shared" si="108"/>
        <v>42511.741944444439</v>
      </c>
      <c r="T3499" s="14">
        <f t="shared" si="109"/>
        <v>42523.916666666672</v>
      </c>
    </row>
    <row r="3500" spans="1:20" ht="30.75" x14ac:dyDescent="0.25">
      <c r="A3500" s="3">
        <v>3498</v>
      </c>
      <c r="B3500" s="4" t="s">
        <v>3497</v>
      </c>
      <c r="C3500" s="4" t="s">
        <v>7608</v>
      </c>
      <c r="D3500" s="3">
        <v>1650</v>
      </c>
      <c r="E3500" s="3">
        <v>1690</v>
      </c>
      <c r="F3500" s="8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8272</v>
      </c>
      <c r="O3500" s="8">
        <v>102.42424242424242</v>
      </c>
      <c r="P3500" s="3">
        <v>0.95238095238095233</v>
      </c>
      <c r="Q3500" s="3" t="s">
        <v>8272</v>
      </c>
      <c r="R3500" s="3" t="s">
        <v>8272</v>
      </c>
      <c r="S3500" s="15">
        <f t="shared" si="108"/>
        <v>42459.15861111111</v>
      </c>
      <c r="T3500" s="14">
        <f t="shared" si="109"/>
        <v>42518.905555555553</v>
      </c>
    </row>
    <row r="3501" spans="1:20" ht="30.75" x14ac:dyDescent="0.25">
      <c r="A3501" s="3">
        <v>3499</v>
      </c>
      <c r="B3501" s="4" t="s">
        <v>3498</v>
      </c>
      <c r="C3501" s="4" t="s">
        <v>7609</v>
      </c>
      <c r="D3501" s="3">
        <v>2000</v>
      </c>
      <c r="E3501" s="3">
        <v>2110</v>
      </c>
      <c r="F3501" s="8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8272</v>
      </c>
      <c r="O3501" s="8">
        <v>105.5</v>
      </c>
      <c r="P3501" s="3">
        <v>3.1428571428571428</v>
      </c>
      <c r="Q3501" s="3" t="s">
        <v>8272</v>
      </c>
      <c r="R3501" s="3" t="s">
        <v>8272</v>
      </c>
      <c r="S3501" s="15">
        <f t="shared" si="108"/>
        <v>42132.036168981482</v>
      </c>
      <c r="T3501" s="14">
        <f t="shared" si="109"/>
        <v>42186.290972222225</v>
      </c>
    </row>
    <row r="3502" spans="1:20" ht="45.75" x14ac:dyDescent="0.25">
      <c r="A3502" s="3">
        <v>3500</v>
      </c>
      <c r="B3502" s="4" t="s">
        <v>3499</v>
      </c>
      <c r="C3502" s="4" t="s">
        <v>7610</v>
      </c>
      <c r="D3502" s="3">
        <v>1000</v>
      </c>
      <c r="E3502" s="3">
        <v>1063</v>
      </c>
      <c r="F3502" s="8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8272</v>
      </c>
      <c r="O3502" s="8">
        <v>106.3</v>
      </c>
      <c r="P3502" s="3">
        <v>1.5</v>
      </c>
      <c r="Q3502" s="3" t="s">
        <v>8272</v>
      </c>
      <c r="R3502" s="3" t="s">
        <v>8272</v>
      </c>
      <c r="S3502" s="15">
        <f t="shared" si="108"/>
        <v>42419.91942129629</v>
      </c>
      <c r="T3502" s="14">
        <f t="shared" si="109"/>
        <v>42436.207638888889</v>
      </c>
    </row>
    <row r="3503" spans="1:20" ht="30.75" x14ac:dyDescent="0.25">
      <c r="A3503" s="3">
        <v>3501</v>
      </c>
      <c r="B3503" s="4" t="s">
        <v>3500</v>
      </c>
      <c r="C3503" s="4" t="s">
        <v>7611</v>
      </c>
      <c r="D3503" s="3">
        <v>1500</v>
      </c>
      <c r="E3503" s="3">
        <v>1510</v>
      </c>
      <c r="F3503" s="8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8272</v>
      </c>
      <c r="O3503" s="8">
        <v>100.66666666666666</v>
      </c>
      <c r="P3503" s="3">
        <v>0.23809523809523808</v>
      </c>
      <c r="Q3503" s="3" t="s">
        <v>8272</v>
      </c>
      <c r="R3503" s="3" t="s">
        <v>8272</v>
      </c>
      <c r="S3503" s="15">
        <f t="shared" si="108"/>
        <v>42233.763831018514</v>
      </c>
      <c r="T3503" s="14">
        <f t="shared" si="109"/>
        <v>42258.763831018514</v>
      </c>
    </row>
    <row r="3504" spans="1:20" ht="45.75" x14ac:dyDescent="0.25">
      <c r="A3504" s="3">
        <v>3502</v>
      </c>
      <c r="B3504" s="4" t="s">
        <v>3501</v>
      </c>
      <c r="C3504" s="4" t="s">
        <v>7612</v>
      </c>
      <c r="D3504" s="3">
        <v>4000</v>
      </c>
      <c r="E3504" s="3">
        <v>4216</v>
      </c>
      <c r="F3504" s="8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8272</v>
      </c>
      <c r="O3504" s="8">
        <v>105.4</v>
      </c>
      <c r="P3504" s="3">
        <v>6.967741935483871</v>
      </c>
      <c r="Q3504" s="3" t="s">
        <v>8272</v>
      </c>
      <c r="R3504" s="3" t="s">
        <v>8272</v>
      </c>
      <c r="S3504" s="15">
        <f t="shared" si="108"/>
        <v>42430.839398148149</v>
      </c>
      <c r="T3504" s="14">
        <f t="shared" si="109"/>
        <v>42445.165972222225</v>
      </c>
    </row>
    <row r="3505" spans="1:20" ht="30.75" x14ac:dyDescent="0.25">
      <c r="A3505" s="3">
        <v>3503</v>
      </c>
      <c r="B3505" s="4" t="s">
        <v>3502</v>
      </c>
      <c r="C3505" s="4" t="s">
        <v>7613</v>
      </c>
      <c r="D3505" s="3">
        <v>2500</v>
      </c>
      <c r="E3505" s="3">
        <v>2689</v>
      </c>
      <c r="F3505" s="8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8272</v>
      </c>
      <c r="O3505" s="8">
        <v>107.55999999999999</v>
      </c>
      <c r="P3505" s="3">
        <v>4.9736842105263159</v>
      </c>
      <c r="Q3505" s="3" t="s">
        <v>8272</v>
      </c>
      <c r="R3505" s="3" t="s">
        <v>8272</v>
      </c>
      <c r="S3505" s="15">
        <f t="shared" si="108"/>
        <v>42545.478333333333</v>
      </c>
      <c r="T3505" s="14">
        <f t="shared" si="109"/>
        <v>42575.478333333333</v>
      </c>
    </row>
    <row r="3506" spans="1:20" ht="45.75" x14ac:dyDescent="0.25">
      <c r="A3506" s="3">
        <v>3504</v>
      </c>
      <c r="B3506" s="4" t="s">
        <v>3503</v>
      </c>
      <c r="C3506" s="4" t="s">
        <v>7614</v>
      </c>
      <c r="D3506" s="3">
        <v>1000</v>
      </c>
      <c r="E3506" s="3">
        <v>1000</v>
      </c>
      <c r="F3506" s="8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8272</v>
      </c>
      <c r="O3506" s="8">
        <v>100</v>
      </c>
      <c r="P3506" s="3">
        <v>0</v>
      </c>
      <c r="Q3506" s="3" t="s">
        <v>8272</v>
      </c>
      <c r="R3506" s="3" t="s">
        <v>8272</v>
      </c>
      <c r="S3506" s="15">
        <f t="shared" si="108"/>
        <v>42297.748738425929</v>
      </c>
      <c r="T3506" s="14">
        <f t="shared" si="109"/>
        <v>42327.790405092594</v>
      </c>
    </row>
    <row r="3507" spans="1:20" ht="90.75" x14ac:dyDescent="0.25">
      <c r="A3507" s="3">
        <v>3505</v>
      </c>
      <c r="B3507" s="4" t="s">
        <v>3504</v>
      </c>
      <c r="C3507" s="4" t="s">
        <v>7615</v>
      </c>
      <c r="D3507" s="3">
        <v>2500</v>
      </c>
      <c r="E3507" s="3">
        <v>2594</v>
      </c>
      <c r="F3507" s="8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8272</v>
      </c>
      <c r="O3507" s="8">
        <v>103.76</v>
      </c>
      <c r="P3507" s="3">
        <v>2.4102564102564101</v>
      </c>
      <c r="Q3507" s="3" t="s">
        <v>8272</v>
      </c>
      <c r="R3507" s="3" t="s">
        <v>8272</v>
      </c>
      <c r="S3507" s="15">
        <f t="shared" si="108"/>
        <v>41760.935706018521</v>
      </c>
      <c r="T3507" s="14">
        <f t="shared" si="109"/>
        <v>41772.166666666664</v>
      </c>
    </row>
    <row r="3508" spans="1:20" ht="30.75" x14ac:dyDescent="0.25">
      <c r="A3508" s="3">
        <v>3506</v>
      </c>
      <c r="B3508" s="4" t="s">
        <v>3505</v>
      </c>
      <c r="C3508" s="4" t="s">
        <v>7616</v>
      </c>
      <c r="D3508" s="3">
        <v>3000</v>
      </c>
      <c r="E3508" s="3">
        <v>3045</v>
      </c>
      <c r="F3508" s="8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8272</v>
      </c>
      <c r="O3508" s="8">
        <v>101.49999999999999</v>
      </c>
      <c r="P3508" s="3">
        <v>1.5517241379310345</v>
      </c>
      <c r="Q3508" s="3" t="s">
        <v>8272</v>
      </c>
      <c r="R3508" s="3" t="s">
        <v>8272</v>
      </c>
      <c r="S3508" s="15">
        <f t="shared" si="108"/>
        <v>41829.734259259261</v>
      </c>
      <c r="T3508" s="14">
        <f t="shared" si="109"/>
        <v>41874.734259259261</v>
      </c>
    </row>
    <row r="3509" spans="1:20" ht="30.75" x14ac:dyDescent="0.25">
      <c r="A3509" s="3">
        <v>3507</v>
      </c>
      <c r="B3509" s="4" t="s">
        <v>3506</v>
      </c>
      <c r="C3509" s="4" t="s">
        <v>7617</v>
      </c>
      <c r="D3509" s="3">
        <v>10000</v>
      </c>
      <c r="E3509" s="3">
        <v>10440</v>
      </c>
      <c r="F3509" s="8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8272</v>
      </c>
      <c r="O3509" s="8">
        <v>104.4</v>
      </c>
      <c r="P3509" s="3">
        <v>6.1111111111111107</v>
      </c>
      <c r="Q3509" s="3" t="s">
        <v>8272</v>
      </c>
      <c r="R3509" s="3" t="s">
        <v>8272</v>
      </c>
      <c r="S3509" s="15">
        <f t="shared" si="108"/>
        <v>42491.92288194444</v>
      </c>
      <c r="T3509" s="14">
        <f t="shared" si="109"/>
        <v>42521.92288194444</v>
      </c>
    </row>
    <row r="3510" spans="1:20" ht="30.75" x14ac:dyDescent="0.25">
      <c r="A3510" s="3">
        <v>3508</v>
      </c>
      <c r="B3510" s="4" t="s">
        <v>3507</v>
      </c>
      <c r="C3510" s="4" t="s">
        <v>7618</v>
      </c>
      <c r="D3510" s="3">
        <v>100</v>
      </c>
      <c r="E3510" s="3">
        <v>180</v>
      </c>
      <c r="F3510" s="8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8272</v>
      </c>
      <c r="O3510" s="8">
        <v>180</v>
      </c>
      <c r="P3510" s="3">
        <v>5.333333333333333</v>
      </c>
      <c r="Q3510" s="3" t="s">
        <v>8272</v>
      </c>
      <c r="R3510" s="3" t="s">
        <v>8272</v>
      </c>
      <c r="S3510" s="15">
        <f t="shared" si="108"/>
        <v>42477.729780092588</v>
      </c>
      <c r="T3510" s="14">
        <f t="shared" si="109"/>
        <v>42500.875</v>
      </c>
    </row>
    <row r="3511" spans="1:20" ht="45.75" x14ac:dyDescent="0.25">
      <c r="A3511" s="3">
        <v>3509</v>
      </c>
      <c r="B3511" s="4" t="s">
        <v>3508</v>
      </c>
      <c r="C3511" s="4" t="s">
        <v>7619</v>
      </c>
      <c r="D3511" s="3">
        <v>3000</v>
      </c>
      <c r="E3511" s="3">
        <v>3190</v>
      </c>
      <c r="F3511" s="8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8272</v>
      </c>
      <c r="O3511" s="8">
        <v>106.33333333333333</v>
      </c>
      <c r="P3511" s="3">
        <v>5.7575757575757578</v>
      </c>
      <c r="Q3511" s="3" t="s">
        <v>8272</v>
      </c>
      <c r="R3511" s="3" t="s">
        <v>8272</v>
      </c>
      <c r="S3511" s="15">
        <f t="shared" si="108"/>
        <v>41950.859560185185</v>
      </c>
      <c r="T3511" s="14">
        <f t="shared" si="109"/>
        <v>41964.204861111109</v>
      </c>
    </row>
    <row r="3512" spans="1:20" ht="30.75" x14ac:dyDescent="0.25">
      <c r="A3512" s="3">
        <v>3510</v>
      </c>
      <c r="B3512" s="4" t="s">
        <v>3509</v>
      </c>
      <c r="C3512" s="4" t="s">
        <v>7620</v>
      </c>
      <c r="D3512" s="3">
        <v>900</v>
      </c>
      <c r="E3512" s="3">
        <v>905</v>
      </c>
      <c r="F3512" s="8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8272</v>
      </c>
      <c r="O3512" s="8">
        <v>100.55555555555556</v>
      </c>
      <c r="P3512" s="3">
        <v>0.33333333333333331</v>
      </c>
      <c r="Q3512" s="3" t="s">
        <v>8272</v>
      </c>
      <c r="R3512" s="3" t="s">
        <v>8272</v>
      </c>
      <c r="S3512" s="15">
        <f t="shared" si="108"/>
        <v>41802.62090277778</v>
      </c>
      <c r="T3512" s="14">
        <f t="shared" si="109"/>
        <v>41822.62090277778</v>
      </c>
    </row>
    <row r="3513" spans="1:20" ht="30.75" x14ac:dyDescent="0.25">
      <c r="A3513" s="3">
        <v>3511</v>
      </c>
      <c r="B3513" s="4" t="s">
        <v>3510</v>
      </c>
      <c r="C3513" s="4" t="s">
        <v>7621</v>
      </c>
      <c r="D3513" s="3">
        <v>1500</v>
      </c>
      <c r="E3513" s="3">
        <v>1518</v>
      </c>
      <c r="F3513" s="8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8272</v>
      </c>
      <c r="O3513" s="8">
        <v>101.2</v>
      </c>
      <c r="P3513" s="3">
        <v>0.94736842105263153</v>
      </c>
      <c r="Q3513" s="3" t="s">
        <v>8272</v>
      </c>
      <c r="R3513" s="3" t="s">
        <v>8272</v>
      </c>
      <c r="S3513" s="15">
        <f t="shared" si="108"/>
        <v>41927.873784722222</v>
      </c>
      <c r="T3513" s="14">
        <f t="shared" si="109"/>
        <v>41950.770833333336</v>
      </c>
    </row>
    <row r="3514" spans="1:20" ht="30.75" x14ac:dyDescent="0.25">
      <c r="A3514" s="3">
        <v>3512</v>
      </c>
      <c r="B3514" s="4" t="s">
        <v>3511</v>
      </c>
      <c r="C3514" s="4" t="s">
        <v>7622</v>
      </c>
      <c r="D3514" s="3">
        <v>1000</v>
      </c>
      <c r="E3514" s="3">
        <v>1000</v>
      </c>
      <c r="F3514" s="8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8272</v>
      </c>
      <c r="O3514" s="8">
        <v>100</v>
      </c>
      <c r="P3514" s="3">
        <v>0</v>
      </c>
      <c r="Q3514" s="3" t="s">
        <v>8272</v>
      </c>
      <c r="R3514" s="3" t="s">
        <v>8272</v>
      </c>
      <c r="S3514" s="15">
        <f t="shared" si="108"/>
        <v>42057.536944444444</v>
      </c>
      <c r="T3514" s="14">
        <f t="shared" si="109"/>
        <v>42117.49527777778</v>
      </c>
    </row>
    <row r="3515" spans="1:20" ht="45.75" x14ac:dyDescent="0.25">
      <c r="A3515" s="3">
        <v>3513</v>
      </c>
      <c r="B3515" s="4" t="s">
        <v>3512</v>
      </c>
      <c r="C3515" s="4" t="s">
        <v>7623</v>
      </c>
      <c r="D3515" s="3">
        <v>2800</v>
      </c>
      <c r="E3515" s="3">
        <v>3315</v>
      </c>
      <c r="F3515" s="8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8272</v>
      </c>
      <c r="O3515" s="8">
        <v>118.39285714285714</v>
      </c>
      <c r="P3515" s="3">
        <v>11.704545454545455</v>
      </c>
      <c r="Q3515" s="3" t="s">
        <v>8272</v>
      </c>
      <c r="R3515" s="3" t="s">
        <v>8272</v>
      </c>
      <c r="S3515" s="15">
        <f t="shared" si="108"/>
        <v>41781.096203703702</v>
      </c>
      <c r="T3515" s="14">
        <f t="shared" si="109"/>
        <v>41794.207638888889</v>
      </c>
    </row>
    <row r="3516" spans="1:20" ht="30.75" x14ac:dyDescent="0.25">
      <c r="A3516" s="3">
        <v>3514</v>
      </c>
      <c r="B3516" s="4" t="s">
        <v>3513</v>
      </c>
      <c r="C3516" s="4" t="s">
        <v>7624</v>
      </c>
      <c r="D3516" s="3">
        <v>500</v>
      </c>
      <c r="E3516" s="3">
        <v>550</v>
      </c>
      <c r="F3516" s="8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8272</v>
      </c>
      <c r="O3516" s="8">
        <v>110.00000000000001</v>
      </c>
      <c r="P3516" s="3">
        <v>5</v>
      </c>
      <c r="Q3516" s="3" t="s">
        <v>8272</v>
      </c>
      <c r="R3516" s="3" t="s">
        <v>8272</v>
      </c>
      <c r="S3516" s="15">
        <f t="shared" si="108"/>
        <v>42020.846666666665</v>
      </c>
      <c r="T3516" s="14">
        <f t="shared" si="109"/>
        <v>42037.207638888889</v>
      </c>
    </row>
    <row r="3517" spans="1:20" ht="30.75" x14ac:dyDescent="0.25">
      <c r="A3517" s="3">
        <v>3515</v>
      </c>
      <c r="B3517" s="4" t="s">
        <v>3514</v>
      </c>
      <c r="C3517" s="4" t="s">
        <v>7625</v>
      </c>
      <c r="D3517" s="3">
        <v>3000</v>
      </c>
      <c r="E3517" s="3">
        <v>3080</v>
      </c>
      <c r="F3517" s="8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8272</v>
      </c>
      <c r="O3517" s="8">
        <v>102.66666666666666</v>
      </c>
      <c r="P3517" s="3">
        <v>1.7391304347826086</v>
      </c>
      <c r="Q3517" s="3" t="s">
        <v>8272</v>
      </c>
      <c r="R3517" s="3" t="s">
        <v>8272</v>
      </c>
      <c r="S3517" s="15">
        <f t="shared" si="108"/>
        <v>42125.772812499999</v>
      </c>
      <c r="T3517" s="14">
        <f t="shared" si="109"/>
        <v>42155.772812499999</v>
      </c>
    </row>
    <row r="3518" spans="1:20" ht="30.75" x14ac:dyDescent="0.25">
      <c r="A3518" s="3">
        <v>3516</v>
      </c>
      <c r="B3518" s="4" t="s">
        <v>3515</v>
      </c>
      <c r="C3518" s="4" t="s">
        <v>7626</v>
      </c>
      <c r="D3518" s="3">
        <v>2500</v>
      </c>
      <c r="E3518" s="3">
        <v>2500</v>
      </c>
      <c r="F3518" s="8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8272</v>
      </c>
      <c r="O3518" s="8">
        <v>100</v>
      </c>
      <c r="P3518" s="3">
        <v>0</v>
      </c>
      <c r="Q3518" s="3" t="s">
        <v>8272</v>
      </c>
      <c r="R3518" s="3" t="s">
        <v>8272</v>
      </c>
      <c r="S3518" s="15">
        <f t="shared" si="108"/>
        <v>41856.010069444441</v>
      </c>
      <c r="T3518" s="14">
        <f t="shared" si="109"/>
        <v>41890.125</v>
      </c>
    </row>
    <row r="3519" spans="1:20" ht="30.75" x14ac:dyDescent="0.25">
      <c r="A3519" s="3">
        <v>3517</v>
      </c>
      <c r="B3519" s="4" t="s">
        <v>3516</v>
      </c>
      <c r="C3519" s="4" t="s">
        <v>7627</v>
      </c>
      <c r="D3519" s="3">
        <v>4000</v>
      </c>
      <c r="E3519" s="3">
        <v>4000</v>
      </c>
      <c r="F3519" s="8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8272</v>
      </c>
      <c r="O3519" s="8">
        <v>100</v>
      </c>
      <c r="P3519" s="3">
        <v>0</v>
      </c>
      <c r="Q3519" s="3" t="s">
        <v>8272</v>
      </c>
      <c r="R3519" s="3" t="s">
        <v>8272</v>
      </c>
      <c r="S3519" s="15">
        <f t="shared" si="108"/>
        <v>41794.817523148151</v>
      </c>
      <c r="T3519" s="14">
        <f t="shared" si="109"/>
        <v>41824.458333333336</v>
      </c>
    </row>
    <row r="3520" spans="1:20" ht="30.75" x14ac:dyDescent="0.25">
      <c r="A3520" s="3">
        <v>3518</v>
      </c>
      <c r="B3520" s="4" t="s">
        <v>3517</v>
      </c>
      <c r="C3520" s="4" t="s">
        <v>7628</v>
      </c>
      <c r="D3520" s="3">
        <v>1500</v>
      </c>
      <c r="E3520" s="3">
        <v>1650.69</v>
      </c>
      <c r="F3520" s="8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8272</v>
      </c>
      <c r="O3520" s="8">
        <v>110.04599999999999</v>
      </c>
      <c r="P3520" s="3">
        <v>4.5663636363636382</v>
      </c>
      <c r="Q3520" s="3" t="s">
        <v>8272</v>
      </c>
      <c r="R3520" s="3" t="s">
        <v>8272</v>
      </c>
      <c r="S3520" s="15">
        <f t="shared" si="108"/>
        <v>41893.783553240741</v>
      </c>
      <c r="T3520" s="14">
        <f t="shared" si="109"/>
        <v>41914.597916666666</v>
      </c>
    </row>
    <row r="3521" spans="1:20" ht="30.75" x14ac:dyDescent="0.25">
      <c r="A3521" s="3">
        <v>3519</v>
      </c>
      <c r="B3521" s="4" t="s">
        <v>3518</v>
      </c>
      <c r="C3521" s="4" t="s">
        <v>7629</v>
      </c>
      <c r="D3521" s="3">
        <v>2000</v>
      </c>
      <c r="E3521" s="3">
        <v>2027</v>
      </c>
      <c r="F3521" s="8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8272</v>
      </c>
      <c r="O3521" s="8">
        <v>101.35000000000001</v>
      </c>
      <c r="P3521" s="3">
        <v>0.9642857142857143</v>
      </c>
      <c r="Q3521" s="3" t="s">
        <v>8272</v>
      </c>
      <c r="R3521" s="3" t="s">
        <v>8272</v>
      </c>
      <c r="S3521" s="15">
        <f t="shared" si="108"/>
        <v>42037.598958333328</v>
      </c>
      <c r="T3521" s="14">
        <f t="shared" si="109"/>
        <v>42067.598958333328</v>
      </c>
    </row>
    <row r="3522" spans="1:20" ht="30.75" x14ac:dyDescent="0.25">
      <c r="A3522" s="3">
        <v>3520</v>
      </c>
      <c r="B3522" s="4" t="s">
        <v>3519</v>
      </c>
      <c r="C3522" s="4" t="s">
        <v>7630</v>
      </c>
      <c r="D3522" s="3">
        <v>2000</v>
      </c>
      <c r="E3522" s="3">
        <v>2015</v>
      </c>
      <c r="F3522" s="8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8272</v>
      </c>
      <c r="O3522" s="8">
        <v>100.75</v>
      </c>
      <c r="P3522" s="3">
        <v>0.7142857142857143</v>
      </c>
      <c r="Q3522" s="3" t="s">
        <v>8272</v>
      </c>
      <c r="R3522" s="3" t="s">
        <v>8272</v>
      </c>
      <c r="S3522" s="15">
        <f t="shared" si="108"/>
        <v>42227.824212962965</v>
      </c>
      <c r="T3522" s="14">
        <f t="shared" si="109"/>
        <v>42253.57430555555</v>
      </c>
    </row>
    <row r="3523" spans="1:20" ht="30.75" x14ac:dyDescent="0.25">
      <c r="A3523" s="3">
        <v>3521</v>
      </c>
      <c r="B3523" s="4" t="s">
        <v>3520</v>
      </c>
      <c r="C3523" s="4" t="s">
        <v>7631</v>
      </c>
      <c r="D3523" s="3">
        <v>350</v>
      </c>
      <c r="E3523" s="3">
        <v>593</v>
      </c>
      <c r="F3523" s="8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8272</v>
      </c>
      <c r="O3523" s="8">
        <v>169.42857142857144</v>
      </c>
      <c r="P3523" s="3">
        <v>18.692307692307693</v>
      </c>
      <c r="Q3523" s="3" t="s">
        <v>8272</v>
      </c>
      <c r="R3523" s="3" t="s">
        <v>8272</v>
      </c>
      <c r="S3523" s="15">
        <f t="shared" ref="S3523:S3586" si="110">(((J3523/60)/60)/24)+DATE(1970,1,1)</f>
        <v>41881.361342592594</v>
      </c>
      <c r="T3523" s="14">
        <f t="shared" ref="T3523:T3586" si="111">(((I3523/60)/60)/24)+DATE(1970,1,1)</f>
        <v>41911.361342592594</v>
      </c>
    </row>
    <row r="3524" spans="1:20" ht="30.75" x14ac:dyDescent="0.25">
      <c r="A3524" s="3">
        <v>3522</v>
      </c>
      <c r="B3524" s="4" t="s">
        <v>3521</v>
      </c>
      <c r="C3524" s="4" t="s">
        <v>7632</v>
      </c>
      <c r="D3524" s="3">
        <v>1395</v>
      </c>
      <c r="E3524" s="3">
        <v>1395</v>
      </c>
      <c r="F3524" s="8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8272</v>
      </c>
      <c r="O3524" s="8">
        <v>100</v>
      </c>
      <c r="P3524" s="3">
        <v>0</v>
      </c>
      <c r="Q3524" s="3" t="s">
        <v>8272</v>
      </c>
      <c r="R3524" s="3" t="s">
        <v>8272</v>
      </c>
      <c r="S3524" s="15">
        <f t="shared" si="110"/>
        <v>42234.789884259255</v>
      </c>
      <c r="T3524" s="14">
        <f t="shared" si="111"/>
        <v>42262.420833333337</v>
      </c>
    </row>
    <row r="3525" spans="1:20" ht="30.75" x14ac:dyDescent="0.25">
      <c r="A3525" s="3">
        <v>3523</v>
      </c>
      <c r="B3525" s="4" t="s">
        <v>3522</v>
      </c>
      <c r="C3525" s="4" t="s">
        <v>7633</v>
      </c>
      <c r="D3525" s="3">
        <v>4000</v>
      </c>
      <c r="E3525" s="3">
        <v>4546</v>
      </c>
      <c r="F3525" s="8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8272</v>
      </c>
      <c r="O3525" s="8">
        <v>113.65</v>
      </c>
      <c r="P3525" s="3">
        <v>6.8250000000000002</v>
      </c>
      <c r="Q3525" s="3" t="s">
        <v>8272</v>
      </c>
      <c r="R3525" s="3" t="s">
        <v>8272</v>
      </c>
      <c r="S3525" s="15">
        <f t="shared" si="110"/>
        <v>42581.397546296299</v>
      </c>
      <c r="T3525" s="14">
        <f t="shared" si="111"/>
        <v>42638.958333333328</v>
      </c>
    </row>
    <row r="3526" spans="1:20" ht="45.75" x14ac:dyDescent="0.25">
      <c r="A3526" s="3">
        <v>3524</v>
      </c>
      <c r="B3526" s="4" t="s">
        <v>3523</v>
      </c>
      <c r="C3526" s="4" t="s">
        <v>7634</v>
      </c>
      <c r="D3526" s="3">
        <v>10000</v>
      </c>
      <c r="E3526" s="3">
        <v>10156</v>
      </c>
      <c r="F3526" s="8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8272</v>
      </c>
      <c r="O3526" s="8">
        <v>101.56</v>
      </c>
      <c r="P3526" s="3">
        <v>2.1081081081081079</v>
      </c>
      <c r="Q3526" s="3" t="s">
        <v>8272</v>
      </c>
      <c r="R3526" s="3" t="s">
        <v>8272</v>
      </c>
      <c r="S3526" s="15">
        <f t="shared" si="110"/>
        <v>41880.76357638889</v>
      </c>
      <c r="T3526" s="14">
        <f t="shared" si="111"/>
        <v>41895.166666666664</v>
      </c>
    </row>
    <row r="3527" spans="1:20" ht="30.75" x14ac:dyDescent="0.25">
      <c r="A3527" s="3">
        <v>3525</v>
      </c>
      <c r="B3527" s="4" t="s">
        <v>3524</v>
      </c>
      <c r="C3527" s="4" t="s">
        <v>7635</v>
      </c>
      <c r="D3527" s="3">
        <v>500</v>
      </c>
      <c r="E3527" s="3">
        <v>530</v>
      </c>
      <c r="F3527" s="8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8272</v>
      </c>
      <c r="O3527" s="8">
        <v>106</v>
      </c>
      <c r="P3527" s="3">
        <v>4.2857142857142856</v>
      </c>
      <c r="Q3527" s="3" t="s">
        <v>8272</v>
      </c>
      <c r="R3527" s="3" t="s">
        <v>8272</v>
      </c>
      <c r="S3527" s="15">
        <f t="shared" si="110"/>
        <v>42214.6956712963</v>
      </c>
      <c r="T3527" s="14">
        <f t="shared" si="111"/>
        <v>42225.666666666672</v>
      </c>
    </row>
    <row r="3528" spans="1:20" ht="30.75" x14ac:dyDescent="0.25">
      <c r="A3528" s="3">
        <v>3526</v>
      </c>
      <c r="B3528" s="4" t="s">
        <v>3525</v>
      </c>
      <c r="C3528" s="4" t="s">
        <v>7636</v>
      </c>
      <c r="D3528" s="3">
        <v>3300</v>
      </c>
      <c r="E3528" s="3">
        <v>3366</v>
      </c>
      <c r="F3528" s="8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8272</v>
      </c>
      <c r="O3528" s="8">
        <v>102</v>
      </c>
      <c r="P3528" s="3">
        <v>1.9411764705882353</v>
      </c>
      <c r="Q3528" s="3" t="s">
        <v>8272</v>
      </c>
      <c r="R3528" s="3" t="s">
        <v>8272</v>
      </c>
      <c r="S3528" s="15">
        <f t="shared" si="110"/>
        <v>42460.335312499999</v>
      </c>
      <c r="T3528" s="14">
        <f t="shared" si="111"/>
        <v>42488.249305555553</v>
      </c>
    </row>
    <row r="3529" spans="1:20" ht="45.75" x14ac:dyDescent="0.25">
      <c r="A3529" s="3">
        <v>3527</v>
      </c>
      <c r="B3529" s="4" t="s">
        <v>3526</v>
      </c>
      <c r="C3529" s="4" t="s">
        <v>7637</v>
      </c>
      <c r="D3529" s="3">
        <v>6000</v>
      </c>
      <c r="E3529" s="3">
        <v>7015</v>
      </c>
      <c r="F3529" s="8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8272</v>
      </c>
      <c r="O3529" s="8">
        <v>116.91666666666667</v>
      </c>
      <c r="P3529" s="3">
        <v>11.802325581395349</v>
      </c>
      <c r="Q3529" s="3" t="s">
        <v>8272</v>
      </c>
      <c r="R3529" s="3" t="s">
        <v>8272</v>
      </c>
      <c r="S3529" s="15">
        <f t="shared" si="110"/>
        <v>42167.023206018523</v>
      </c>
      <c r="T3529" s="14">
        <f t="shared" si="111"/>
        <v>42196.165972222225</v>
      </c>
    </row>
    <row r="3530" spans="1:20" ht="30.75" x14ac:dyDescent="0.25">
      <c r="A3530" s="3">
        <v>3528</v>
      </c>
      <c r="B3530" s="4" t="s">
        <v>3527</v>
      </c>
      <c r="C3530" s="4" t="s">
        <v>7638</v>
      </c>
      <c r="D3530" s="3">
        <v>1650</v>
      </c>
      <c r="E3530" s="3">
        <v>1669</v>
      </c>
      <c r="F3530" s="8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8272</v>
      </c>
      <c r="O3530" s="8">
        <v>101.15151515151514</v>
      </c>
      <c r="P3530" s="3">
        <v>0.51351351351351349</v>
      </c>
      <c r="Q3530" s="3" t="s">
        <v>8272</v>
      </c>
      <c r="R3530" s="3" t="s">
        <v>8272</v>
      </c>
      <c r="S3530" s="15">
        <f t="shared" si="110"/>
        <v>42733.50136574074</v>
      </c>
      <c r="T3530" s="14">
        <f t="shared" si="111"/>
        <v>42753.50136574074</v>
      </c>
    </row>
    <row r="3531" spans="1:20" ht="45.75" x14ac:dyDescent="0.25">
      <c r="A3531" s="3">
        <v>3529</v>
      </c>
      <c r="B3531" s="4" t="s">
        <v>3528</v>
      </c>
      <c r="C3531" s="4" t="s">
        <v>7639</v>
      </c>
      <c r="D3531" s="3">
        <v>500</v>
      </c>
      <c r="E3531" s="3">
        <v>660</v>
      </c>
      <c r="F3531" s="8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8272</v>
      </c>
      <c r="O3531" s="8">
        <v>132</v>
      </c>
      <c r="P3531" s="3">
        <v>8.8888888888888893</v>
      </c>
      <c r="Q3531" s="3" t="s">
        <v>8272</v>
      </c>
      <c r="R3531" s="3" t="s">
        <v>8272</v>
      </c>
      <c r="S3531" s="15">
        <f t="shared" si="110"/>
        <v>42177.761782407411</v>
      </c>
      <c r="T3531" s="14">
        <f t="shared" si="111"/>
        <v>42198.041666666672</v>
      </c>
    </row>
    <row r="3532" spans="1:20" ht="30.75" x14ac:dyDescent="0.25">
      <c r="A3532" s="3">
        <v>3530</v>
      </c>
      <c r="B3532" s="4" t="s">
        <v>3529</v>
      </c>
      <c r="C3532" s="4" t="s">
        <v>7640</v>
      </c>
      <c r="D3532" s="3">
        <v>2750</v>
      </c>
      <c r="E3532" s="3">
        <v>2750</v>
      </c>
      <c r="F3532" s="8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8272</v>
      </c>
      <c r="O3532" s="8">
        <v>100</v>
      </c>
      <c r="P3532" s="3">
        <v>0</v>
      </c>
      <c r="Q3532" s="3" t="s">
        <v>8272</v>
      </c>
      <c r="R3532" s="3" t="s">
        <v>8272</v>
      </c>
      <c r="S3532" s="15">
        <f t="shared" si="110"/>
        <v>42442.623344907406</v>
      </c>
      <c r="T3532" s="14">
        <f t="shared" si="111"/>
        <v>42470.833333333328</v>
      </c>
    </row>
    <row r="3533" spans="1:20" ht="15.75" x14ac:dyDescent="0.25">
      <c r="A3533" s="3">
        <v>3531</v>
      </c>
      <c r="B3533" s="4" t="s">
        <v>3530</v>
      </c>
      <c r="C3533" s="4" t="s">
        <v>7641</v>
      </c>
      <c r="D3533" s="3">
        <v>1000</v>
      </c>
      <c r="E3533" s="3">
        <v>1280</v>
      </c>
      <c r="F3533" s="8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8272</v>
      </c>
      <c r="O3533" s="8">
        <v>128</v>
      </c>
      <c r="P3533" s="3">
        <v>10.76923076923077</v>
      </c>
      <c r="Q3533" s="3" t="s">
        <v>8272</v>
      </c>
      <c r="R3533" s="3" t="s">
        <v>8272</v>
      </c>
      <c r="S3533" s="15">
        <f t="shared" si="110"/>
        <v>42521.654328703706</v>
      </c>
      <c r="T3533" s="14">
        <f t="shared" si="111"/>
        <v>42551.654328703706</v>
      </c>
    </row>
    <row r="3534" spans="1:20" ht="45.75" x14ac:dyDescent="0.25">
      <c r="A3534" s="3">
        <v>3532</v>
      </c>
      <c r="B3534" s="4" t="s">
        <v>3531</v>
      </c>
      <c r="C3534" s="4" t="s">
        <v>7642</v>
      </c>
      <c r="D3534" s="3">
        <v>960</v>
      </c>
      <c r="E3534" s="3">
        <v>1142</v>
      </c>
      <c r="F3534" s="8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8272</v>
      </c>
      <c r="O3534" s="8">
        <v>118.95833333333334</v>
      </c>
      <c r="P3534" s="3">
        <v>6.7407407407407405</v>
      </c>
      <c r="Q3534" s="3" t="s">
        <v>8272</v>
      </c>
      <c r="R3534" s="3" t="s">
        <v>8272</v>
      </c>
      <c r="S3534" s="15">
        <f t="shared" si="110"/>
        <v>41884.599849537037</v>
      </c>
      <c r="T3534" s="14">
        <f t="shared" si="111"/>
        <v>41900.165972222225</v>
      </c>
    </row>
    <row r="3535" spans="1:20" ht="45.75" x14ac:dyDescent="0.25">
      <c r="A3535" s="3">
        <v>3533</v>
      </c>
      <c r="B3535" s="4" t="s">
        <v>3532</v>
      </c>
      <c r="C3535" s="4" t="s">
        <v>7643</v>
      </c>
      <c r="D3535" s="3">
        <v>500</v>
      </c>
      <c r="E3535" s="3">
        <v>631</v>
      </c>
      <c r="F3535" s="8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8272</v>
      </c>
      <c r="O3535" s="8">
        <v>126.2</v>
      </c>
      <c r="P3535" s="3">
        <v>16.375</v>
      </c>
      <c r="Q3535" s="3" t="s">
        <v>8272</v>
      </c>
      <c r="R3535" s="3" t="s">
        <v>8272</v>
      </c>
      <c r="S3535" s="15">
        <f t="shared" si="110"/>
        <v>42289.761192129634</v>
      </c>
      <c r="T3535" s="14">
        <f t="shared" si="111"/>
        <v>42319.802858796291</v>
      </c>
    </row>
    <row r="3536" spans="1:20" ht="30.75" x14ac:dyDescent="0.25">
      <c r="A3536" s="3">
        <v>3534</v>
      </c>
      <c r="B3536" s="4" t="s">
        <v>3533</v>
      </c>
      <c r="C3536" s="4" t="s">
        <v>7644</v>
      </c>
      <c r="D3536" s="3">
        <v>5000</v>
      </c>
      <c r="E3536" s="3">
        <v>7810</v>
      </c>
      <c r="F3536" s="8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8272</v>
      </c>
      <c r="O3536" s="8">
        <v>156.20000000000002</v>
      </c>
      <c r="P3536" s="3">
        <v>13.774509803921569</v>
      </c>
      <c r="Q3536" s="3" t="s">
        <v>8272</v>
      </c>
      <c r="R3536" s="3" t="s">
        <v>8272</v>
      </c>
      <c r="S3536" s="15">
        <f t="shared" si="110"/>
        <v>42243.6252662037</v>
      </c>
      <c r="T3536" s="14">
        <f t="shared" si="111"/>
        <v>42278.6252662037</v>
      </c>
    </row>
    <row r="3537" spans="1:20" ht="30.75" x14ac:dyDescent="0.25">
      <c r="A3537" s="3">
        <v>3535</v>
      </c>
      <c r="B3537" s="4" t="s">
        <v>3534</v>
      </c>
      <c r="C3537" s="4" t="s">
        <v>7645</v>
      </c>
      <c r="D3537" s="3">
        <v>2000</v>
      </c>
      <c r="E3537" s="3">
        <v>2063</v>
      </c>
      <c r="F3537" s="8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8272</v>
      </c>
      <c r="O3537" s="8">
        <v>103.15</v>
      </c>
      <c r="P3537" s="3">
        <v>1.3695652173913044</v>
      </c>
      <c r="Q3537" s="3" t="s">
        <v>8272</v>
      </c>
      <c r="R3537" s="3" t="s">
        <v>8272</v>
      </c>
      <c r="S3537" s="15">
        <f t="shared" si="110"/>
        <v>42248.640162037031</v>
      </c>
      <c r="T3537" s="14">
        <f t="shared" si="111"/>
        <v>42279.75</v>
      </c>
    </row>
    <row r="3538" spans="1:20" ht="30.75" x14ac:dyDescent="0.25">
      <c r="A3538" s="3">
        <v>3536</v>
      </c>
      <c r="B3538" s="4" t="s">
        <v>3535</v>
      </c>
      <c r="C3538" s="4" t="s">
        <v>7646</v>
      </c>
      <c r="D3538" s="3">
        <v>150</v>
      </c>
      <c r="E3538" s="3">
        <v>230</v>
      </c>
      <c r="F3538" s="8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8272</v>
      </c>
      <c r="O3538" s="8">
        <v>153.33333333333334</v>
      </c>
      <c r="P3538" s="3">
        <v>4.7058823529411766</v>
      </c>
      <c r="Q3538" s="3" t="s">
        <v>8272</v>
      </c>
      <c r="R3538" s="3" t="s">
        <v>8272</v>
      </c>
      <c r="S3538" s="15">
        <f t="shared" si="110"/>
        <v>42328.727141203708</v>
      </c>
      <c r="T3538" s="14">
        <f t="shared" si="111"/>
        <v>42358.499305555553</v>
      </c>
    </row>
    <row r="3539" spans="1:20" ht="45.75" x14ac:dyDescent="0.25">
      <c r="A3539" s="3">
        <v>3537</v>
      </c>
      <c r="B3539" s="4" t="s">
        <v>3536</v>
      </c>
      <c r="C3539" s="4" t="s">
        <v>7647</v>
      </c>
      <c r="D3539" s="3">
        <v>675</v>
      </c>
      <c r="E3539" s="3">
        <v>1218</v>
      </c>
      <c r="F3539" s="8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8272</v>
      </c>
      <c r="O3539" s="8">
        <v>180.44444444444446</v>
      </c>
      <c r="P3539" s="3">
        <v>19.392857142857142</v>
      </c>
      <c r="Q3539" s="3" t="s">
        <v>8272</v>
      </c>
      <c r="R3539" s="3" t="s">
        <v>8272</v>
      </c>
      <c r="S3539" s="15">
        <f t="shared" si="110"/>
        <v>41923.354351851849</v>
      </c>
      <c r="T3539" s="14">
        <f t="shared" si="111"/>
        <v>41960.332638888889</v>
      </c>
    </row>
    <row r="3540" spans="1:20" ht="45.75" x14ac:dyDescent="0.25">
      <c r="A3540" s="3">
        <v>3538</v>
      </c>
      <c r="B3540" s="4" t="s">
        <v>3537</v>
      </c>
      <c r="C3540" s="4" t="s">
        <v>7648</v>
      </c>
      <c r="D3540" s="3">
        <v>2000</v>
      </c>
      <c r="E3540" s="3">
        <v>2569</v>
      </c>
      <c r="F3540" s="8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8272</v>
      </c>
      <c r="O3540" s="8">
        <v>128.44999999999999</v>
      </c>
      <c r="P3540" s="3">
        <v>6.8554216867469879</v>
      </c>
      <c r="Q3540" s="3" t="s">
        <v>8272</v>
      </c>
      <c r="R3540" s="3" t="s">
        <v>8272</v>
      </c>
      <c r="S3540" s="15">
        <f t="shared" si="110"/>
        <v>42571.420601851853</v>
      </c>
      <c r="T3540" s="14">
        <f t="shared" si="111"/>
        <v>42599.420601851853</v>
      </c>
    </row>
    <row r="3541" spans="1:20" ht="30.75" x14ac:dyDescent="0.25">
      <c r="A3541" s="3">
        <v>3539</v>
      </c>
      <c r="B3541" s="4" t="s">
        <v>3538</v>
      </c>
      <c r="C3541" s="4" t="s">
        <v>7649</v>
      </c>
      <c r="D3541" s="3">
        <v>600</v>
      </c>
      <c r="E3541" s="3">
        <v>718</v>
      </c>
      <c r="F3541" s="8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8272</v>
      </c>
      <c r="O3541" s="8">
        <v>119.66666666666667</v>
      </c>
      <c r="P3541" s="3">
        <v>9.0769230769230766</v>
      </c>
      <c r="Q3541" s="3" t="s">
        <v>8272</v>
      </c>
      <c r="R3541" s="3" t="s">
        <v>8272</v>
      </c>
      <c r="S3541" s="15">
        <f t="shared" si="110"/>
        <v>42600.756041666667</v>
      </c>
      <c r="T3541" s="14">
        <f t="shared" si="111"/>
        <v>42621.756041666667</v>
      </c>
    </row>
    <row r="3542" spans="1:20" ht="30.75" x14ac:dyDescent="0.25">
      <c r="A3542" s="3">
        <v>3540</v>
      </c>
      <c r="B3542" s="4" t="s">
        <v>3539</v>
      </c>
      <c r="C3542" s="4" t="s">
        <v>7650</v>
      </c>
      <c r="D3542" s="3">
        <v>300</v>
      </c>
      <c r="E3542" s="3">
        <v>369</v>
      </c>
      <c r="F3542" s="8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8272</v>
      </c>
      <c r="O3542" s="8">
        <v>123</v>
      </c>
      <c r="P3542" s="3">
        <v>8.625</v>
      </c>
      <c r="Q3542" s="3" t="s">
        <v>8272</v>
      </c>
      <c r="R3542" s="3" t="s">
        <v>8272</v>
      </c>
      <c r="S3542" s="15">
        <f t="shared" si="110"/>
        <v>42517.003368055557</v>
      </c>
      <c r="T3542" s="14">
        <f t="shared" si="111"/>
        <v>42547.003368055557</v>
      </c>
    </row>
    <row r="3543" spans="1:20" ht="30.75" x14ac:dyDescent="0.25">
      <c r="A3543" s="3">
        <v>3541</v>
      </c>
      <c r="B3543" s="4" t="s">
        <v>3540</v>
      </c>
      <c r="C3543" s="4" t="s">
        <v>7651</v>
      </c>
      <c r="D3543" s="3">
        <v>1200</v>
      </c>
      <c r="E3543" s="3">
        <v>1260</v>
      </c>
      <c r="F3543" s="8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8272</v>
      </c>
      <c r="O3543" s="8">
        <v>105</v>
      </c>
      <c r="P3543" s="3">
        <v>1.875</v>
      </c>
      <c r="Q3543" s="3" t="s">
        <v>8272</v>
      </c>
      <c r="R3543" s="3" t="s">
        <v>8272</v>
      </c>
      <c r="S3543" s="15">
        <f t="shared" si="110"/>
        <v>42222.730034722219</v>
      </c>
      <c r="T3543" s="14">
        <f t="shared" si="111"/>
        <v>42247.730034722219</v>
      </c>
    </row>
    <row r="3544" spans="1:20" ht="30.75" x14ac:dyDescent="0.25">
      <c r="A3544" s="3">
        <v>3542</v>
      </c>
      <c r="B3544" s="4" t="s">
        <v>3541</v>
      </c>
      <c r="C3544" s="4" t="s">
        <v>7652</v>
      </c>
      <c r="D3544" s="3">
        <v>5500</v>
      </c>
      <c r="E3544" s="3">
        <v>5623</v>
      </c>
      <c r="F3544" s="8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8272</v>
      </c>
      <c r="O3544" s="8">
        <v>102.23636363636363</v>
      </c>
      <c r="P3544" s="3">
        <v>1.4470588235294117</v>
      </c>
      <c r="Q3544" s="3" t="s">
        <v>8272</v>
      </c>
      <c r="R3544" s="3" t="s">
        <v>8272</v>
      </c>
      <c r="S3544" s="15">
        <f t="shared" si="110"/>
        <v>41829.599791666667</v>
      </c>
      <c r="T3544" s="14">
        <f t="shared" si="111"/>
        <v>41889.599791666667</v>
      </c>
    </row>
    <row r="3545" spans="1:20" ht="30.75" x14ac:dyDescent="0.25">
      <c r="A3545" s="3">
        <v>3543</v>
      </c>
      <c r="B3545" s="4" t="s">
        <v>3542</v>
      </c>
      <c r="C3545" s="4" t="s">
        <v>7653</v>
      </c>
      <c r="D3545" s="3">
        <v>1500</v>
      </c>
      <c r="E3545" s="3">
        <v>1570</v>
      </c>
      <c r="F3545" s="8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8272</v>
      </c>
      <c r="O3545" s="8">
        <v>104.66666666666666</v>
      </c>
      <c r="P3545" s="3">
        <v>2.4137931034482758</v>
      </c>
      <c r="Q3545" s="3" t="s">
        <v>8272</v>
      </c>
      <c r="R3545" s="3" t="s">
        <v>8272</v>
      </c>
      <c r="S3545" s="15">
        <f t="shared" si="110"/>
        <v>42150.755312499998</v>
      </c>
      <c r="T3545" s="14">
        <f t="shared" si="111"/>
        <v>42180.755312499998</v>
      </c>
    </row>
    <row r="3546" spans="1:20" ht="30.75" x14ac:dyDescent="0.25">
      <c r="A3546" s="3">
        <v>3544</v>
      </c>
      <c r="B3546" s="4" t="s">
        <v>3543</v>
      </c>
      <c r="C3546" s="4" t="s">
        <v>7654</v>
      </c>
      <c r="D3546" s="3">
        <v>2500</v>
      </c>
      <c r="E3546" s="3">
        <v>2500</v>
      </c>
      <c r="F3546" s="8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8272</v>
      </c>
      <c r="O3546" s="8">
        <v>100</v>
      </c>
      <c r="P3546" s="3">
        <v>0</v>
      </c>
      <c r="Q3546" s="3" t="s">
        <v>8272</v>
      </c>
      <c r="R3546" s="3" t="s">
        <v>8272</v>
      </c>
      <c r="S3546" s="15">
        <f t="shared" si="110"/>
        <v>42040.831678240742</v>
      </c>
      <c r="T3546" s="14">
        <f t="shared" si="111"/>
        <v>42070.831678240742</v>
      </c>
    </row>
    <row r="3547" spans="1:20" ht="45.75" x14ac:dyDescent="0.25">
      <c r="A3547" s="3">
        <v>3545</v>
      </c>
      <c r="B3547" s="4" t="s">
        <v>3544</v>
      </c>
      <c r="C3547" s="4" t="s">
        <v>7655</v>
      </c>
      <c r="D3547" s="3">
        <v>250</v>
      </c>
      <c r="E3547" s="3">
        <v>251</v>
      </c>
      <c r="F3547" s="8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8272</v>
      </c>
      <c r="O3547" s="8">
        <v>100.4</v>
      </c>
      <c r="P3547" s="3">
        <v>0.125</v>
      </c>
      <c r="Q3547" s="3" t="s">
        <v>8272</v>
      </c>
      <c r="R3547" s="3" t="s">
        <v>8272</v>
      </c>
      <c r="S3547" s="15">
        <f t="shared" si="110"/>
        <v>42075.807395833333</v>
      </c>
      <c r="T3547" s="14">
        <f t="shared" si="111"/>
        <v>42105.807395833333</v>
      </c>
    </row>
    <row r="3548" spans="1:20" ht="30.75" x14ac:dyDescent="0.25">
      <c r="A3548" s="3">
        <v>3546</v>
      </c>
      <c r="B3548" s="4" t="s">
        <v>3545</v>
      </c>
      <c r="C3548" s="4" t="s">
        <v>7656</v>
      </c>
      <c r="D3548" s="3">
        <v>1100</v>
      </c>
      <c r="E3548" s="3">
        <v>1125</v>
      </c>
      <c r="F3548" s="8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8272</v>
      </c>
      <c r="O3548" s="8">
        <v>102.27272727272727</v>
      </c>
      <c r="P3548" s="3">
        <v>1.3157894736842106</v>
      </c>
      <c r="Q3548" s="3" t="s">
        <v>8272</v>
      </c>
      <c r="R3548" s="3" t="s">
        <v>8272</v>
      </c>
      <c r="S3548" s="15">
        <f t="shared" si="110"/>
        <v>42073.660694444443</v>
      </c>
      <c r="T3548" s="14">
        <f t="shared" si="111"/>
        <v>42095.165972222225</v>
      </c>
    </row>
    <row r="3549" spans="1:20" ht="30.75" x14ac:dyDescent="0.25">
      <c r="A3549" s="3">
        <v>3547</v>
      </c>
      <c r="B3549" s="4" t="s">
        <v>3546</v>
      </c>
      <c r="C3549" s="4" t="s">
        <v>7657</v>
      </c>
      <c r="D3549" s="3">
        <v>35000</v>
      </c>
      <c r="E3549" s="3">
        <v>40043.25</v>
      </c>
      <c r="F3549" s="8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8272</v>
      </c>
      <c r="O3549" s="8">
        <v>114.40928571428573</v>
      </c>
      <c r="P3549" s="3">
        <v>15.009672619047619</v>
      </c>
      <c r="Q3549" s="3" t="s">
        <v>8272</v>
      </c>
      <c r="R3549" s="3" t="s">
        <v>8272</v>
      </c>
      <c r="S3549" s="15">
        <f t="shared" si="110"/>
        <v>42480.078715277778</v>
      </c>
      <c r="T3549" s="14">
        <f t="shared" si="111"/>
        <v>42504.165972222225</v>
      </c>
    </row>
    <row r="3550" spans="1:20" ht="30.75" x14ac:dyDescent="0.25">
      <c r="A3550" s="3">
        <v>3548</v>
      </c>
      <c r="B3550" s="4" t="s">
        <v>3547</v>
      </c>
      <c r="C3550" s="4" t="s">
        <v>7658</v>
      </c>
      <c r="D3550" s="3">
        <v>2100</v>
      </c>
      <c r="E3550" s="3">
        <v>2140</v>
      </c>
      <c r="F3550" s="8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8272</v>
      </c>
      <c r="O3550" s="8">
        <v>101.9047619047619</v>
      </c>
      <c r="P3550" s="3">
        <v>3.0769230769230771</v>
      </c>
      <c r="Q3550" s="3" t="s">
        <v>8272</v>
      </c>
      <c r="R3550" s="3" t="s">
        <v>8272</v>
      </c>
      <c r="S3550" s="15">
        <f t="shared" si="110"/>
        <v>42411.942291666666</v>
      </c>
      <c r="T3550" s="14">
        <f t="shared" si="111"/>
        <v>42434.041666666672</v>
      </c>
    </row>
    <row r="3551" spans="1:20" ht="30.75" x14ac:dyDescent="0.25">
      <c r="A3551" s="3">
        <v>3549</v>
      </c>
      <c r="B3551" s="4" t="s">
        <v>3548</v>
      </c>
      <c r="C3551" s="4" t="s">
        <v>7659</v>
      </c>
      <c r="D3551" s="3">
        <v>1000</v>
      </c>
      <c r="E3551" s="3">
        <v>1020</v>
      </c>
      <c r="F3551" s="8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8272</v>
      </c>
      <c r="O3551" s="8">
        <v>102</v>
      </c>
      <c r="P3551" s="3">
        <v>0.47619047619047616</v>
      </c>
      <c r="Q3551" s="3" t="s">
        <v>8272</v>
      </c>
      <c r="R3551" s="3" t="s">
        <v>8272</v>
      </c>
      <c r="S3551" s="15">
        <f t="shared" si="110"/>
        <v>42223.394363425927</v>
      </c>
      <c r="T3551" s="14">
        <f t="shared" si="111"/>
        <v>42251.394363425927</v>
      </c>
    </row>
    <row r="3552" spans="1:20" ht="45.75" x14ac:dyDescent="0.25">
      <c r="A3552" s="3">
        <v>3550</v>
      </c>
      <c r="B3552" s="4" t="s">
        <v>3549</v>
      </c>
      <c r="C3552" s="4" t="s">
        <v>7660</v>
      </c>
      <c r="D3552" s="3">
        <v>2500</v>
      </c>
      <c r="E3552" s="3">
        <v>2620</v>
      </c>
      <c r="F3552" s="8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8272</v>
      </c>
      <c r="O3552" s="8">
        <v>104.80000000000001</v>
      </c>
      <c r="P3552" s="3">
        <v>1.875</v>
      </c>
      <c r="Q3552" s="3" t="s">
        <v>8272</v>
      </c>
      <c r="R3552" s="3" t="s">
        <v>8272</v>
      </c>
      <c r="S3552" s="15">
        <f t="shared" si="110"/>
        <v>42462.893495370372</v>
      </c>
      <c r="T3552" s="14">
        <f t="shared" si="111"/>
        <v>42492.893495370372</v>
      </c>
    </row>
    <row r="3553" spans="1:20" ht="30.75" x14ac:dyDescent="0.25">
      <c r="A3553" s="3">
        <v>3551</v>
      </c>
      <c r="B3553" s="4" t="s">
        <v>3550</v>
      </c>
      <c r="C3553" s="4" t="s">
        <v>7661</v>
      </c>
      <c r="D3553" s="3">
        <v>1500</v>
      </c>
      <c r="E3553" s="3">
        <v>1527.5</v>
      </c>
      <c r="F3553" s="8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8272</v>
      </c>
      <c r="O3553" s="8">
        <v>101.83333333333333</v>
      </c>
      <c r="P3553" s="3">
        <v>1.1000000000000001</v>
      </c>
      <c r="Q3553" s="3" t="s">
        <v>8272</v>
      </c>
      <c r="R3553" s="3" t="s">
        <v>8272</v>
      </c>
      <c r="S3553" s="15">
        <f t="shared" si="110"/>
        <v>41753.515856481477</v>
      </c>
      <c r="T3553" s="14">
        <f t="shared" si="111"/>
        <v>41781.921527777777</v>
      </c>
    </row>
    <row r="3554" spans="1:20" ht="45.75" x14ac:dyDescent="0.25">
      <c r="A3554" s="3">
        <v>3552</v>
      </c>
      <c r="B3554" s="4" t="s">
        <v>3551</v>
      </c>
      <c r="C3554" s="4" t="s">
        <v>7662</v>
      </c>
      <c r="D3554" s="3">
        <v>773</v>
      </c>
      <c r="E3554" s="3">
        <v>773</v>
      </c>
      <c r="F3554" s="8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8272</v>
      </c>
      <c r="O3554" s="8">
        <v>100</v>
      </c>
      <c r="P3554" s="3">
        <v>0</v>
      </c>
      <c r="Q3554" s="3" t="s">
        <v>8272</v>
      </c>
      <c r="R3554" s="3" t="s">
        <v>8272</v>
      </c>
      <c r="S3554" s="15">
        <f t="shared" si="110"/>
        <v>41788.587083333332</v>
      </c>
      <c r="T3554" s="14">
        <f t="shared" si="111"/>
        <v>41818.587083333332</v>
      </c>
    </row>
    <row r="3555" spans="1:20" ht="30.75" x14ac:dyDescent="0.25">
      <c r="A3555" s="3">
        <v>3553</v>
      </c>
      <c r="B3555" s="4" t="s">
        <v>3552</v>
      </c>
      <c r="C3555" s="4" t="s">
        <v>7663</v>
      </c>
      <c r="D3555" s="3">
        <v>5500</v>
      </c>
      <c r="E3555" s="3">
        <v>5845</v>
      </c>
      <c r="F3555" s="8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8272</v>
      </c>
      <c r="O3555" s="8">
        <v>106.27272727272728</v>
      </c>
      <c r="P3555" s="3">
        <v>3.3173076923076925</v>
      </c>
      <c r="Q3555" s="3" t="s">
        <v>8272</v>
      </c>
      <c r="R3555" s="3" t="s">
        <v>8272</v>
      </c>
      <c r="S3555" s="15">
        <f t="shared" si="110"/>
        <v>42196.028703703705</v>
      </c>
      <c r="T3555" s="14">
        <f t="shared" si="111"/>
        <v>42228</v>
      </c>
    </row>
    <row r="3556" spans="1:20" ht="30.75" x14ac:dyDescent="0.25">
      <c r="A3556" s="3">
        <v>3554</v>
      </c>
      <c r="B3556" s="4" t="s">
        <v>3553</v>
      </c>
      <c r="C3556" s="4" t="s">
        <v>7664</v>
      </c>
      <c r="D3556" s="3">
        <v>5000</v>
      </c>
      <c r="E3556" s="3">
        <v>5671.11</v>
      </c>
      <c r="F3556" s="8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8272</v>
      </c>
      <c r="O3556" s="8">
        <v>113.42219999999999</v>
      </c>
      <c r="P3556" s="3">
        <v>12.662452830188673</v>
      </c>
      <c r="Q3556" s="3" t="s">
        <v>8272</v>
      </c>
      <c r="R3556" s="3" t="s">
        <v>8272</v>
      </c>
      <c r="S3556" s="15">
        <f t="shared" si="110"/>
        <v>42016.050451388888</v>
      </c>
      <c r="T3556" s="14">
        <f t="shared" si="111"/>
        <v>42046.708333333328</v>
      </c>
    </row>
    <row r="3557" spans="1:20" ht="30.75" x14ac:dyDescent="0.25">
      <c r="A3557" s="3">
        <v>3555</v>
      </c>
      <c r="B3557" s="4" t="s">
        <v>3554</v>
      </c>
      <c r="C3557" s="4" t="s">
        <v>7665</v>
      </c>
      <c r="D3557" s="3">
        <v>2400</v>
      </c>
      <c r="E3557" s="3">
        <v>2400</v>
      </c>
      <c r="F3557" s="8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8272</v>
      </c>
      <c r="O3557" s="8">
        <v>100</v>
      </c>
      <c r="P3557" s="3">
        <v>0</v>
      </c>
      <c r="Q3557" s="3" t="s">
        <v>8272</v>
      </c>
      <c r="R3557" s="3" t="s">
        <v>8272</v>
      </c>
      <c r="S3557" s="15">
        <f t="shared" si="110"/>
        <v>42661.442060185189</v>
      </c>
      <c r="T3557" s="14">
        <f t="shared" si="111"/>
        <v>42691.483726851846</v>
      </c>
    </row>
    <row r="3558" spans="1:20" ht="45.75" x14ac:dyDescent="0.25">
      <c r="A3558" s="3">
        <v>3556</v>
      </c>
      <c r="B3558" s="4" t="s">
        <v>3555</v>
      </c>
      <c r="C3558" s="4" t="s">
        <v>7666</v>
      </c>
      <c r="D3558" s="3">
        <v>2200</v>
      </c>
      <c r="E3558" s="3">
        <v>2210</v>
      </c>
      <c r="F3558" s="8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8272</v>
      </c>
      <c r="O3558" s="8">
        <v>100.45454545454547</v>
      </c>
      <c r="P3558" s="3">
        <v>0.5</v>
      </c>
      <c r="Q3558" s="3" t="s">
        <v>8272</v>
      </c>
      <c r="R3558" s="3" t="s">
        <v>8272</v>
      </c>
      <c r="S3558" s="15">
        <f t="shared" si="110"/>
        <v>41808.649583333332</v>
      </c>
      <c r="T3558" s="14">
        <f t="shared" si="111"/>
        <v>41868.649583333332</v>
      </c>
    </row>
    <row r="3559" spans="1:20" ht="45.75" x14ac:dyDescent="0.25">
      <c r="A3559" s="3">
        <v>3557</v>
      </c>
      <c r="B3559" s="4" t="s">
        <v>3556</v>
      </c>
      <c r="C3559" s="4" t="s">
        <v>7667</v>
      </c>
      <c r="D3559" s="3">
        <v>100000</v>
      </c>
      <c r="E3559" s="3">
        <v>100036</v>
      </c>
      <c r="F3559" s="8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8272</v>
      </c>
      <c r="O3559" s="8">
        <v>100.03599999999999</v>
      </c>
      <c r="P3559" s="3">
        <v>6.4516129032258063E-2</v>
      </c>
      <c r="Q3559" s="3" t="s">
        <v>8272</v>
      </c>
      <c r="R3559" s="3" t="s">
        <v>8272</v>
      </c>
      <c r="S3559" s="15">
        <f t="shared" si="110"/>
        <v>41730.276747685188</v>
      </c>
      <c r="T3559" s="14">
        <f t="shared" si="111"/>
        <v>41764.276747685188</v>
      </c>
    </row>
    <row r="3560" spans="1:20" ht="30.75" x14ac:dyDescent="0.25">
      <c r="A3560" s="3">
        <v>3558</v>
      </c>
      <c r="B3560" s="4" t="s">
        <v>3557</v>
      </c>
      <c r="C3560" s="4" t="s">
        <v>7668</v>
      </c>
      <c r="D3560" s="3">
        <v>350</v>
      </c>
      <c r="E3560" s="3">
        <v>504</v>
      </c>
      <c r="F3560" s="8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8272</v>
      </c>
      <c r="O3560" s="8">
        <v>144</v>
      </c>
      <c r="P3560" s="3">
        <v>7</v>
      </c>
      <c r="Q3560" s="3" t="s">
        <v>8272</v>
      </c>
      <c r="R3560" s="3" t="s">
        <v>8272</v>
      </c>
      <c r="S3560" s="15">
        <f t="shared" si="110"/>
        <v>42139.816840277781</v>
      </c>
      <c r="T3560" s="14">
        <f t="shared" si="111"/>
        <v>42181.875</v>
      </c>
    </row>
    <row r="3561" spans="1:20" ht="45.75" x14ac:dyDescent="0.25">
      <c r="A3561" s="3">
        <v>3559</v>
      </c>
      <c r="B3561" s="4" t="s">
        <v>3558</v>
      </c>
      <c r="C3561" s="4" t="s">
        <v>7669</v>
      </c>
      <c r="D3561" s="3">
        <v>1000</v>
      </c>
      <c r="E3561" s="3">
        <v>1035</v>
      </c>
      <c r="F3561" s="8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8272</v>
      </c>
      <c r="O3561" s="8">
        <v>103.49999999999999</v>
      </c>
      <c r="P3561" s="3">
        <v>1.4583333333333333</v>
      </c>
      <c r="Q3561" s="3" t="s">
        <v>8272</v>
      </c>
      <c r="R3561" s="3" t="s">
        <v>8272</v>
      </c>
      <c r="S3561" s="15">
        <f t="shared" si="110"/>
        <v>42194.096157407403</v>
      </c>
      <c r="T3561" s="14">
        <f t="shared" si="111"/>
        <v>42216.373611111107</v>
      </c>
    </row>
    <row r="3562" spans="1:20" ht="45.75" x14ac:dyDescent="0.25">
      <c r="A3562" s="3">
        <v>3560</v>
      </c>
      <c r="B3562" s="4" t="s">
        <v>3559</v>
      </c>
      <c r="C3562" s="4" t="s">
        <v>7670</v>
      </c>
      <c r="D3562" s="3">
        <v>3200</v>
      </c>
      <c r="E3562" s="3">
        <v>3470</v>
      </c>
      <c r="F3562" s="8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8272</v>
      </c>
      <c r="O3562" s="8">
        <v>108.43750000000001</v>
      </c>
      <c r="P3562" s="3">
        <v>3.6486486486486487</v>
      </c>
      <c r="Q3562" s="3" t="s">
        <v>8272</v>
      </c>
      <c r="R3562" s="3" t="s">
        <v>8272</v>
      </c>
      <c r="S3562" s="15">
        <f t="shared" si="110"/>
        <v>42115.889652777783</v>
      </c>
      <c r="T3562" s="14">
        <f t="shared" si="111"/>
        <v>42151.114583333328</v>
      </c>
    </row>
    <row r="3563" spans="1:20" ht="105.75" x14ac:dyDescent="0.25">
      <c r="A3563" s="3">
        <v>3561</v>
      </c>
      <c r="B3563" s="4" t="s">
        <v>3560</v>
      </c>
      <c r="C3563" s="4" t="s">
        <v>7671</v>
      </c>
      <c r="D3563" s="3">
        <v>2500</v>
      </c>
      <c r="E3563" s="3">
        <v>2560</v>
      </c>
      <c r="F3563" s="8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8272</v>
      </c>
      <c r="O3563" s="8">
        <v>102.4</v>
      </c>
      <c r="P3563" s="3">
        <v>1.1111111111111112</v>
      </c>
      <c r="Q3563" s="3" t="s">
        <v>8272</v>
      </c>
      <c r="R3563" s="3" t="s">
        <v>8272</v>
      </c>
      <c r="S3563" s="15">
        <f t="shared" si="110"/>
        <v>42203.680300925931</v>
      </c>
      <c r="T3563" s="14">
        <f t="shared" si="111"/>
        <v>42221.774999999994</v>
      </c>
    </row>
    <row r="3564" spans="1:20" ht="45.75" x14ac:dyDescent="0.25">
      <c r="A3564" s="3">
        <v>3562</v>
      </c>
      <c r="B3564" s="4" t="s">
        <v>3561</v>
      </c>
      <c r="C3564" s="4" t="s">
        <v>7672</v>
      </c>
      <c r="D3564" s="3">
        <v>315</v>
      </c>
      <c r="E3564" s="3">
        <v>469</v>
      </c>
      <c r="F3564" s="8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8272</v>
      </c>
      <c r="O3564" s="8">
        <v>148.88888888888889</v>
      </c>
      <c r="P3564" s="3">
        <v>4.967741935483871</v>
      </c>
      <c r="Q3564" s="3" t="s">
        <v>8272</v>
      </c>
      <c r="R3564" s="3" t="s">
        <v>8272</v>
      </c>
      <c r="S3564" s="15">
        <f t="shared" si="110"/>
        <v>42433.761886574073</v>
      </c>
      <c r="T3564" s="14">
        <f t="shared" si="111"/>
        <v>42442.916666666672</v>
      </c>
    </row>
    <row r="3565" spans="1:20" ht="30.75" x14ac:dyDescent="0.25">
      <c r="A3565" s="3">
        <v>3563</v>
      </c>
      <c r="B3565" s="4" t="s">
        <v>3562</v>
      </c>
      <c r="C3565" s="4" t="s">
        <v>7673</v>
      </c>
      <c r="D3565" s="3">
        <v>500</v>
      </c>
      <c r="E3565" s="3">
        <v>527.45000000000005</v>
      </c>
      <c r="F3565" s="8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8272</v>
      </c>
      <c r="O3565" s="8">
        <v>105.49000000000002</v>
      </c>
      <c r="P3565" s="3">
        <v>1.0980000000000019</v>
      </c>
      <c r="Q3565" s="3" t="s">
        <v>8272</v>
      </c>
      <c r="R3565" s="3" t="s">
        <v>8272</v>
      </c>
      <c r="S3565" s="15">
        <f t="shared" si="110"/>
        <v>42555.671944444446</v>
      </c>
      <c r="T3565" s="14">
        <f t="shared" si="111"/>
        <v>42583.791666666672</v>
      </c>
    </row>
    <row r="3566" spans="1:20" ht="30.75" x14ac:dyDescent="0.25">
      <c r="A3566" s="3">
        <v>3564</v>
      </c>
      <c r="B3566" s="4" t="s">
        <v>3563</v>
      </c>
      <c r="C3566" s="4" t="s">
        <v>7674</v>
      </c>
      <c r="D3566" s="3">
        <v>1000</v>
      </c>
      <c r="E3566" s="3">
        <v>1005</v>
      </c>
      <c r="F3566" s="8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8272</v>
      </c>
      <c r="O3566" s="8">
        <v>100.49999999999999</v>
      </c>
      <c r="P3566" s="3">
        <v>0.29411764705882354</v>
      </c>
      <c r="Q3566" s="3" t="s">
        <v>8272</v>
      </c>
      <c r="R3566" s="3" t="s">
        <v>8272</v>
      </c>
      <c r="S3566" s="15">
        <f t="shared" si="110"/>
        <v>42236.623252314821</v>
      </c>
      <c r="T3566" s="14">
        <f t="shared" si="111"/>
        <v>42282.666666666672</v>
      </c>
    </row>
    <row r="3567" spans="1:20" ht="45.75" x14ac:dyDescent="0.25">
      <c r="A3567" s="3">
        <v>3565</v>
      </c>
      <c r="B3567" s="4" t="s">
        <v>3564</v>
      </c>
      <c r="C3567" s="4" t="s">
        <v>7675</v>
      </c>
      <c r="D3567" s="3">
        <v>900</v>
      </c>
      <c r="E3567" s="3">
        <v>1175</v>
      </c>
      <c r="F3567" s="8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8272</v>
      </c>
      <c r="O3567" s="8">
        <v>130.55555555555557</v>
      </c>
      <c r="P3567" s="3">
        <v>22.916666666666668</v>
      </c>
      <c r="Q3567" s="3" t="s">
        <v>8272</v>
      </c>
      <c r="R3567" s="3" t="s">
        <v>8272</v>
      </c>
      <c r="S3567" s="15">
        <f t="shared" si="110"/>
        <v>41974.743148148147</v>
      </c>
      <c r="T3567" s="14">
        <f t="shared" si="111"/>
        <v>42004.743148148147</v>
      </c>
    </row>
    <row r="3568" spans="1:20" ht="45.75" x14ac:dyDescent="0.25">
      <c r="A3568" s="3">
        <v>3566</v>
      </c>
      <c r="B3568" s="4" t="s">
        <v>3565</v>
      </c>
      <c r="C3568" s="4" t="s">
        <v>7676</v>
      </c>
      <c r="D3568" s="3">
        <v>2000</v>
      </c>
      <c r="E3568" s="3">
        <v>2095</v>
      </c>
      <c r="F3568" s="8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8272</v>
      </c>
      <c r="O3568" s="8">
        <v>104.75000000000001</v>
      </c>
      <c r="P3568" s="3">
        <v>2.5</v>
      </c>
      <c r="Q3568" s="3" t="s">
        <v>8272</v>
      </c>
      <c r="R3568" s="3" t="s">
        <v>8272</v>
      </c>
      <c r="S3568" s="15">
        <f t="shared" si="110"/>
        <v>41997.507905092592</v>
      </c>
      <c r="T3568" s="14">
        <f t="shared" si="111"/>
        <v>42027.507905092592</v>
      </c>
    </row>
    <row r="3569" spans="1:20" ht="30.75" x14ac:dyDescent="0.25">
      <c r="A3569" s="3">
        <v>3567</v>
      </c>
      <c r="B3569" s="4" t="s">
        <v>3566</v>
      </c>
      <c r="C3569" s="4" t="s">
        <v>7677</v>
      </c>
      <c r="D3569" s="3">
        <v>1000</v>
      </c>
      <c r="E3569" s="3">
        <v>1088</v>
      </c>
      <c r="F3569" s="8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8272</v>
      </c>
      <c r="O3569" s="8">
        <v>108.80000000000001</v>
      </c>
      <c r="P3569" s="3">
        <v>2.1463414634146343</v>
      </c>
      <c r="Q3569" s="3" t="s">
        <v>8272</v>
      </c>
      <c r="R3569" s="3" t="s">
        <v>8272</v>
      </c>
      <c r="S3569" s="15">
        <f t="shared" si="110"/>
        <v>42135.810694444444</v>
      </c>
      <c r="T3569" s="14">
        <f t="shared" si="111"/>
        <v>42165.810694444444</v>
      </c>
    </row>
    <row r="3570" spans="1:20" ht="45.75" x14ac:dyDescent="0.25">
      <c r="A3570" s="3">
        <v>3568</v>
      </c>
      <c r="B3570" s="4" t="s">
        <v>3567</v>
      </c>
      <c r="C3570" s="4" t="s">
        <v>7678</v>
      </c>
      <c r="D3570" s="3">
        <v>1000</v>
      </c>
      <c r="E3570" s="3">
        <v>1110</v>
      </c>
      <c r="F3570" s="8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8272</v>
      </c>
      <c r="O3570" s="8">
        <v>111.00000000000001</v>
      </c>
      <c r="P3570" s="3">
        <v>5.7894736842105265</v>
      </c>
      <c r="Q3570" s="3" t="s">
        <v>8272</v>
      </c>
      <c r="R3570" s="3" t="s">
        <v>8272</v>
      </c>
      <c r="S3570" s="15">
        <f t="shared" si="110"/>
        <v>41869.740671296298</v>
      </c>
      <c r="T3570" s="14">
        <f t="shared" si="111"/>
        <v>41899.740671296298</v>
      </c>
    </row>
    <row r="3571" spans="1:20" ht="30.75" x14ac:dyDescent="0.25">
      <c r="A3571" s="3">
        <v>3569</v>
      </c>
      <c r="B3571" s="4" t="s">
        <v>3568</v>
      </c>
      <c r="C3571" s="4" t="s">
        <v>7679</v>
      </c>
      <c r="D3571" s="3">
        <v>5000</v>
      </c>
      <c r="E3571" s="3">
        <v>5024</v>
      </c>
      <c r="F3571" s="8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8272</v>
      </c>
      <c r="O3571" s="8">
        <v>100.47999999999999</v>
      </c>
      <c r="P3571" s="3">
        <v>0.58536585365853655</v>
      </c>
      <c r="Q3571" s="3" t="s">
        <v>8272</v>
      </c>
      <c r="R3571" s="3" t="s">
        <v>8272</v>
      </c>
      <c r="S3571" s="15">
        <f t="shared" si="110"/>
        <v>41982.688611111109</v>
      </c>
      <c r="T3571" s="14">
        <f t="shared" si="111"/>
        <v>42012.688611111109</v>
      </c>
    </row>
    <row r="3572" spans="1:20" ht="30.75" x14ac:dyDescent="0.25">
      <c r="A3572" s="3">
        <v>3570</v>
      </c>
      <c r="B3572" s="4" t="s">
        <v>3569</v>
      </c>
      <c r="C3572" s="4" t="s">
        <v>7680</v>
      </c>
      <c r="D3572" s="3">
        <v>2000</v>
      </c>
      <c r="E3572" s="3">
        <v>2287</v>
      </c>
      <c r="F3572" s="8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8272</v>
      </c>
      <c r="O3572" s="8">
        <v>114.35</v>
      </c>
      <c r="P3572" s="3">
        <v>11.038461538461538</v>
      </c>
      <c r="Q3572" s="3" t="s">
        <v>8272</v>
      </c>
      <c r="R3572" s="3" t="s">
        <v>8272</v>
      </c>
      <c r="S3572" s="15">
        <f t="shared" si="110"/>
        <v>41976.331979166673</v>
      </c>
      <c r="T3572" s="14">
        <f t="shared" si="111"/>
        <v>42004.291666666672</v>
      </c>
    </row>
    <row r="3573" spans="1:20" ht="30.75" x14ac:dyDescent="0.25">
      <c r="A3573" s="3">
        <v>3571</v>
      </c>
      <c r="B3573" s="4" t="s">
        <v>3570</v>
      </c>
      <c r="C3573" s="4" t="s">
        <v>7681</v>
      </c>
      <c r="D3573" s="3">
        <v>1500</v>
      </c>
      <c r="E3573" s="3">
        <v>1831</v>
      </c>
      <c r="F3573" s="8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8272</v>
      </c>
      <c r="O3573" s="8">
        <v>122.06666666666666</v>
      </c>
      <c r="P3573" s="3">
        <v>13.24</v>
      </c>
      <c r="Q3573" s="3" t="s">
        <v>8272</v>
      </c>
      <c r="R3573" s="3" t="s">
        <v>8272</v>
      </c>
      <c r="S3573" s="15">
        <f t="shared" si="110"/>
        <v>41912.858946759261</v>
      </c>
      <c r="T3573" s="14">
        <f t="shared" si="111"/>
        <v>41942.858946759261</v>
      </c>
    </row>
    <row r="3574" spans="1:20" ht="30.75" x14ac:dyDescent="0.25">
      <c r="A3574" s="3">
        <v>3572</v>
      </c>
      <c r="B3574" s="4" t="s">
        <v>3571</v>
      </c>
      <c r="C3574" s="4" t="s">
        <v>7682</v>
      </c>
      <c r="D3574" s="3">
        <v>500</v>
      </c>
      <c r="E3574" s="3">
        <v>500</v>
      </c>
      <c r="F3574" s="8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8272</v>
      </c>
      <c r="O3574" s="8">
        <v>100</v>
      </c>
      <c r="P3574" s="3">
        <v>0</v>
      </c>
      <c r="Q3574" s="3" t="s">
        <v>8272</v>
      </c>
      <c r="R3574" s="3" t="s">
        <v>8272</v>
      </c>
      <c r="S3574" s="15">
        <f t="shared" si="110"/>
        <v>42146.570393518516</v>
      </c>
      <c r="T3574" s="14">
        <f t="shared" si="111"/>
        <v>42176.570393518516</v>
      </c>
    </row>
    <row r="3575" spans="1:20" ht="30.75" x14ac:dyDescent="0.25">
      <c r="A3575" s="3">
        <v>3573</v>
      </c>
      <c r="B3575" s="4" t="s">
        <v>3572</v>
      </c>
      <c r="C3575" s="4" t="s">
        <v>7683</v>
      </c>
      <c r="D3575" s="3">
        <v>3000</v>
      </c>
      <c r="E3575" s="3">
        <v>3084</v>
      </c>
      <c r="F3575" s="8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8272</v>
      </c>
      <c r="O3575" s="8">
        <v>102.8</v>
      </c>
      <c r="P3575" s="3">
        <v>1.0769230769230769</v>
      </c>
      <c r="Q3575" s="3" t="s">
        <v>8272</v>
      </c>
      <c r="R3575" s="3" t="s">
        <v>8272</v>
      </c>
      <c r="S3575" s="15">
        <f t="shared" si="110"/>
        <v>41921.375532407408</v>
      </c>
      <c r="T3575" s="14">
        <f t="shared" si="111"/>
        <v>41951.417199074072</v>
      </c>
    </row>
    <row r="3576" spans="1:20" ht="30.75" x14ac:dyDescent="0.25">
      <c r="A3576" s="3">
        <v>3574</v>
      </c>
      <c r="B3576" s="4" t="s">
        <v>3573</v>
      </c>
      <c r="C3576" s="4" t="s">
        <v>7684</v>
      </c>
      <c r="D3576" s="3">
        <v>5800</v>
      </c>
      <c r="E3576" s="3">
        <v>6155</v>
      </c>
      <c r="F3576" s="8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8272</v>
      </c>
      <c r="O3576" s="8">
        <v>106.12068965517241</v>
      </c>
      <c r="P3576" s="3">
        <v>7.8888888888888893</v>
      </c>
      <c r="Q3576" s="3" t="s">
        <v>8272</v>
      </c>
      <c r="R3576" s="3" t="s">
        <v>8272</v>
      </c>
      <c r="S3576" s="15">
        <f t="shared" si="110"/>
        <v>41926.942685185182</v>
      </c>
      <c r="T3576" s="14">
        <f t="shared" si="111"/>
        <v>41956.984351851846</v>
      </c>
    </row>
    <row r="3577" spans="1:20" ht="30.75" x14ac:dyDescent="0.25">
      <c r="A3577" s="3">
        <v>3575</v>
      </c>
      <c r="B3577" s="4" t="s">
        <v>3574</v>
      </c>
      <c r="C3577" s="4" t="s">
        <v>7685</v>
      </c>
      <c r="D3577" s="3">
        <v>10000</v>
      </c>
      <c r="E3577" s="3">
        <v>10133</v>
      </c>
      <c r="F3577" s="8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8272</v>
      </c>
      <c r="O3577" s="8">
        <v>101.33000000000001</v>
      </c>
      <c r="P3577" s="3">
        <v>1.303921568627451</v>
      </c>
      <c r="Q3577" s="3" t="s">
        <v>8272</v>
      </c>
      <c r="R3577" s="3" t="s">
        <v>8272</v>
      </c>
      <c r="S3577" s="15">
        <f t="shared" si="110"/>
        <v>42561.783877314811</v>
      </c>
      <c r="T3577" s="14">
        <f t="shared" si="111"/>
        <v>42593.165972222225</v>
      </c>
    </row>
    <row r="3578" spans="1:20" ht="30.75" x14ac:dyDescent="0.25">
      <c r="A3578" s="3">
        <v>3576</v>
      </c>
      <c r="B3578" s="4" t="s">
        <v>3575</v>
      </c>
      <c r="C3578" s="4" t="s">
        <v>7686</v>
      </c>
      <c r="D3578" s="3">
        <v>100</v>
      </c>
      <c r="E3578" s="3">
        <v>100</v>
      </c>
      <c r="F3578" s="8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8272</v>
      </c>
      <c r="O3578" s="8">
        <v>100</v>
      </c>
      <c r="P3578" s="3">
        <v>0</v>
      </c>
      <c r="Q3578" s="3" t="s">
        <v>8272</v>
      </c>
      <c r="R3578" s="3" t="s">
        <v>8272</v>
      </c>
      <c r="S3578" s="15">
        <f t="shared" si="110"/>
        <v>42649.54923611111</v>
      </c>
      <c r="T3578" s="14">
        <f t="shared" si="111"/>
        <v>42709.590902777782</v>
      </c>
    </row>
    <row r="3579" spans="1:20" ht="30.75" x14ac:dyDescent="0.25">
      <c r="A3579" s="3">
        <v>3577</v>
      </c>
      <c r="B3579" s="4" t="s">
        <v>3576</v>
      </c>
      <c r="C3579" s="4" t="s">
        <v>7687</v>
      </c>
      <c r="D3579" s="3">
        <v>600</v>
      </c>
      <c r="E3579" s="3">
        <v>780</v>
      </c>
      <c r="F3579" s="8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8272</v>
      </c>
      <c r="O3579" s="8">
        <v>130</v>
      </c>
      <c r="P3579" s="3">
        <v>6.666666666666667</v>
      </c>
      <c r="Q3579" s="3" t="s">
        <v>8272</v>
      </c>
      <c r="R3579" s="3" t="s">
        <v>8272</v>
      </c>
      <c r="S3579" s="15">
        <f t="shared" si="110"/>
        <v>42093.786840277782</v>
      </c>
      <c r="T3579" s="14">
        <f t="shared" si="111"/>
        <v>42120.26944444445</v>
      </c>
    </row>
    <row r="3580" spans="1:20" ht="30.75" x14ac:dyDescent="0.25">
      <c r="A3580" s="3">
        <v>3578</v>
      </c>
      <c r="B3580" s="4" t="s">
        <v>3577</v>
      </c>
      <c r="C3580" s="4" t="s">
        <v>7688</v>
      </c>
      <c r="D3580" s="3">
        <v>1500</v>
      </c>
      <c r="E3580" s="3">
        <v>1500.2</v>
      </c>
      <c r="F3580" s="8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8272</v>
      </c>
      <c r="O3580" s="8">
        <v>100.01333333333334</v>
      </c>
      <c r="P3580" s="3">
        <v>5.4054054054066348E-3</v>
      </c>
      <c r="Q3580" s="3" t="s">
        <v>8272</v>
      </c>
      <c r="R3580" s="3" t="s">
        <v>8272</v>
      </c>
      <c r="S3580" s="15">
        <f t="shared" si="110"/>
        <v>42460.733530092592</v>
      </c>
      <c r="T3580" s="14">
        <f t="shared" si="111"/>
        <v>42490.733530092592</v>
      </c>
    </row>
    <row r="3581" spans="1:20" ht="30.75" x14ac:dyDescent="0.25">
      <c r="A3581" s="3">
        <v>3579</v>
      </c>
      <c r="B3581" s="4" t="s">
        <v>3578</v>
      </c>
      <c r="C3581" s="4" t="s">
        <v>7689</v>
      </c>
      <c r="D3581" s="3">
        <v>500</v>
      </c>
      <c r="E3581" s="3">
        <v>500</v>
      </c>
      <c r="F3581" s="8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8272</v>
      </c>
      <c r="O3581" s="8">
        <v>100</v>
      </c>
      <c r="P3581" s="3">
        <v>0</v>
      </c>
      <c r="Q3581" s="3" t="s">
        <v>8272</v>
      </c>
      <c r="R3581" s="3" t="s">
        <v>8272</v>
      </c>
      <c r="S3581" s="15">
        <f t="shared" si="110"/>
        <v>42430.762222222227</v>
      </c>
      <c r="T3581" s="14">
        <f t="shared" si="111"/>
        <v>42460.720555555556</v>
      </c>
    </row>
    <row r="3582" spans="1:20" ht="30.75" x14ac:dyDescent="0.25">
      <c r="A3582" s="3">
        <v>3580</v>
      </c>
      <c r="B3582" s="4" t="s">
        <v>3579</v>
      </c>
      <c r="C3582" s="4" t="s">
        <v>7690</v>
      </c>
      <c r="D3582" s="3">
        <v>900</v>
      </c>
      <c r="E3582" s="3">
        <v>1025</v>
      </c>
      <c r="F3582" s="8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8272</v>
      </c>
      <c r="O3582" s="8">
        <v>113.88888888888889</v>
      </c>
      <c r="P3582" s="3">
        <v>4.6296296296296298</v>
      </c>
      <c r="Q3582" s="3" t="s">
        <v>8272</v>
      </c>
      <c r="R3582" s="3" t="s">
        <v>8272</v>
      </c>
      <c r="S3582" s="15">
        <f t="shared" si="110"/>
        <v>42026.176180555558</v>
      </c>
      <c r="T3582" s="14">
        <f t="shared" si="111"/>
        <v>42064.207638888889</v>
      </c>
    </row>
    <row r="3583" spans="1:20" ht="45.75" x14ac:dyDescent="0.25">
      <c r="A3583" s="3">
        <v>3581</v>
      </c>
      <c r="B3583" s="4" t="s">
        <v>3580</v>
      </c>
      <c r="C3583" s="4" t="s">
        <v>7691</v>
      </c>
      <c r="D3583" s="3">
        <v>1500</v>
      </c>
      <c r="E3583" s="3">
        <v>1500</v>
      </c>
      <c r="F3583" s="8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8272</v>
      </c>
      <c r="O3583" s="8">
        <v>100</v>
      </c>
      <c r="P3583" s="3">
        <v>0</v>
      </c>
      <c r="Q3583" s="3" t="s">
        <v>8272</v>
      </c>
      <c r="R3583" s="3" t="s">
        <v>8272</v>
      </c>
      <c r="S3583" s="15">
        <f t="shared" si="110"/>
        <v>41836.471180555556</v>
      </c>
      <c r="T3583" s="14">
        <f t="shared" si="111"/>
        <v>41850.471180555556</v>
      </c>
    </row>
    <row r="3584" spans="1:20" ht="30.75" x14ac:dyDescent="0.25">
      <c r="A3584" s="3">
        <v>3582</v>
      </c>
      <c r="B3584" s="4" t="s">
        <v>3581</v>
      </c>
      <c r="C3584" s="4" t="s">
        <v>7692</v>
      </c>
      <c r="D3584" s="3">
        <v>1000</v>
      </c>
      <c r="E3584" s="3">
        <v>2870</v>
      </c>
      <c r="F3584" s="8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8272</v>
      </c>
      <c r="O3584" s="9">
        <v>287</v>
      </c>
      <c r="P3584" s="3">
        <v>38.163265306122447</v>
      </c>
      <c r="Q3584" s="3" t="s">
        <v>8272</v>
      </c>
      <c r="R3584" s="3" t="s">
        <v>8272</v>
      </c>
      <c r="S3584" s="15">
        <f t="shared" si="110"/>
        <v>42451.095856481479</v>
      </c>
      <c r="T3584" s="14">
        <f t="shared" si="111"/>
        <v>42465.095856481479</v>
      </c>
    </row>
    <row r="3585" spans="1:20" ht="30.75" x14ac:dyDescent="0.25">
      <c r="A3585" s="3">
        <v>3583</v>
      </c>
      <c r="B3585" s="4" t="s">
        <v>3582</v>
      </c>
      <c r="C3585" s="4" t="s">
        <v>7693</v>
      </c>
      <c r="D3585" s="3">
        <v>3000</v>
      </c>
      <c r="E3585" s="3">
        <v>3255</v>
      </c>
      <c r="F3585" s="8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8272</v>
      </c>
      <c r="O3585" s="8">
        <v>108.5</v>
      </c>
      <c r="P3585" s="3">
        <v>10.625</v>
      </c>
      <c r="Q3585" s="3" t="s">
        <v>8272</v>
      </c>
      <c r="R3585" s="3" t="s">
        <v>8272</v>
      </c>
      <c r="S3585" s="15">
        <f t="shared" si="110"/>
        <v>42418.425983796296</v>
      </c>
      <c r="T3585" s="14">
        <f t="shared" si="111"/>
        <v>42478.384317129632</v>
      </c>
    </row>
    <row r="3586" spans="1:20" ht="60.75" x14ac:dyDescent="0.25">
      <c r="A3586" s="3">
        <v>3584</v>
      </c>
      <c r="B3586" s="4" t="s">
        <v>3583</v>
      </c>
      <c r="C3586" s="4" t="s">
        <v>7694</v>
      </c>
      <c r="D3586" s="3">
        <v>3000</v>
      </c>
      <c r="E3586" s="3">
        <v>3465</v>
      </c>
      <c r="F3586" s="8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8272</v>
      </c>
      <c r="O3586" s="8">
        <v>115.5</v>
      </c>
      <c r="P3586" s="3">
        <v>4.1517857142857144</v>
      </c>
      <c r="Q3586" s="3" t="s">
        <v>8272</v>
      </c>
      <c r="R3586" s="3" t="s">
        <v>8272</v>
      </c>
      <c r="S3586" s="15">
        <f t="shared" si="110"/>
        <v>42168.316481481481</v>
      </c>
      <c r="T3586" s="14">
        <f t="shared" si="111"/>
        <v>42198.316481481481</v>
      </c>
    </row>
    <row r="3587" spans="1:20" ht="30.75" x14ac:dyDescent="0.25">
      <c r="A3587" s="3">
        <v>3585</v>
      </c>
      <c r="B3587" s="4" t="s">
        <v>3584</v>
      </c>
      <c r="C3587" s="4" t="s">
        <v>7695</v>
      </c>
      <c r="D3587" s="3">
        <v>3400</v>
      </c>
      <c r="E3587" s="3">
        <v>4050</v>
      </c>
      <c r="F3587" s="8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8272</v>
      </c>
      <c r="O3587" s="8">
        <v>119.11764705882352</v>
      </c>
      <c r="P3587" s="3">
        <v>28.260869565217391</v>
      </c>
      <c r="Q3587" s="3" t="s">
        <v>8272</v>
      </c>
      <c r="R3587" s="3" t="s">
        <v>8272</v>
      </c>
      <c r="S3587" s="15">
        <f t="shared" ref="S3587:S3650" si="112">(((J3587/60)/60)/24)+DATE(1970,1,1)</f>
        <v>41964.716319444444</v>
      </c>
      <c r="T3587" s="14">
        <f t="shared" ref="T3587:T3650" si="113">(((I3587/60)/60)/24)+DATE(1970,1,1)</f>
        <v>41994.716319444444</v>
      </c>
    </row>
    <row r="3588" spans="1:20" ht="15.75" x14ac:dyDescent="0.25">
      <c r="A3588" s="3">
        <v>3586</v>
      </c>
      <c r="B3588" s="4" t="s">
        <v>3585</v>
      </c>
      <c r="C3588" s="4" t="s">
        <v>7696</v>
      </c>
      <c r="D3588" s="3">
        <v>7500</v>
      </c>
      <c r="E3588" s="3">
        <v>8207</v>
      </c>
      <c r="F3588" s="8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8272</v>
      </c>
      <c r="O3588" s="8">
        <v>109.42666666666668</v>
      </c>
      <c r="P3588" s="3">
        <v>13.092592592592593</v>
      </c>
      <c r="Q3588" s="3" t="s">
        <v>8272</v>
      </c>
      <c r="R3588" s="3" t="s">
        <v>8272</v>
      </c>
      <c r="S3588" s="15">
        <f t="shared" si="112"/>
        <v>42576.697569444441</v>
      </c>
      <c r="T3588" s="14">
        <f t="shared" si="113"/>
        <v>42636.697569444441</v>
      </c>
    </row>
    <row r="3589" spans="1:20" ht="30.75" x14ac:dyDescent="0.25">
      <c r="A3589" s="3">
        <v>3587</v>
      </c>
      <c r="B3589" s="4" t="s">
        <v>3586</v>
      </c>
      <c r="C3589" s="4" t="s">
        <v>7697</v>
      </c>
      <c r="D3589" s="3">
        <v>500</v>
      </c>
      <c r="E3589" s="3">
        <v>633</v>
      </c>
      <c r="F3589" s="8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8272</v>
      </c>
      <c r="O3589" s="8">
        <v>126.6</v>
      </c>
      <c r="P3589" s="3">
        <v>4.75</v>
      </c>
      <c r="Q3589" s="3" t="s">
        <v>8272</v>
      </c>
      <c r="R3589" s="3" t="s">
        <v>8272</v>
      </c>
      <c r="S3589" s="15">
        <f t="shared" si="112"/>
        <v>42503.539976851855</v>
      </c>
      <c r="T3589" s="14">
        <f t="shared" si="113"/>
        <v>42548.791666666672</v>
      </c>
    </row>
    <row r="3590" spans="1:20" ht="30.75" x14ac:dyDescent="0.25">
      <c r="A3590" s="3">
        <v>3588</v>
      </c>
      <c r="B3590" s="4" t="s">
        <v>3587</v>
      </c>
      <c r="C3590" s="4" t="s">
        <v>7698</v>
      </c>
      <c r="D3590" s="3">
        <v>200</v>
      </c>
      <c r="E3590" s="3">
        <v>201</v>
      </c>
      <c r="F3590" s="8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8272</v>
      </c>
      <c r="O3590" s="8">
        <v>100.49999999999999</v>
      </c>
      <c r="P3590" s="3">
        <v>9.0909090909090912E-2</v>
      </c>
      <c r="Q3590" s="3" t="s">
        <v>8272</v>
      </c>
      <c r="R3590" s="3" t="s">
        <v>8272</v>
      </c>
      <c r="S3590" s="15">
        <f t="shared" si="112"/>
        <v>42101.828819444447</v>
      </c>
      <c r="T3590" s="14">
        <f t="shared" si="113"/>
        <v>42123.958333333328</v>
      </c>
    </row>
    <row r="3591" spans="1:20" ht="30.75" x14ac:dyDescent="0.25">
      <c r="A3591" s="3">
        <v>3589</v>
      </c>
      <c r="B3591" s="4" t="s">
        <v>3588</v>
      </c>
      <c r="C3591" s="4" t="s">
        <v>7699</v>
      </c>
      <c r="D3591" s="3">
        <v>4000</v>
      </c>
      <c r="E3591" s="3">
        <v>5100</v>
      </c>
      <c r="F3591" s="8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8272</v>
      </c>
      <c r="O3591" s="8">
        <v>127.49999999999999</v>
      </c>
      <c r="P3591" s="3">
        <v>17.741935483870968</v>
      </c>
      <c r="Q3591" s="3" t="s">
        <v>8272</v>
      </c>
      <c r="R3591" s="3" t="s">
        <v>8272</v>
      </c>
      <c r="S3591" s="15">
        <f t="shared" si="112"/>
        <v>42125.647534722222</v>
      </c>
      <c r="T3591" s="14">
        <f t="shared" si="113"/>
        <v>42150.647534722222</v>
      </c>
    </row>
    <row r="3592" spans="1:20" ht="45.75" x14ac:dyDescent="0.25">
      <c r="A3592" s="3">
        <v>3590</v>
      </c>
      <c r="B3592" s="4" t="s">
        <v>3589</v>
      </c>
      <c r="C3592" s="4" t="s">
        <v>7700</v>
      </c>
      <c r="D3592" s="3">
        <v>5000</v>
      </c>
      <c r="E3592" s="3">
        <v>5003</v>
      </c>
      <c r="F3592" s="8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8272</v>
      </c>
      <c r="O3592" s="8">
        <v>100.05999999999999</v>
      </c>
      <c r="P3592" s="3">
        <v>4.1095890410958902E-2</v>
      </c>
      <c r="Q3592" s="3" t="s">
        <v>8272</v>
      </c>
      <c r="R3592" s="3" t="s">
        <v>8272</v>
      </c>
      <c r="S3592" s="15">
        <f t="shared" si="112"/>
        <v>41902.333726851852</v>
      </c>
      <c r="T3592" s="14">
        <f t="shared" si="113"/>
        <v>41932.333726851852</v>
      </c>
    </row>
    <row r="3593" spans="1:20" ht="30.75" x14ac:dyDescent="0.25">
      <c r="A3593" s="3">
        <v>3591</v>
      </c>
      <c r="B3593" s="4" t="s">
        <v>3590</v>
      </c>
      <c r="C3593" s="4" t="s">
        <v>7701</v>
      </c>
      <c r="D3593" s="3">
        <v>700</v>
      </c>
      <c r="E3593" s="3">
        <v>1225</v>
      </c>
      <c r="F3593" s="8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8272</v>
      </c>
      <c r="O3593" s="8">
        <v>175</v>
      </c>
      <c r="P3593" s="3">
        <v>29.166666666666668</v>
      </c>
      <c r="Q3593" s="3" t="s">
        <v>8272</v>
      </c>
      <c r="R3593" s="3" t="s">
        <v>8272</v>
      </c>
      <c r="S3593" s="15">
        <f t="shared" si="112"/>
        <v>42003.948425925926</v>
      </c>
      <c r="T3593" s="14">
        <f t="shared" si="113"/>
        <v>42028.207638888889</v>
      </c>
    </row>
    <row r="3594" spans="1:20" ht="30.75" x14ac:dyDescent="0.25">
      <c r="A3594" s="3">
        <v>3592</v>
      </c>
      <c r="B3594" s="4" t="s">
        <v>3591</v>
      </c>
      <c r="C3594" s="4" t="s">
        <v>7702</v>
      </c>
      <c r="D3594" s="3">
        <v>2000</v>
      </c>
      <c r="E3594" s="3">
        <v>2545</v>
      </c>
      <c r="F3594" s="8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8272</v>
      </c>
      <c r="O3594" s="8">
        <v>127.25</v>
      </c>
      <c r="P3594" s="3">
        <v>15.571428571428571</v>
      </c>
      <c r="Q3594" s="3" t="s">
        <v>8272</v>
      </c>
      <c r="R3594" s="3" t="s">
        <v>8272</v>
      </c>
      <c r="S3594" s="15">
        <f t="shared" si="112"/>
        <v>41988.829942129625</v>
      </c>
      <c r="T3594" s="14">
        <f t="shared" si="113"/>
        <v>42046.207638888889</v>
      </c>
    </row>
    <row r="3595" spans="1:20" ht="30.75" x14ac:dyDescent="0.25">
      <c r="A3595" s="3">
        <v>3593</v>
      </c>
      <c r="B3595" s="4" t="s">
        <v>3592</v>
      </c>
      <c r="C3595" s="4" t="s">
        <v>7703</v>
      </c>
      <c r="D3595" s="3">
        <v>3000</v>
      </c>
      <c r="E3595" s="3">
        <v>3319</v>
      </c>
      <c r="F3595" s="8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8272</v>
      </c>
      <c r="O3595" s="8">
        <v>110.63333333333334</v>
      </c>
      <c r="P3595" s="3">
        <v>7.4186046511627906</v>
      </c>
      <c r="Q3595" s="3" t="s">
        <v>8272</v>
      </c>
      <c r="R3595" s="3" t="s">
        <v>8272</v>
      </c>
      <c r="S3595" s="15">
        <f t="shared" si="112"/>
        <v>41974.898599537039</v>
      </c>
      <c r="T3595" s="14">
        <f t="shared" si="113"/>
        <v>42009.851388888885</v>
      </c>
    </row>
    <row r="3596" spans="1:20" ht="45.75" x14ac:dyDescent="0.25">
      <c r="A3596" s="3">
        <v>3594</v>
      </c>
      <c r="B3596" s="4" t="s">
        <v>3593</v>
      </c>
      <c r="C3596" s="4" t="s">
        <v>7704</v>
      </c>
      <c r="D3596" s="3">
        <v>1600</v>
      </c>
      <c r="E3596" s="3">
        <v>2015</v>
      </c>
      <c r="F3596" s="8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8272</v>
      </c>
      <c r="O3596" s="8">
        <v>125.93749999999999</v>
      </c>
      <c r="P3596" s="3">
        <v>11.527777777777779</v>
      </c>
      <c r="Q3596" s="3" t="s">
        <v>8272</v>
      </c>
      <c r="R3596" s="3" t="s">
        <v>8272</v>
      </c>
      <c r="S3596" s="15">
        <f t="shared" si="112"/>
        <v>42592.066921296297</v>
      </c>
      <c r="T3596" s="14">
        <f t="shared" si="113"/>
        <v>42617.066921296297</v>
      </c>
    </row>
    <row r="3597" spans="1:20" ht="30.75" x14ac:dyDescent="0.25">
      <c r="A3597" s="3">
        <v>3595</v>
      </c>
      <c r="B3597" s="4" t="s">
        <v>3594</v>
      </c>
      <c r="C3597" s="4" t="s">
        <v>7705</v>
      </c>
      <c r="D3597" s="3">
        <v>2600</v>
      </c>
      <c r="E3597" s="3">
        <v>3081</v>
      </c>
      <c r="F3597" s="8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8272</v>
      </c>
      <c r="O3597" s="8">
        <v>118.5</v>
      </c>
      <c r="P3597" s="3">
        <v>7.758064516129032</v>
      </c>
      <c r="Q3597" s="3" t="s">
        <v>8272</v>
      </c>
      <c r="R3597" s="3" t="s">
        <v>8272</v>
      </c>
      <c r="S3597" s="15">
        <f t="shared" si="112"/>
        <v>42050.008368055554</v>
      </c>
      <c r="T3597" s="14">
        <f t="shared" si="113"/>
        <v>42076.290972222225</v>
      </c>
    </row>
    <row r="3598" spans="1:20" ht="30.75" x14ac:dyDescent="0.25">
      <c r="A3598" s="3">
        <v>3596</v>
      </c>
      <c r="B3598" s="4" t="s">
        <v>3595</v>
      </c>
      <c r="C3598" s="4" t="s">
        <v>7706</v>
      </c>
      <c r="D3598" s="3">
        <v>1100</v>
      </c>
      <c r="E3598" s="3">
        <v>1185</v>
      </c>
      <c r="F3598" s="8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8272</v>
      </c>
      <c r="O3598" s="8">
        <v>107.72727272727273</v>
      </c>
      <c r="P3598" s="3">
        <v>5.666666666666667</v>
      </c>
      <c r="Q3598" s="3" t="s">
        <v>8272</v>
      </c>
      <c r="R3598" s="3" t="s">
        <v>8272</v>
      </c>
      <c r="S3598" s="15">
        <f t="shared" si="112"/>
        <v>41856.715069444443</v>
      </c>
      <c r="T3598" s="14">
        <f t="shared" si="113"/>
        <v>41877.715069444443</v>
      </c>
    </row>
    <row r="3599" spans="1:20" ht="30.75" x14ac:dyDescent="0.25">
      <c r="A3599" s="3">
        <v>3597</v>
      </c>
      <c r="B3599" s="4" t="s">
        <v>3596</v>
      </c>
      <c r="C3599" s="4" t="s">
        <v>7707</v>
      </c>
      <c r="D3599" s="3">
        <v>2500</v>
      </c>
      <c r="E3599" s="3">
        <v>2565</v>
      </c>
      <c r="F3599" s="8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8272</v>
      </c>
      <c r="O3599" s="8">
        <v>102.60000000000001</v>
      </c>
      <c r="P3599" s="3">
        <v>1.9696969696969697</v>
      </c>
      <c r="Q3599" s="3" t="s">
        <v>8272</v>
      </c>
      <c r="R3599" s="3" t="s">
        <v>8272</v>
      </c>
      <c r="S3599" s="15">
        <f t="shared" si="112"/>
        <v>42417.585532407407</v>
      </c>
      <c r="T3599" s="14">
        <f t="shared" si="113"/>
        <v>42432.249305555553</v>
      </c>
    </row>
    <row r="3600" spans="1:20" ht="30.75" x14ac:dyDescent="0.25">
      <c r="A3600" s="3">
        <v>3598</v>
      </c>
      <c r="B3600" s="4" t="s">
        <v>3597</v>
      </c>
      <c r="C3600" s="4" t="s">
        <v>7708</v>
      </c>
      <c r="D3600" s="3">
        <v>1000</v>
      </c>
      <c r="E3600" s="3">
        <v>1101</v>
      </c>
      <c r="F3600" s="8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8272</v>
      </c>
      <c r="O3600" s="8">
        <v>110.1</v>
      </c>
      <c r="P3600" s="3">
        <v>3.7407407407407409</v>
      </c>
      <c r="Q3600" s="3" t="s">
        <v>8272</v>
      </c>
      <c r="R3600" s="3" t="s">
        <v>8272</v>
      </c>
      <c r="S3600" s="15">
        <f t="shared" si="112"/>
        <v>41866.79886574074</v>
      </c>
      <c r="T3600" s="14">
        <f t="shared" si="113"/>
        <v>41885.207638888889</v>
      </c>
    </row>
    <row r="3601" spans="1:20" ht="30.75" x14ac:dyDescent="0.25">
      <c r="A3601" s="3">
        <v>3599</v>
      </c>
      <c r="B3601" s="4" t="s">
        <v>3598</v>
      </c>
      <c r="C3601" s="4" t="s">
        <v>7709</v>
      </c>
      <c r="D3601" s="3">
        <v>500</v>
      </c>
      <c r="E3601" s="3">
        <v>1010</v>
      </c>
      <c r="F3601" s="8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8272</v>
      </c>
      <c r="O3601" s="9">
        <v>202</v>
      </c>
      <c r="P3601" s="3">
        <v>30</v>
      </c>
      <c r="Q3601" s="3" t="s">
        <v>8272</v>
      </c>
      <c r="R3601" s="3" t="s">
        <v>8272</v>
      </c>
      <c r="S3601" s="15">
        <f t="shared" si="112"/>
        <v>42220.79487268519</v>
      </c>
      <c r="T3601" s="14">
        <f t="shared" si="113"/>
        <v>42246</v>
      </c>
    </row>
    <row r="3602" spans="1:20" ht="30.75" x14ac:dyDescent="0.25">
      <c r="A3602" s="3">
        <v>3600</v>
      </c>
      <c r="B3602" s="4" t="s">
        <v>3599</v>
      </c>
      <c r="C3602" s="4" t="s">
        <v>7710</v>
      </c>
      <c r="D3602" s="3">
        <v>10</v>
      </c>
      <c r="E3602" s="3">
        <v>13</v>
      </c>
      <c r="F3602" s="8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8272</v>
      </c>
      <c r="O3602" s="8">
        <v>130</v>
      </c>
      <c r="P3602" s="3">
        <v>0.75</v>
      </c>
      <c r="Q3602" s="3" t="s">
        <v>8272</v>
      </c>
      <c r="R3602" s="3" t="s">
        <v>8272</v>
      </c>
      <c r="S3602" s="15">
        <f t="shared" si="112"/>
        <v>42628.849120370374</v>
      </c>
      <c r="T3602" s="14">
        <f t="shared" si="113"/>
        <v>42656.849120370374</v>
      </c>
    </row>
    <row r="3603" spans="1:20" ht="30.75" x14ac:dyDescent="0.25">
      <c r="A3603" s="3">
        <v>3601</v>
      </c>
      <c r="B3603" s="4" t="s">
        <v>3600</v>
      </c>
      <c r="C3603" s="4" t="s">
        <v>7711</v>
      </c>
      <c r="D3603" s="3">
        <v>2000</v>
      </c>
      <c r="E3603" s="3">
        <v>2087</v>
      </c>
      <c r="F3603" s="8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8272</v>
      </c>
      <c r="O3603" s="8">
        <v>104.35000000000001</v>
      </c>
      <c r="P3603" s="3">
        <v>1.6415094339622642</v>
      </c>
      <c r="Q3603" s="3" t="s">
        <v>8272</v>
      </c>
      <c r="R3603" s="3" t="s">
        <v>8272</v>
      </c>
      <c r="S3603" s="15">
        <f t="shared" si="112"/>
        <v>41990.99863425926</v>
      </c>
      <c r="T3603" s="14">
        <f t="shared" si="113"/>
        <v>42020.99863425926</v>
      </c>
    </row>
    <row r="3604" spans="1:20" ht="45.75" x14ac:dyDescent="0.25">
      <c r="A3604" s="3">
        <v>3602</v>
      </c>
      <c r="B3604" s="4" t="s">
        <v>3601</v>
      </c>
      <c r="C3604" s="4" t="s">
        <v>7712</v>
      </c>
      <c r="D3604" s="3">
        <v>4000</v>
      </c>
      <c r="E3604" s="3">
        <v>4002</v>
      </c>
      <c r="F3604" s="8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8272</v>
      </c>
      <c r="O3604" s="8">
        <v>100.05</v>
      </c>
      <c r="P3604" s="3">
        <v>4.0816326530612242E-2</v>
      </c>
      <c r="Q3604" s="3" t="s">
        <v>8272</v>
      </c>
      <c r="R3604" s="3" t="s">
        <v>8272</v>
      </c>
      <c r="S3604" s="15">
        <f t="shared" si="112"/>
        <v>42447.894432870366</v>
      </c>
      <c r="T3604" s="14">
        <f t="shared" si="113"/>
        <v>42507.894432870366</v>
      </c>
    </row>
    <row r="3605" spans="1:20" ht="30.75" x14ac:dyDescent="0.25">
      <c r="A3605" s="3">
        <v>3603</v>
      </c>
      <c r="B3605" s="4" t="s">
        <v>3602</v>
      </c>
      <c r="C3605" s="4" t="s">
        <v>7713</v>
      </c>
      <c r="D3605" s="3">
        <v>1500</v>
      </c>
      <c r="E3605" s="3">
        <v>2560</v>
      </c>
      <c r="F3605" s="8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8272</v>
      </c>
      <c r="O3605" s="8">
        <v>170.66666666666669</v>
      </c>
      <c r="P3605" s="3">
        <v>18.596491228070175</v>
      </c>
      <c r="Q3605" s="3" t="s">
        <v>8272</v>
      </c>
      <c r="R3605" s="3" t="s">
        <v>8272</v>
      </c>
      <c r="S3605" s="15">
        <f t="shared" si="112"/>
        <v>42283.864351851851</v>
      </c>
      <c r="T3605" s="14">
        <f t="shared" si="113"/>
        <v>42313.906018518523</v>
      </c>
    </row>
    <row r="3606" spans="1:20" ht="30.75" x14ac:dyDescent="0.25">
      <c r="A3606" s="3">
        <v>3604</v>
      </c>
      <c r="B3606" s="4" t="s">
        <v>3603</v>
      </c>
      <c r="C3606" s="4" t="s">
        <v>7714</v>
      </c>
      <c r="D3606" s="3">
        <v>3000</v>
      </c>
      <c r="E3606" s="3">
        <v>3385</v>
      </c>
      <c r="F3606" s="8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8272</v>
      </c>
      <c r="O3606" s="8">
        <v>112.83333333333334</v>
      </c>
      <c r="P3606" s="3">
        <v>5.5797101449275361</v>
      </c>
      <c r="Q3606" s="3" t="s">
        <v>8272</v>
      </c>
      <c r="R3606" s="3" t="s">
        <v>8272</v>
      </c>
      <c r="S3606" s="15">
        <f t="shared" si="112"/>
        <v>42483.015694444446</v>
      </c>
      <c r="T3606" s="14">
        <f t="shared" si="113"/>
        <v>42489.290972222225</v>
      </c>
    </row>
    <row r="3607" spans="1:20" ht="45.75" x14ac:dyDescent="0.25">
      <c r="A3607" s="3">
        <v>3605</v>
      </c>
      <c r="B3607" s="4" t="s">
        <v>3604</v>
      </c>
      <c r="C3607" s="4" t="s">
        <v>7715</v>
      </c>
      <c r="D3607" s="3">
        <v>250</v>
      </c>
      <c r="E3607" s="3">
        <v>460</v>
      </c>
      <c r="F3607" s="8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8272</v>
      </c>
      <c r="O3607" s="8">
        <v>184</v>
      </c>
      <c r="P3607" s="3">
        <v>14</v>
      </c>
      <c r="Q3607" s="3" t="s">
        <v>8272</v>
      </c>
      <c r="R3607" s="3" t="s">
        <v>8272</v>
      </c>
      <c r="S3607" s="15">
        <f t="shared" si="112"/>
        <v>42383.793124999997</v>
      </c>
      <c r="T3607" s="14">
        <f t="shared" si="113"/>
        <v>42413.793124999997</v>
      </c>
    </row>
    <row r="3608" spans="1:20" ht="30.75" x14ac:dyDescent="0.25">
      <c r="A3608" s="3">
        <v>3606</v>
      </c>
      <c r="B3608" s="4" t="s">
        <v>3605</v>
      </c>
      <c r="C3608" s="4" t="s">
        <v>7716</v>
      </c>
      <c r="D3608" s="3">
        <v>3000</v>
      </c>
      <c r="E3608" s="3">
        <v>3908</v>
      </c>
      <c r="F3608" s="8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8272</v>
      </c>
      <c r="O3608" s="8">
        <v>130.26666666666665</v>
      </c>
      <c r="P3608" s="3">
        <v>14.1875</v>
      </c>
      <c r="Q3608" s="3" t="s">
        <v>8272</v>
      </c>
      <c r="R3608" s="3" t="s">
        <v>8272</v>
      </c>
      <c r="S3608" s="15">
        <f t="shared" si="112"/>
        <v>42566.604826388888</v>
      </c>
      <c r="T3608" s="14">
        <f t="shared" si="113"/>
        <v>42596.604826388888</v>
      </c>
    </row>
    <row r="3609" spans="1:20" ht="30.75" x14ac:dyDescent="0.25">
      <c r="A3609" s="3">
        <v>3607</v>
      </c>
      <c r="B3609" s="4" t="s">
        <v>3606</v>
      </c>
      <c r="C3609" s="4" t="s">
        <v>7717</v>
      </c>
      <c r="D3609" s="3">
        <v>550</v>
      </c>
      <c r="E3609" s="3">
        <v>580</v>
      </c>
      <c r="F3609" s="8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8272</v>
      </c>
      <c r="O3609" s="8">
        <v>105.45454545454544</v>
      </c>
      <c r="P3609" s="3">
        <v>1.5</v>
      </c>
      <c r="Q3609" s="3" t="s">
        <v>8272</v>
      </c>
      <c r="R3609" s="3" t="s">
        <v>8272</v>
      </c>
      <c r="S3609" s="15">
        <f t="shared" si="112"/>
        <v>42338.963912037041</v>
      </c>
      <c r="T3609" s="14">
        <f t="shared" si="113"/>
        <v>42353</v>
      </c>
    </row>
    <row r="3610" spans="1:20" ht="30.75" x14ac:dyDescent="0.25">
      <c r="A3610" s="3">
        <v>3608</v>
      </c>
      <c r="B3610" s="4" t="s">
        <v>3607</v>
      </c>
      <c r="C3610" s="4" t="s">
        <v>7718</v>
      </c>
      <c r="D3610" s="3">
        <v>800</v>
      </c>
      <c r="E3610" s="3">
        <v>800</v>
      </c>
      <c r="F3610" s="8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8272</v>
      </c>
      <c r="O3610" s="8">
        <v>100</v>
      </c>
      <c r="P3610" s="3">
        <v>0</v>
      </c>
      <c r="Q3610" s="3" t="s">
        <v>8272</v>
      </c>
      <c r="R3610" s="3" t="s">
        <v>8272</v>
      </c>
      <c r="S3610" s="15">
        <f t="shared" si="112"/>
        <v>42506.709375000006</v>
      </c>
      <c r="T3610" s="14">
        <f t="shared" si="113"/>
        <v>42538.583333333328</v>
      </c>
    </row>
    <row r="3611" spans="1:20" ht="45.75" x14ac:dyDescent="0.25">
      <c r="A3611" s="3">
        <v>3609</v>
      </c>
      <c r="B3611" s="4" t="s">
        <v>3608</v>
      </c>
      <c r="C3611" s="4" t="s">
        <v>7719</v>
      </c>
      <c r="D3611" s="3">
        <v>1960</v>
      </c>
      <c r="E3611" s="3">
        <v>3005</v>
      </c>
      <c r="F3611" s="8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8272</v>
      </c>
      <c r="O3611" s="8">
        <v>153.31632653061226</v>
      </c>
      <c r="P3611" s="3">
        <v>49.761904761904759</v>
      </c>
      <c r="Q3611" s="3" t="s">
        <v>8272</v>
      </c>
      <c r="R3611" s="3" t="s">
        <v>8272</v>
      </c>
      <c r="S3611" s="15">
        <f t="shared" si="112"/>
        <v>42429.991724537031</v>
      </c>
      <c r="T3611" s="14">
        <f t="shared" si="113"/>
        <v>42459.950057870374</v>
      </c>
    </row>
    <row r="3612" spans="1:20" ht="30.75" x14ac:dyDescent="0.25">
      <c r="A3612" s="3">
        <v>3610</v>
      </c>
      <c r="B3612" s="4" t="s">
        <v>3609</v>
      </c>
      <c r="C3612" s="4" t="s">
        <v>7720</v>
      </c>
      <c r="D3612" s="3">
        <v>1000</v>
      </c>
      <c r="E3612" s="3">
        <v>1623</v>
      </c>
      <c r="F3612" s="8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8272</v>
      </c>
      <c r="O3612" s="8">
        <v>162.30000000000001</v>
      </c>
      <c r="P3612" s="3">
        <v>20.096774193548388</v>
      </c>
      <c r="Q3612" s="3" t="s">
        <v>8272</v>
      </c>
      <c r="R3612" s="3" t="s">
        <v>8272</v>
      </c>
      <c r="S3612" s="15">
        <f t="shared" si="112"/>
        <v>42203.432129629626</v>
      </c>
      <c r="T3612" s="14">
        <f t="shared" si="113"/>
        <v>42233.432129629626</v>
      </c>
    </row>
    <row r="3613" spans="1:20" ht="45.75" x14ac:dyDescent="0.25">
      <c r="A3613" s="3">
        <v>3611</v>
      </c>
      <c r="B3613" s="4" t="s">
        <v>3610</v>
      </c>
      <c r="C3613" s="4" t="s">
        <v>7721</v>
      </c>
      <c r="D3613" s="3">
        <v>2500</v>
      </c>
      <c r="E3613" s="3">
        <v>3400</v>
      </c>
      <c r="F3613" s="8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8272</v>
      </c>
      <c r="O3613" s="8">
        <v>136</v>
      </c>
      <c r="P3613" s="3">
        <v>17.647058823529413</v>
      </c>
      <c r="Q3613" s="3" t="s">
        <v>8272</v>
      </c>
      <c r="R3613" s="3" t="s">
        <v>8272</v>
      </c>
      <c r="S3613" s="15">
        <f t="shared" si="112"/>
        <v>42072.370381944449</v>
      </c>
      <c r="T3613" s="14">
        <f t="shared" si="113"/>
        <v>42102.370381944449</v>
      </c>
    </row>
    <row r="3614" spans="1:20" ht="30.75" x14ac:dyDescent="0.25">
      <c r="A3614" s="3">
        <v>3612</v>
      </c>
      <c r="B3614" s="4" t="s">
        <v>3611</v>
      </c>
      <c r="C3614" s="4" t="s">
        <v>7722</v>
      </c>
      <c r="D3614" s="3">
        <v>5000</v>
      </c>
      <c r="E3614" s="3">
        <v>7220</v>
      </c>
      <c r="F3614" s="8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8272</v>
      </c>
      <c r="O3614" s="8">
        <v>144.4</v>
      </c>
      <c r="P3614" s="3">
        <v>38.94736842105263</v>
      </c>
      <c r="Q3614" s="3" t="s">
        <v>8272</v>
      </c>
      <c r="R3614" s="3" t="s">
        <v>8272</v>
      </c>
      <c r="S3614" s="15">
        <f t="shared" si="112"/>
        <v>41789.726979166669</v>
      </c>
      <c r="T3614" s="14">
        <f t="shared" si="113"/>
        <v>41799.726979166669</v>
      </c>
    </row>
    <row r="3615" spans="1:20" ht="30.75" x14ac:dyDescent="0.25">
      <c r="A3615" s="3">
        <v>3613</v>
      </c>
      <c r="B3615" s="4" t="s">
        <v>3612</v>
      </c>
      <c r="C3615" s="4" t="s">
        <v>7723</v>
      </c>
      <c r="D3615" s="3">
        <v>1250</v>
      </c>
      <c r="E3615" s="3">
        <v>1250</v>
      </c>
      <c r="F3615" s="8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8272</v>
      </c>
      <c r="O3615" s="8">
        <v>100</v>
      </c>
      <c r="P3615" s="3">
        <v>0</v>
      </c>
      <c r="Q3615" s="3" t="s">
        <v>8272</v>
      </c>
      <c r="R3615" s="3" t="s">
        <v>8272</v>
      </c>
      <c r="S3615" s="15">
        <f t="shared" si="112"/>
        <v>41788.58997685185</v>
      </c>
      <c r="T3615" s="14">
        <f t="shared" si="113"/>
        <v>41818.58997685185</v>
      </c>
    </row>
    <row r="3616" spans="1:20" ht="30.75" x14ac:dyDescent="0.25">
      <c r="A3616" s="3">
        <v>3614</v>
      </c>
      <c r="B3616" s="4" t="s">
        <v>3439</v>
      </c>
      <c r="C3616" s="4" t="s">
        <v>7724</v>
      </c>
      <c r="D3616" s="3">
        <v>2500</v>
      </c>
      <c r="E3616" s="3">
        <v>2520</v>
      </c>
      <c r="F3616" s="8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8272</v>
      </c>
      <c r="O3616" s="8">
        <v>100.8</v>
      </c>
      <c r="P3616" s="3">
        <v>0.28169014084507044</v>
      </c>
      <c r="Q3616" s="3" t="s">
        <v>8272</v>
      </c>
      <c r="R3616" s="3" t="s">
        <v>8272</v>
      </c>
      <c r="S3616" s="15">
        <f t="shared" si="112"/>
        <v>42144.041851851856</v>
      </c>
      <c r="T3616" s="14">
        <f t="shared" si="113"/>
        <v>42174.041851851856</v>
      </c>
    </row>
    <row r="3617" spans="1:20" ht="30.75" x14ac:dyDescent="0.25">
      <c r="A3617" s="3">
        <v>3615</v>
      </c>
      <c r="B3617" s="4" t="s">
        <v>3613</v>
      </c>
      <c r="C3617" s="4" t="s">
        <v>7725</v>
      </c>
      <c r="D3617" s="3">
        <v>2500</v>
      </c>
      <c r="E3617" s="3">
        <v>2670</v>
      </c>
      <c r="F3617" s="8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8272</v>
      </c>
      <c r="O3617" s="8">
        <v>106.80000000000001</v>
      </c>
      <c r="P3617" s="3">
        <v>2.3611111111111112</v>
      </c>
      <c r="Q3617" s="3" t="s">
        <v>8272</v>
      </c>
      <c r="R3617" s="3" t="s">
        <v>8272</v>
      </c>
      <c r="S3617" s="15">
        <f t="shared" si="112"/>
        <v>42318.593703703707</v>
      </c>
      <c r="T3617" s="14">
        <f t="shared" si="113"/>
        <v>42348.593703703707</v>
      </c>
    </row>
    <row r="3618" spans="1:20" ht="30.75" x14ac:dyDescent="0.25">
      <c r="A3618" s="3">
        <v>3616</v>
      </c>
      <c r="B3618" s="4" t="s">
        <v>3614</v>
      </c>
      <c r="C3618" s="4" t="s">
        <v>7726</v>
      </c>
      <c r="D3618" s="3">
        <v>2500</v>
      </c>
      <c r="E3618" s="3">
        <v>3120</v>
      </c>
      <c r="F3618" s="8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8272</v>
      </c>
      <c r="O3618" s="8">
        <v>124.8</v>
      </c>
      <c r="P3618" s="3">
        <v>13.777777777777779</v>
      </c>
      <c r="Q3618" s="3" t="s">
        <v>8272</v>
      </c>
      <c r="R3618" s="3" t="s">
        <v>8272</v>
      </c>
      <c r="S3618" s="15">
        <f t="shared" si="112"/>
        <v>42052.949814814812</v>
      </c>
      <c r="T3618" s="14">
        <f t="shared" si="113"/>
        <v>42082.908148148148</v>
      </c>
    </row>
    <row r="3619" spans="1:20" ht="30.75" x14ac:dyDescent="0.25">
      <c r="A3619" s="3">
        <v>3617</v>
      </c>
      <c r="B3619" s="4" t="s">
        <v>3615</v>
      </c>
      <c r="C3619" s="4" t="s">
        <v>7727</v>
      </c>
      <c r="D3619" s="3">
        <v>740</v>
      </c>
      <c r="E3619" s="3">
        <v>880</v>
      </c>
      <c r="F3619" s="8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8272</v>
      </c>
      <c r="O3619" s="8">
        <v>118.91891891891892</v>
      </c>
      <c r="P3619" s="3">
        <v>2.7450980392156863</v>
      </c>
      <c r="Q3619" s="3" t="s">
        <v>8272</v>
      </c>
      <c r="R3619" s="3" t="s">
        <v>8272</v>
      </c>
      <c r="S3619" s="15">
        <f t="shared" si="112"/>
        <v>42779.610289351855</v>
      </c>
      <c r="T3619" s="14">
        <f t="shared" si="113"/>
        <v>42794</v>
      </c>
    </row>
    <row r="3620" spans="1:20" ht="45.75" x14ac:dyDescent="0.25">
      <c r="A3620" s="3">
        <v>3618</v>
      </c>
      <c r="B3620" s="4" t="s">
        <v>3616</v>
      </c>
      <c r="C3620" s="4" t="s">
        <v>7728</v>
      </c>
      <c r="D3620" s="3">
        <v>2000</v>
      </c>
      <c r="E3620" s="3">
        <v>2020</v>
      </c>
      <c r="F3620" s="8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8272</v>
      </c>
      <c r="O3620" s="8">
        <v>101</v>
      </c>
      <c r="P3620" s="3">
        <v>0.35714285714285715</v>
      </c>
      <c r="Q3620" s="3" t="s">
        <v>8272</v>
      </c>
      <c r="R3620" s="3" t="s">
        <v>8272</v>
      </c>
      <c r="S3620" s="15">
        <f t="shared" si="112"/>
        <v>42128.627893518518</v>
      </c>
      <c r="T3620" s="14">
        <f t="shared" si="113"/>
        <v>42158.627893518518</v>
      </c>
    </row>
    <row r="3621" spans="1:20" ht="30.75" x14ac:dyDescent="0.25">
      <c r="A3621" s="3">
        <v>3619</v>
      </c>
      <c r="B3621" s="4" t="s">
        <v>3617</v>
      </c>
      <c r="C3621" s="4" t="s">
        <v>7729</v>
      </c>
      <c r="D3621" s="3">
        <v>1000</v>
      </c>
      <c r="E3621" s="3">
        <v>1130</v>
      </c>
      <c r="F3621" s="8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8272</v>
      </c>
      <c r="O3621" s="8">
        <v>112.99999999999999</v>
      </c>
      <c r="P3621" s="3">
        <v>7.6470588235294121</v>
      </c>
      <c r="Q3621" s="3" t="s">
        <v>8272</v>
      </c>
      <c r="R3621" s="3" t="s">
        <v>8272</v>
      </c>
      <c r="S3621" s="15">
        <f t="shared" si="112"/>
        <v>42661.132245370376</v>
      </c>
      <c r="T3621" s="14">
        <f t="shared" si="113"/>
        <v>42693.916666666672</v>
      </c>
    </row>
    <row r="3622" spans="1:20" ht="45.75" x14ac:dyDescent="0.25">
      <c r="A3622" s="3">
        <v>3620</v>
      </c>
      <c r="B3622" s="4" t="s">
        <v>3618</v>
      </c>
      <c r="C3622" s="4" t="s">
        <v>7730</v>
      </c>
      <c r="D3622" s="3">
        <v>10500</v>
      </c>
      <c r="E3622" s="3">
        <v>11045</v>
      </c>
      <c r="F3622" s="8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8272</v>
      </c>
      <c r="O3622" s="8">
        <v>105.19047619047619</v>
      </c>
      <c r="P3622" s="3">
        <v>2.766497461928934</v>
      </c>
      <c r="Q3622" s="3" t="s">
        <v>8272</v>
      </c>
      <c r="R3622" s="3" t="s">
        <v>8272</v>
      </c>
      <c r="S3622" s="15">
        <f t="shared" si="112"/>
        <v>42037.938206018516</v>
      </c>
      <c r="T3622" s="14">
        <f t="shared" si="113"/>
        <v>42068.166666666672</v>
      </c>
    </row>
    <row r="3623" spans="1:20" ht="30.75" x14ac:dyDescent="0.25">
      <c r="A3623" s="3">
        <v>3621</v>
      </c>
      <c r="B3623" s="4" t="s">
        <v>3619</v>
      </c>
      <c r="C3623" s="4" t="s">
        <v>7731</v>
      </c>
      <c r="D3623" s="3">
        <v>3000</v>
      </c>
      <c r="E3623" s="3">
        <v>3292</v>
      </c>
      <c r="F3623" s="8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8272</v>
      </c>
      <c r="O3623" s="8">
        <v>109.73333333333332</v>
      </c>
      <c r="P3623" s="3">
        <v>4.1714285714285717</v>
      </c>
      <c r="Q3623" s="3" t="s">
        <v>8272</v>
      </c>
      <c r="R3623" s="3" t="s">
        <v>8272</v>
      </c>
      <c r="S3623" s="15">
        <f t="shared" si="112"/>
        <v>42619.935694444444</v>
      </c>
      <c r="T3623" s="14">
        <f t="shared" si="113"/>
        <v>42643.875</v>
      </c>
    </row>
    <row r="3624" spans="1:20" ht="30.75" x14ac:dyDescent="0.25">
      <c r="A3624" s="3">
        <v>3622</v>
      </c>
      <c r="B3624" s="4" t="s">
        <v>3620</v>
      </c>
      <c r="C3624" s="4" t="s">
        <v>7732</v>
      </c>
      <c r="D3624" s="3">
        <v>1000</v>
      </c>
      <c r="E3624" s="3">
        <v>1000.99</v>
      </c>
      <c r="F3624" s="8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8272</v>
      </c>
      <c r="O3624" s="8">
        <v>100.099</v>
      </c>
      <c r="P3624" s="3">
        <v>4.7142857142857576E-2</v>
      </c>
      <c r="Q3624" s="3" t="s">
        <v>8272</v>
      </c>
      <c r="R3624" s="3" t="s">
        <v>8272</v>
      </c>
      <c r="S3624" s="15">
        <f t="shared" si="112"/>
        <v>41877.221886574072</v>
      </c>
      <c r="T3624" s="14">
        <f t="shared" si="113"/>
        <v>41910.140972222223</v>
      </c>
    </row>
    <row r="3625" spans="1:20" ht="30.75" x14ac:dyDescent="0.25">
      <c r="A3625" s="3">
        <v>3623</v>
      </c>
      <c r="B3625" s="4" t="s">
        <v>3621</v>
      </c>
      <c r="C3625" s="4" t="s">
        <v>7733</v>
      </c>
      <c r="D3625" s="3">
        <v>2500</v>
      </c>
      <c r="E3625" s="3">
        <v>3000</v>
      </c>
      <c r="F3625" s="8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8272</v>
      </c>
      <c r="O3625" s="8">
        <v>120</v>
      </c>
      <c r="P3625" s="3">
        <v>14.705882352941176</v>
      </c>
      <c r="Q3625" s="3" t="s">
        <v>8272</v>
      </c>
      <c r="R3625" s="3" t="s">
        <v>8272</v>
      </c>
      <c r="S3625" s="15">
        <f t="shared" si="112"/>
        <v>41828.736921296295</v>
      </c>
      <c r="T3625" s="14">
        <f t="shared" si="113"/>
        <v>41846.291666666664</v>
      </c>
    </row>
    <row r="3626" spans="1:20" ht="60.75" x14ac:dyDescent="0.25">
      <c r="A3626" s="3">
        <v>3624</v>
      </c>
      <c r="B3626" s="4" t="s">
        <v>3622</v>
      </c>
      <c r="C3626" s="4" t="s">
        <v>7734</v>
      </c>
      <c r="D3626" s="3">
        <v>3000</v>
      </c>
      <c r="E3626" s="3">
        <v>3148</v>
      </c>
      <c r="F3626" s="8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8272</v>
      </c>
      <c r="O3626" s="8">
        <v>104.93333333333332</v>
      </c>
      <c r="P3626" s="3">
        <v>3.7948717948717947</v>
      </c>
      <c r="Q3626" s="3" t="s">
        <v>8272</v>
      </c>
      <c r="R3626" s="3" t="s">
        <v>8272</v>
      </c>
      <c r="S3626" s="15">
        <f t="shared" si="112"/>
        <v>42545.774189814809</v>
      </c>
      <c r="T3626" s="14">
        <f t="shared" si="113"/>
        <v>42605.774189814809</v>
      </c>
    </row>
    <row r="3627" spans="1:20" ht="45.75" x14ac:dyDescent="0.25">
      <c r="A3627" s="3">
        <v>3625</v>
      </c>
      <c r="B3627" s="4" t="s">
        <v>3623</v>
      </c>
      <c r="C3627" s="4" t="s">
        <v>7735</v>
      </c>
      <c r="D3627" s="3">
        <v>3000</v>
      </c>
      <c r="E3627" s="3">
        <v>3080</v>
      </c>
      <c r="F3627" s="8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8272</v>
      </c>
      <c r="O3627" s="8">
        <v>102.66666666666666</v>
      </c>
      <c r="P3627" s="3">
        <v>1.0256410256410255</v>
      </c>
      <c r="Q3627" s="3" t="s">
        <v>8272</v>
      </c>
      <c r="R3627" s="3" t="s">
        <v>8272</v>
      </c>
      <c r="S3627" s="15">
        <f t="shared" si="112"/>
        <v>42157.652511574073</v>
      </c>
      <c r="T3627" s="14">
        <f t="shared" si="113"/>
        <v>42187.652511574073</v>
      </c>
    </row>
    <row r="3628" spans="1:20" ht="30.75" x14ac:dyDescent="0.25">
      <c r="A3628" s="3">
        <v>3626</v>
      </c>
      <c r="B3628" s="4" t="s">
        <v>3624</v>
      </c>
      <c r="C3628" s="4" t="s">
        <v>7736</v>
      </c>
      <c r="D3628" s="3">
        <v>4000</v>
      </c>
      <c r="E3628" s="3">
        <v>4073</v>
      </c>
      <c r="F3628" s="8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8272</v>
      </c>
      <c r="O3628" s="8">
        <v>101.82500000000002</v>
      </c>
      <c r="P3628" s="3">
        <v>1.5208333333333333</v>
      </c>
      <c r="Q3628" s="3" t="s">
        <v>8272</v>
      </c>
      <c r="R3628" s="3" t="s">
        <v>8272</v>
      </c>
      <c r="S3628" s="15">
        <f t="shared" si="112"/>
        <v>41846.667326388888</v>
      </c>
      <c r="T3628" s="14">
        <f t="shared" si="113"/>
        <v>41867.667326388888</v>
      </c>
    </row>
    <row r="3629" spans="1:20" ht="45.75" x14ac:dyDescent="0.25">
      <c r="A3629" s="3">
        <v>3627</v>
      </c>
      <c r="B3629" s="4" t="s">
        <v>3625</v>
      </c>
      <c r="C3629" s="4" t="s">
        <v>7737</v>
      </c>
      <c r="D3629" s="3">
        <v>2000</v>
      </c>
      <c r="E3629" s="3">
        <v>2000</v>
      </c>
      <c r="F3629" s="8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8272</v>
      </c>
      <c r="O3629" s="8">
        <v>100</v>
      </c>
      <c r="P3629" s="3">
        <v>0</v>
      </c>
      <c r="Q3629" s="3" t="s">
        <v>8272</v>
      </c>
      <c r="R3629" s="3" t="s">
        <v>8272</v>
      </c>
      <c r="S3629" s="15">
        <f t="shared" si="112"/>
        <v>42460.741747685184</v>
      </c>
      <c r="T3629" s="14">
        <f t="shared" si="113"/>
        <v>42511.165972222225</v>
      </c>
    </row>
    <row r="3630" spans="1:20" ht="30.75" x14ac:dyDescent="0.25">
      <c r="A3630" s="3">
        <v>3628</v>
      </c>
      <c r="B3630" s="4" t="s">
        <v>3626</v>
      </c>
      <c r="C3630" s="4" t="s">
        <v>7738</v>
      </c>
      <c r="D3630" s="3">
        <v>100000</v>
      </c>
      <c r="E3630" s="3">
        <v>0</v>
      </c>
      <c r="F3630" s="9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8306</v>
      </c>
      <c r="O3630" s="7">
        <v>0</v>
      </c>
      <c r="P3630" s="3">
        <v>0</v>
      </c>
      <c r="Q3630" s="3" t="s">
        <v>8306</v>
      </c>
      <c r="R3630" s="3" t="s">
        <v>8306</v>
      </c>
      <c r="S3630" s="15">
        <f t="shared" si="112"/>
        <v>42291.833287037036</v>
      </c>
      <c r="T3630" s="14">
        <f t="shared" si="113"/>
        <v>42351.874953703707</v>
      </c>
    </row>
    <row r="3631" spans="1:20" ht="45.75" x14ac:dyDescent="0.25">
      <c r="A3631" s="3">
        <v>3629</v>
      </c>
      <c r="B3631" s="4" t="s">
        <v>3627</v>
      </c>
      <c r="C3631" s="4" t="s">
        <v>7739</v>
      </c>
      <c r="D3631" s="3">
        <v>1000000</v>
      </c>
      <c r="E3631" s="3">
        <v>2</v>
      </c>
      <c r="F3631" s="9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8306</v>
      </c>
      <c r="O3631" s="7">
        <v>1.9999999999999998E-4</v>
      </c>
      <c r="P3631" s="3">
        <v>-499999</v>
      </c>
      <c r="Q3631" s="3" t="s">
        <v>8306</v>
      </c>
      <c r="R3631" s="3" t="s">
        <v>8306</v>
      </c>
      <c r="S3631" s="15">
        <f t="shared" si="112"/>
        <v>42437.094490740739</v>
      </c>
      <c r="T3631" s="14">
        <f t="shared" si="113"/>
        <v>42495.708333333328</v>
      </c>
    </row>
    <row r="3632" spans="1:20" ht="30.75" x14ac:dyDescent="0.25">
      <c r="A3632" s="3">
        <v>3630</v>
      </c>
      <c r="B3632" s="4" t="s">
        <v>3628</v>
      </c>
      <c r="C3632" s="4" t="s">
        <v>7740</v>
      </c>
      <c r="D3632" s="3">
        <v>3000</v>
      </c>
      <c r="E3632" s="3">
        <v>1</v>
      </c>
      <c r="F3632" s="9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8306</v>
      </c>
      <c r="O3632" s="7">
        <v>3.3333333333333333E-2</v>
      </c>
      <c r="P3632" s="3">
        <v>-2999</v>
      </c>
      <c r="Q3632" s="3" t="s">
        <v>8306</v>
      </c>
      <c r="R3632" s="3" t="s">
        <v>8306</v>
      </c>
      <c r="S3632" s="15">
        <f t="shared" si="112"/>
        <v>41942.84710648148</v>
      </c>
      <c r="T3632" s="14">
        <f t="shared" si="113"/>
        <v>41972.888773148152</v>
      </c>
    </row>
    <row r="3633" spans="1:20" ht="45.75" x14ac:dyDescent="0.25">
      <c r="A3633" s="3">
        <v>3631</v>
      </c>
      <c r="B3633" s="4" t="s">
        <v>3629</v>
      </c>
      <c r="C3633" s="4" t="s">
        <v>7741</v>
      </c>
      <c r="D3633" s="3">
        <v>17100</v>
      </c>
      <c r="E3633" s="3">
        <v>8725</v>
      </c>
      <c r="F3633" s="9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8306</v>
      </c>
      <c r="O3633" s="7">
        <v>51.023391812865491</v>
      </c>
      <c r="P3633" s="3">
        <v>-141.94915254237287</v>
      </c>
      <c r="Q3633" s="3" t="s">
        <v>8306</v>
      </c>
      <c r="R3633" s="3" t="s">
        <v>8306</v>
      </c>
      <c r="S3633" s="15">
        <f t="shared" si="112"/>
        <v>41880.753437499996</v>
      </c>
      <c r="T3633" s="14">
        <f t="shared" si="113"/>
        <v>41905.165972222225</v>
      </c>
    </row>
    <row r="3634" spans="1:20" ht="30.75" x14ac:dyDescent="0.25">
      <c r="A3634" s="3">
        <v>3632</v>
      </c>
      <c r="B3634" s="4" t="s">
        <v>3630</v>
      </c>
      <c r="C3634" s="4" t="s">
        <v>7742</v>
      </c>
      <c r="D3634" s="3">
        <v>500</v>
      </c>
      <c r="E3634" s="3">
        <v>100</v>
      </c>
      <c r="F3634" s="9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8306</v>
      </c>
      <c r="O3634" s="7">
        <v>20</v>
      </c>
      <c r="P3634" s="3">
        <v>-400</v>
      </c>
      <c r="Q3634" s="3" t="s">
        <v>8306</v>
      </c>
      <c r="R3634" s="3" t="s">
        <v>8306</v>
      </c>
      <c r="S3634" s="15">
        <f t="shared" si="112"/>
        <v>41946.936909722222</v>
      </c>
      <c r="T3634" s="14">
        <f t="shared" si="113"/>
        <v>41966.936909722222</v>
      </c>
    </row>
    <row r="3635" spans="1:20" ht="30.75" x14ac:dyDescent="0.25">
      <c r="A3635" s="3">
        <v>3633</v>
      </c>
      <c r="B3635" s="4" t="s">
        <v>3631</v>
      </c>
      <c r="C3635" s="4" t="s">
        <v>7743</v>
      </c>
      <c r="D3635" s="3">
        <v>5000</v>
      </c>
      <c r="E3635" s="3">
        <v>1762</v>
      </c>
      <c r="F3635" s="9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8306</v>
      </c>
      <c r="O3635" s="7">
        <v>35.24</v>
      </c>
      <c r="P3635" s="3">
        <v>-104.45161290322581</v>
      </c>
      <c r="Q3635" s="3" t="s">
        <v>8306</v>
      </c>
      <c r="R3635" s="3" t="s">
        <v>8306</v>
      </c>
      <c r="S3635" s="15">
        <f t="shared" si="112"/>
        <v>42649.623460648145</v>
      </c>
      <c r="T3635" s="14">
        <f t="shared" si="113"/>
        <v>42693.041666666672</v>
      </c>
    </row>
    <row r="3636" spans="1:20" ht="45.75" x14ac:dyDescent="0.25">
      <c r="A3636" s="3">
        <v>3634</v>
      </c>
      <c r="B3636" s="4" t="s">
        <v>3632</v>
      </c>
      <c r="C3636" s="4" t="s">
        <v>7744</v>
      </c>
      <c r="D3636" s="3">
        <v>75000</v>
      </c>
      <c r="E3636" s="3">
        <v>3185</v>
      </c>
      <c r="F3636" s="9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8306</v>
      </c>
      <c r="O3636" s="7">
        <v>4.246666666666667</v>
      </c>
      <c r="P3636" s="3">
        <v>-3989.7222222222222</v>
      </c>
      <c r="Q3636" s="3" t="s">
        <v>8306</v>
      </c>
      <c r="R3636" s="3" t="s">
        <v>8306</v>
      </c>
      <c r="S3636" s="15">
        <f t="shared" si="112"/>
        <v>42701.166365740741</v>
      </c>
      <c r="T3636" s="14">
        <f t="shared" si="113"/>
        <v>42749.165972222225</v>
      </c>
    </row>
    <row r="3637" spans="1:20" ht="30.75" x14ac:dyDescent="0.25">
      <c r="A3637" s="3">
        <v>3635</v>
      </c>
      <c r="B3637" s="4" t="s">
        <v>3633</v>
      </c>
      <c r="C3637" s="4" t="s">
        <v>7745</v>
      </c>
      <c r="D3637" s="3">
        <v>3500</v>
      </c>
      <c r="E3637" s="3">
        <v>1276</v>
      </c>
      <c r="F3637" s="9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8306</v>
      </c>
      <c r="O3637" s="7">
        <v>36.457142857142856</v>
      </c>
      <c r="P3637" s="3">
        <v>-222.4</v>
      </c>
      <c r="Q3637" s="3" t="s">
        <v>8306</v>
      </c>
      <c r="R3637" s="3" t="s">
        <v>8306</v>
      </c>
      <c r="S3637" s="15">
        <f t="shared" si="112"/>
        <v>42450.88282407407</v>
      </c>
      <c r="T3637" s="14">
        <f t="shared" si="113"/>
        <v>42480.88282407407</v>
      </c>
    </row>
    <row r="3638" spans="1:20" ht="30.75" x14ac:dyDescent="0.25">
      <c r="A3638" s="3">
        <v>3636</v>
      </c>
      <c r="B3638" s="4" t="s">
        <v>3634</v>
      </c>
      <c r="C3638" s="4" t="s">
        <v>7746</v>
      </c>
      <c r="D3638" s="3">
        <v>150000</v>
      </c>
      <c r="E3638" s="3">
        <v>0</v>
      </c>
      <c r="F3638" s="9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8306</v>
      </c>
      <c r="O3638" s="7">
        <v>0</v>
      </c>
      <c r="P3638" s="3">
        <v>0</v>
      </c>
      <c r="Q3638" s="3" t="s">
        <v>8306</v>
      </c>
      <c r="R3638" s="3" t="s">
        <v>8306</v>
      </c>
      <c r="S3638" s="15">
        <f t="shared" si="112"/>
        <v>42226.694780092599</v>
      </c>
      <c r="T3638" s="14">
        <f t="shared" si="113"/>
        <v>42261.694780092599</v>
      </c>
    </row>
    <row r="3639" spans="1:20" ht="45.75" x14ac:dyDescent="0.25">
      <c r="A3639" s="3">
        <v>3637</v>
      </c>
      <c r="B3639" s="4" t="s">
        <v>3635</v>
      </c>
      <c r="C3639" s="4" t="s">
        <v>7747</v>
      </c>
      <c r="D3639" s="3">
        <v>3000</v>
      </c>
      <c r="E3639" s="3">
        <v>926</v>
      </c>
      <c r="F3639" s="9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8306</v>
      </c>
      <c r="O3639" s="7">
        <v>30.866666666666664</v>
      </c>
      <c r="P3639" s="3">
        <v>-148.14285714285714</v>
      </c>
      <c r="Q3639" s="3" t="s">
        <v>8306</v>
      </c>
      <c r="R3639" s="3" t="s">
        <v>8306</v>
      </c>
      <c r="S3639" s="15">
        <f t="shared" si="112"/>
        <v>41975.700636574074</v>
      </c>
      <c r="T3639" s="14">
        <f t="shared" si="113"/>
        <v>42005.700636574074</v>
      </c>
    </row>
    <row r="3640" spans="1:20" ht="30.75" x14ac:dyDescent="0.25">
      <c r="A3640" s="3">
        <v>3638</v>
      </c>
      <c r="B3640" s="4" t="s">
        <v>3636</v>
      </c>
      <c r="C3640" s="4" t="s">
        <v>7748</v>
      </c>
      <c r="D3640" s="3">
        <v>3300</v>
      </c>
      <c r="E3640" s="3">
        <v>216</v>
      </c>
      <c r="F3640" s="9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8306</v>
      </c>
      <c r="O3640" s="7">
        <v>6.5454545454545459</v>
      </c>
      <c r="P3640" s="3">
        <v>-1542</v>
      </c>
      <c r="Q3640" s="3" t="s">
        <v>8306</v>
      </c>
      <c r="R3640" s="3" t="s">
        <v>8306</v>
      </c>
      <c r="S3640" s="15">
        <f t="shared" si="112"/>
        <v>42053.672824074078</v>
      </c>
      <c r="T3640" s="14">
        <f t="shared" si="113"/>
        <v>42113.631157407406</v>
      </c>
    </row>
    <row r="3641" spans="1:20" ht="30.75" x14ac:dyDescent="0.25">
      <c r="A3641" s="3">
        <v>3639</v>
      </c>
      <c r="B3641" s="4" t="s">
        <v>3637</v>
      </c>
      <c r="C3641" s="4" t="s">
        <v>7749</v>
      </c>
      <c r="D3641" s="3">
        <v>25000</v>
      </c>
      <c r="E3641" s="3">
        <v>1</v>
      </c>
      <c r="F3641" s="9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8306</v>
      </c>
      <c r="O3641" s="7">
        <v>4.0000000000000001E-3</v>
      </c>
      <c r="P3641" s="3">
        <v>-24999</v>
      </c>
      <c r="Q3641" s="3" t="s">
        <v>8306</v>
      </c>
      <c r="R3641" s="3" t="s">
        <v>8306</v>
      </c>
      <c r="S3641" s="15">
        <f t="shared" si="112"/>
        <v>42590.677152777775</v>
      </c>
      <c r="T3641" s="14">
        <f t="shared" si="113"/>
        <v>42650.632638888885</v>
      </c>
    </row>
    <row r="3642" spans="1:20" ht="45.75" x14ac:dyDescent="0.25">
      <c r="A3642" s="3">
        <v>3640</v>
      </c>
      <c r="B3642" s="4" t="s">
        <v>3638</v>
      </c>
      <c r="C3642" s="4" t="s">
        <v>7750</v>
      </c>
      <c r="D3642" s="3">
        <v>1000</v>
      </c>
      <c r="E3642" s="3">
        <v>55</v>
      </c>
      <c r="F3642" s="9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8306</v>
      </c>
      <c r="O3642" s="7">
        <v>5.5</v>
      </c>
      <c r="P3642" s="3">
        <v>-315</v>
      </c>
      <c r="Q3642" s="3" t="s">
        <v>8306</v>
      </c>
      <c r="R3642" s="3" t="s">
        <v>8306</v>
      </c>
      <c r="S3642" s="15">
        <f t="shared" si="112"/>
        <v>42104.781597222223</v>
      </c>
      <c r="T3642" s="14">
        <f t="shared" si="113"/>
        <v>42134.781597222223</v>
      </c>
    </row>
    <row r="3643" spans="1:20" ht="30.75" x14ac:dyDescent="0.25">
      <c r="A3643" s="3">
        <v>3641</v>
      </c>
      <c r="B3643" s="4" t="s">
        <v>3639</v>
      </c>
      <c r="C3643" s="4" t="s">
        <v>7751</v>
      </c>
      <c r="D3643" s="3">
        <v>3000</v>
      </c>
      <c r="E3643" s="3">
        <v>0</v>
      </c>
      <c r="F3643" s="9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8306</v>
      </c>
      <c r="O3643" s="7">
        <v>0</v>
      </c>
      <c r="P3643" s="3">
        <v>0</v>
      </c>
      <c r="Q3643" s="3" t="s">
        <v>8306</v>
      </c>
      <c r="R3643" s="3" t="s">
        <v>8306</v>
      </c>
      <c r="S3643" s="15">
        <f t="shared" si="112"/>
        <v>41899.627071759263</v>
      </c>
      <c r="T3643" s="14">
        <f t="shared" si="113"/>
        <v>41917.208333333336</v>
      </c>
    </row>
    <row r="3644" spans="1:20" ht="45.75" x14ac:dyDescent="0.25">
      <c r="A3644" s="3">
        <v>3642</v>
      </c>
      <c r="B3644" s="4" t="s">
        <v>3640</v>
      </c>
      <c r="C3644" s="4" t="s">
        <v>7752</v>
      </c>
      <c r="D3644" s="3">
        <v>700</v>
      </c>
      <c r="E3644" s="3">
        <v>15</v>
      </c>
      <c r="F3644" s="9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8306</v>
      </c>
      <c r="O3644" s="7">
        <v>2.1428571428571428</v>
      </c>
      <c r="P3644" s="3">
        <v>-342.5</v>
      </c>
      <c r="Q3644" s="3" t="s">
        <v>8306</v>
      </c>
      <c r="R3644" s="3" t="s">
        <v>8306</v>
      </c>
      <c r="S3644" s="15">
        <f t="shared" si="112"/>
        <v>42297.816284722227</v>
      </c>
      <c r="T3644" s="14">
        <f t="shared" si="113"/>
        <v>42338.708333333328</v>
      </c>
    </row>
    <row r="3645" spans="1:20" ht="30.75" x14ac:dyDescent="0.25">
      <c r="A3645" s="3">
        <v>3643</v>
      </c>
      <c r="B3645" s="4" t="s">
        <v>3641</v>
      </c>
      <c r="C3645" s="4" t="s">
        <v>7753</v>
      </c>
      <c r="D3645" s="3">
        <v>25000</v>
      </c>
      <c r="E3645" s="3">
        <v>0</v>
      </c>
      <c r="F3645" s="9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8306</v>
      </c>
      <c r="O3645" s="7">
        <v>0</v>
      </c>
      <c r="P3645" s="3">
        <v>0</v>
      </c>
      <c r="Q3645" s="3" t="s">
        <v>8306</v>
      </c>
      <c r="R3645" s="3" t="s">
        <v>8306</v>
      </c>
      <c r="S3645" s="15">
        <f t="shared" si="112"/>
        <v>42285.143969907411</v>
      </c>
      <c r="T3645" s="14">
        <f t="shared" si="113"/>
        <v>42325.185636574075</v>
      </c>
    </row>
    <row r="3646" spans="1:20" ht="30.75" x14ac:dyDescent="0.25">
      <c r="A3646" s="3">
        <v>3644</v>
      </c>
      <c r="B3646" s="4" t="s">
        <v>3642</v>
      </c>
      <c r="C3646" s="4" t="s">
        <v>7754</v>
      </c>
      <c r="D3646" s="3">
        <v>5000</v>
      </c>
      <c r="E3646" s="3">
        <v>821</v>
      </c>
      <c r="F3646" s="9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8306</v>
      </c>
      <c r="O3646" s="7">
        <v>16.420000000000002</v>
      </c>
      <c r="P3646" s="3">
        <v>-348.25</v>
      </c>
      <c r="Q3646" s="3" t="s">
        <v>8306</v>
      </c>
      <c r="R3646" s="3" t="s">
        <v>8306</v>
      </c>
      <c r="S3646" s="15">
        <f t="shared" si="112"/>
        <v>42409.241747685184</v>
      </c>
      <c r="T3646" s="14">
        <f t="shared" si="113"/>
        <v>42437.207638888889</v>
      </c>
    </row>
    <row r="3647" spans="1:20" ht="30.75" x14ac:dyDescent="0.25">
      <c r="A3647" s="3">
        <v>3645</v>
      </c>
      <c r="B3647" s="4" t="s">
        <v>3643</v>
      </c>
      <c r="C3647" s="4" t="s">
        <v>7755</v>
      </c>
      <c r="D3647" s="3">
        <v>1000</v>
      </c>
      <c r="E3647" s="3">
        <v>1</v>
      </c>
      <c r="F3647" s="9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8306</v>
      </c>
      <c r="O3647" s="7">
        <v>0.1</v>
      </c>
      <c r="P3647" s="3">
        <v>-999</v>
      </c>
      <c r="Q3647" s="3" t="s">
        <v>8306</v>
      </c>
      <c r="R3647" s="3" t="s">
        <v>8306</v>
      </c>
      <c r="S3647" s="15">
        <f t="shared" si="112"/>
        <v>42665.970347222217</v>
      </c>
      <c r="T3647" s="14">
        <f t="shared" si="113"/>
        <v>42696.012013888889</v>
      </c>
    </row>
    <row r="3648" spans="1:20" ht="30.75" x14ac:dyDescent="0.25">
      <c r="A3648" s="3">
        <v>3646</v>
      </c>
      <c r="B3648" s="4" t="s">
        <v>3644</v>
      </c>
      <c r="C3648" s="4" t="s">
        <v>7756</v>
      </c>
      <c r="D3648" s="3">
        <v>10000</v>
      </c>
      <c r="E3648" s="3">
        <v>481</v>
      </c>
      <c r="F3648" s="9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8306</v>
      </c>
      <c r="O3648" s="7">
        <v>4.8099999999999996</v>
      </c>
      <c r="P3648" s="3">
        <v>-1189.875</v>
      </c>
      <c r="Q3648" s="3" t="s">
        <v>8306</v>
      </c>
      <c r="R3648" s="3" t="s">
        <v>8306</v>
      </c>
      <c r="S3648" s="15">
        <f t="shared" si="112"/>
        <v>42140.421319444446</v>
      </c>
      <c r="T3648" s="14">
        <f t="shared" si="113"/>
        <v>42171.979166666672</v>
      </c>
    </row>
    <row r="3649" spans="1:20" ht="30.75" x14ac:dyDescent="0.25">
      <c r="A3649" s="3">
        <v>3647</v>
      </c>
      <c r="B3649" s="4" t="s">
        <v>3645</v>
      </c>
      <c r="C3649" s="4" t="s">
        <v>7757</v>
      </c>
      <c r="D3649" s="3">
        <v>500</v>
      </c>
      <c r="E3649" s="3">
        <v>30</v>
      </c>
      <c r="F3649" s="9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8306</v>
      </c>
      <c r="O3649" s="7">
        <v>6</v>
      </c>
      <c r="P3649" s="3">
        <v>-235</v>
      </c>
      <c r="Q3649" s="3" t="s">
        <v>8306</v>
      </c>
      <c r="R3649" s="3" t="s">
        <v>8306</v>
      </c>
      <c r="S3649" s="15">
        <f t="shared" si="112"/>
        <v>42598.749155092592</v>
      </c>
      <c r="T3649" s="14">
        <f t="shared" si="113"/>
        <v>42643.749155092592</v>
      </c>
    </row>
    <row r="3650" spans="1:20" ht="30.75" x14ac:dyDescent="0.25">
      <c r="A3650" s="3">
        <v>3648</v>
      </c>
      <c r="B3650" s="4" t="s">
        <v>3646</v>
      </c>
      <c r="C3650" s="4" t="s">
        <v>7758</v>
      </c>
      <c r="D3650" s="3">
        <v>40000</v>
      </c>
      <c r="E3650" s="3">
        <v>40153</v>
      </c>
      <c r="F3650" s="8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8272</v>
      </c>
      <c r="O3650" s="8">
        <v>100.38249999999999</v>
      </c>
      <c r="P3650" s="3">
        <v>2.095890410958904</v>
      </c>
      <c r="Q3650" s="3" t="s">
        <v>8272</v>
      </c>
      <c r="R3650" s="3" t="s">
        <v>8272</v>
      </c>
      <c r="S3650" s="15">
        <f t="shared" si="112"/>
        <v>41887.292187500003</v>
      </c>
      <c r="T3650" s="14">
        <f t="shared" si="113"/>
        <v>41917.292187500003</v>
      </c>
    </row>
    <row r="3651" spans="1:20" ht="30.75" x14ac:dyDescent="0.25">
      <c r="A3651" s="3">
        <v>3649</v>
      </c>
      <c r="B3651" s="4" t="s">
        <v>3647</v>
      </c>
      <c r="C3651" s="4" t="s">
        <v>7759</v>
      </c>
      <c r="D3651" s="3">
        <v>750</v>
      </c>
      <c r="E3651" s="3">
        <v>780</v>
      </c>
      <c r="F3651" s="8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8272</v>
      </c>
      <c r="O3651" s="8">
        <v>104</v>
      </c>
      <c r="P3651" s="3">
        <v>3.75</v>
      </c>
      <c r="Q3651" s="3" t="s">
        <v>8272</v>
      </c>
      <c r="R3651" s="3" t="s">
        <v>8272</v>
      </c>
      <c r="S3651" s="15">
        <f t="shared" ref="S3651:S3714" si="114">(((J3651/60)/60)/24)+DATE(1970,1,1)</f>
        <v>41780.712893518517</v>
      </c>
      <c r="T3651" s="14">
        <f t="shared" ref="T3651:T3714" si="115">(((I3651/60)/60)/24)+DATE(1970,1,1)</f>
        <v>41806.712893518517</v>
      </c>
    </row>
    <row r="3652" spans="1:20" ht="45.75" x14ac:dyDescent="0.25">
      <c r="A3652" s="3">
        <v>3650</v>
      </c>
      <c r="B3652" s="4" t="s">
        <v>3648</v>
      </c>
      <c r="C3652" s="4" t="s">
        <v>7760</v>
      </c>
      <c r="D3652" s="3">
        <v>500</v>
      </c>
      <c r="E3652" s="3">
        <v>500</v>
      </c>
      <c r="F3652" s="8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8272</v>
      </c>
      <c r="O3652" s="8">
        <v>100</v>
      </c>
      <c r="P3652" s="3">
        <v>0</v>
      </c>
      <c r="Q3652" s="3" t="s">
        <v>8272</v>
      </c>
      <c r="R3652" s="3" t="s">
        <v>8272</v>
      </c>
      <c r="S3652" s="15">
        <f t="shared" si="114"/>
        <v>42381.478981481487</v>
      </c>
      <c r="T3652" s="14">
        <f t="shared" si="115"/>
        <v>42402.478981481487</v>
      </c>
    </row>
    <row r="3653" spans="1:20" ht="30.75" x14ac:dyDescent="0.25">
      <c r="A3653" s="3">
        <v>3651</v>
      </c>
      <c r="B3653" s="4" t="s">
        <v>3649</v>
      </c>
      <c r="C3653" s="4" t="s">
        <v>7761</v>
      </c>
      <c r="D3653" s="3">
        <v>500</v>
      </c>
      <c r="E3653" s="3">
        <v>520</v>
      </c>
      <c r="F3653" s="8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8272</v>
      </c>
      <c r="O3653" s="8">
        <v>104</v>
      </c>
      <c r="P3653" s="3">
        <v>2.2222222222222223</v>
      </c>
      <c r="Q3653" s="3" t="s">
        <v>8272</v>
      </c>
      <c r="R3653" s="3" t="s">
        <v>8272</v>
      </c>
      <c r="S3653" s="15">
        <f t="shared" si="114"/>
        <v>41828.646319444444</v>
      </c>
      <c r="T3653" s="14">
        <f t="shared" si="115"/>
        <v>41861.665972222225</v>
      </c>
    </row>
    <row r="3654" spans="1:20" ht="45.75" x14ac:dyDescent="0.25">
      <c r="A3654" s="3">
        <v>3652</v>
      </c>
      <c r="B3654" s="4" t="s">
        <v>2867</v>
      </c>
      <c r="C3654" s="4" t="s">
        <v>7762</v>
      </c>
      <c r="D3654" s="3">
        <v>300</v>
      </c>
      <c r="E3654" s="3">
        <v>752</v>
      </c>
      <c r="F3654" s="8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8272</v>
      </c>
      <c r="O3654" s="9">
        <v>250.66666666666669</v>
      </c>
      <c r="P3654" s="3">
        <v>26.588235294117649</v>
      </c>
      <c r="Q3654" s="3" t="s">
        <v>8272</v>
      </c>
      <c r="R3654" s="3" t="s">
        <v>8272</v>
      </c>
      <c r="S3654" s="15">
        <f t="shared" si="114"/>
        <v>42596.644699074073</v>
      </c>
      <c r="T3654" s="14">
        <f t="shared" si="115"/>
        <v>42607.165972222225</v>
      </c>
    </row>
    <row r="3655" spans="1:20" ht="45.75" x14ac:dyDescent="0.25">
      <c r="A3655" s="3">
        <v>3653</v>
      </c>
      <c r="B3655" s="4" t="s">
        <v>3650</v>
      </c>
      <c r="C3655" s="4" t="s">
        <v>7763</v>
      </c>
      <c r="D3655" s="3">
        <v>2000</v>
      </c>
      <c r="E3655" s="3">
        <v>2010</v>
      </c>
      <c r="F3655" s="8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8272</v>
      </c>
      <c r="O3655" s="8">
        <v>100.49999999999999</v>
      </c>
      <c r="P3655" s="3">
        <v>0.30303030303030304</v>
      </c>
      <c r="Q3655" s="3" t="s">
        <v>8272</v>
      </c>
      <c r="R3655" s="3" t="s">
        <v>8272</v>
      </c>
      <c r="S3655" s="15">
        <f t="shared" si="114"/>
        <v>42191.363506944443</v>
      </c>
      <c r="T3655" s="14">
        <f t="shared" si="115"/>
        <v>42221.363506944443</v>
      </c>
    </row>
    <row r="3656" spans="1:20" ht="45.75" x14ac:dyDescent="0.25">
      <c r="A3656" s="3">
        <v>3654</v>
      </c>
      <c r="B3656" s="4" t="s">
        <v>3651</v>
      </c>
      <c r="C3656" s="4" t="s">
        <v>7764</v>
      </c>
      <c r="D3656" s="3">
        <v>1500</v>
      </c>
      <c r="E3656" s="3">
        <v>2616</v>
      </c>
      <c r="F3656" s="8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8272</v>
      </c>
      <c r="O3656" s="8">
        <v>174.4</v>
      </c>
      <c r="P3656" s="3">
        <v>29.368421052631579</v>
      </c>
      <c r="Q3656" s="3" t="s">
        <v>8272</v>
      </c>
      <c r="R3656" s="3" t="s">
        <v>8272</v>
      </c>
      <c r="S3656" s="15">
        <f t="shared" si="114"/>
        <v>42440.416504629626</v>
      </c>
      <c r="T3656" s="14">
        <f t="shared" si="115"/>
        <v>42463.708333333328</v>
      </c>
    </row>
    <row r="3657" spans="1:20" ht="45.75" x14ac:dyDescent="0.25">
      <c r="A3657" s="3">
        <v>3655</v>
      </c>
      <c r="B3657" s="4" t="s">
        <v>3652</v>
      </c>
      <c r="C3657" s="4" t="s">
        <v>7765</v>
      </c>
      <c r="D3657" s="3">
        <v>5000</v>
      </c>
      <c r="E3657" s="3">
        <v>5813</v>
      </c>
      <c r="F3657" s="8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8272</v>
      </c>
      <c r="O3657" s="8">
        <v>116.26</v>
      </c>
      <c r="P3657" s="3">
        <v>10.291139240506329</v>
      </c>
      <c r="Q3657" s="3" t="s">
        <v>8272</v>
      </c>
      <c r="R3657" s="3" t="s">
        <v>8272</v>
      </c>
      <c r="S3657" s="15">
        <f t="shared" si="114"/>
        <v>42173.803217592591</v>
      </c>
      <c r="T3657" s="14">
        <f t="shared" si="115"/>
        <v>42203.290972222225</v>
      </c>
    </row>
    <row r="3658" spans="1:20" ht="30.75" x14ac:dyDescent="0.25">
      <c r="A3658" s="3">
        <v>3656</v>
      </c>
      <c r="B3658" s="4" t="s">
        <v>3653</v>
      </c>
      <c r="C3658" s="4" t="s">
        <v>7766</v>
      </c>
      <c r="D3658" s="3">
        <v>5000</v>
      </c>
      <c r="E3658" s="3">
        <v>5291</v>
      </c>
      <c r="F3658" s="8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8272</v>
      </c>
      <c r="O3658" s="8">
        <v>105.82000000000001</v>
      </c>
      <c r="P3658" s="3">
        <v>6.3260869565217392</v>
      </c>
      <c r="Q3658" s="3" t="s">
        <v>8272</v>
      </c>
      <c r="R3658" s="3" t="s">
        <v>8272</v>
      </c>
      <c r="S3658" s="15">
        <f t="shared" si="114"/>
        <v>42737.910138888896</v>
      </c>
      <c r="T3658" s="14">
        <f t="shared" si="115"/>
        <v>42767.957638888889</v>
      </c>
    </row>
    <row r="3659" spans="1:20" ht="30.75" x14ac:dyDescent="0.25">
      <c r="A3659" s="3">
        <v>3657</v>
      </c>
      <c r="B3659" s="4" t="s">
        <v>3654</v>
      </c>
      <c r="C3659" s="4" t="s">
        <v>7767</v>
      </c>
      <c r="D3659" s="3">
        <v>2000</v>
      </c>
      <c r="E3659" s="3">
        <v>2215</v>
      </c>
      <c r="F3659" s="8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8272</v>
      </c>
      <c r="O3659" s="8">
        <v>110.75</v>
      </c>
      <c r="P3659" s="3">
        <v>10.75</v>
      </c>
      <c r="Q3659" s="3" t="s">
        <v>8272</v>
      </c>
      <c r="R3659" s="3" t="s">
        <v>8272</v>
      </c>
      <c r="S3659" s="15">
        <f t="shared" si="114"/>
        <v>42499.629849537043</v>
      </c>
      <c r="T3659" s="14">
        <f t="shared" si="115"/>
        <v>42522.904166666667</v>
      </c>
    </row>
    <row r="3660" spans="1:20" ht="15.75" x14ac:dyDescent="0.25">
      <c r="A3660" s="3">
        <v>3658</v>
      </c>
      <c r="B3660" s="4" t="s">
        <v>3655</v>
      </c>
      <c r="C3660" s="4" t="s">
        <v>7768</v>
      </c>
      <c r="D3660" s="3">
        <v>1500</v>
      </c>
      <c r="E3660" s="3">
        <v>1510</v>
      </c>
      <c r="F3660" s="8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8272</v>
      </c>
      <c r="O3660" s="8">
        <v>100.66666666666666</v>
      </c>
      <c r="P3660" s="3">
        <v>0.5</v>
      </c>
      <c r="Q3660" s="3" t="s">
        <v>8272</v>
      </c>
      <c r="R3660" s="3" t="s">
        <v>8272</v>
      </c>
      <c r="S3660" s="15">
        <f t="shared" si="114"/>
        <v>41775.858564814815</v>
      </c>
      <c r="T3660" s="14">
        <f t="shared" si="115"/>
        <v>41822.165972222225</v>
      </c>
    </row>
    <row r="3661" spans="1:20" ht="30.75" x14ac:dyDescent="0.25">
      <c r="A3661" s="3">
        <v>3659</v>
      </c>
      <c r="B3661" s="4" t="s">
        <v>3656</v>
      </c>
      <c r="C3661" s="4" t="s">
        <v>7769</v>
      </c>
      <c r="D3661" s="3">
        <v>3000</v>
      </c>
      <c r="E3661" s="3">
        <v>3061</v>
      </c>
      <c r="F3661" s="8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8272</v>
      </c>
      <c r="O3661" s="8">
        <v>102.03333333333333</v>
      </c>
      <c r="P3661" s="3">
        <v>4.6923076923076925</v>
      </c>
      <c r="Q3661" s="3" t="s">
        <v>8272</v>
      </c>
      <c r="R3661" s="3" t="s">
        <v>8272</v>
      </c>
      <c r="S3661" s="15">
        <f t="shared" si="114"/>
        <v>42055.277199074073</v>
      </c>
      <c r="T3661" s="14">
        <f t="shared" si="115"/>
        <v>42082.610416666663</v>
      </c>
    </row>
    <row r="3662" spans="1:20" ht="45.75" x14ac:dyDescent="0.25">
      <c r="A3662" s="3">
        <v>3660</v>
      </c>
      <c r="B3662" s="4" t="s">
        <v>3657</v>
      </c>
      <c r="C3662" s="4" t="s">
        <v>7770</v>
      </c>
      <c r="D3662" s="3">
        <v>250</v>
      </c>
      <c r="E3662" s="3">
        <v>250</v>
      </c>
      <c r="F3662" s="8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8272</v>
      </c>
      <c r="O3662" s="8">
        <v>100</v>
      </c>
      <c r="P3662" s="3">
        <v>0</v>
      </c>
      <c r="Q3662" s="3" t="s">
        <v>8272</v>
      </c>
      <c r="R3662" s="3" t="s">
        <v>8272</v>
      </c>
      <c r="S3662" s="15">
        <f t="shared" si="114"/>
        <v>41971.881076388891</v>
      </c>
      <c r="T3662" s="14">
        <f t="shared" si="115"/>
        <v>41996.881076388891</v>
      </c>
    </row>
    <row r="3663" spans="1:20" ht="30.75" x14ac:dyDescent="0.25">
      <c r="A3663" s="3">
        <v>3661</v>
      </c>
      <c r="B3663" s="4" t="s">
        <v>3658</v>
      </c>
      <c r="C3663" s="4" t="s">
        <v>7771</v>
      </c>
      <c r="D3663" s="3">
        <v>3000</v>
      </c>
      <c r="E3663" s="3">
        <v>3330</v>
      </c>
      <c r="F3663" s="8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8272</v>
      </c>
      <c r="O3663" s="8">
        <v>111.00000000000001</v>
      </c>
      <c r="P3663" s="3">
        <v>9.1666666666666661</v>
      </c>
      <c r="Q3663" s="3" t="s">
        <v>8272</v>
      </c>
      <c r="R3663" s="3" t="s">
        <v>8272</v>
      </c>
      <c r="S3663" s="15">
        <f t="shared" si="114"/>
        <v>42447.896666666667</v>
      </c>
      <c r="T3663" s="14">
        <f t="shared" si="115"/>
        <v>42470.166666666672</v>
      </c>
    </row>
    <row r="3664" spans="1:20" ht="45.75" x14ac:dyDescent="0.25">
      <c r="A3664" s="3">
        <v>3662</v>
      </c>
      <c r="B3664" s="4" t="s">
        <v>3659</v>
      </c>
      <c r="C3664" s="4" t="s">
        <v>7772</v>
      </c>
      <c r="D3664" s="3">
        <v>8000</v>
      </c>
      <c r="E3664" s="3">
        <v>8114</v>
      </c>
      <c r="F3664" s="8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8272</v>
      </c>
      <c r="O3664" s="8">
        <v>101.42500000000001</v>
      </c>
      <c r="P3664" s="3">
        <v>2.85</v>
      </c>
      <c r="Q3664" s="3" t="s">
        <v>8272</v>
      </c>
      <c r="R3664" s="3" t="s">
        <v>8272</v>
      </c>
      <c r="S3664" s="15">
        <f t="shared" si="114"/>
        <v>42064.220069444447</v>
      </c>
      <c r="T3664" s="14">
        <f t="shared" si="115"/>
        <v>42094.178402777776</v>
      </c>
    </row>
    <row r="3665" spans="1:20" ht="30.75" x14ac:dyDescent="0.25">
      <c r="A3665" s="3">
        <v>3663</v>
      </c>
      <c r="B3665" s="4" t="s">
        <v>3660</v>
      </c>
      <c r="C3665" s="4" t="s">
        <v>7773</v>
      </c>
      <c r="D3665" s="3">
        <v>225</v>
      </c>
      <c r="E3665" s="3">
        <v>234</v>
      </c>
      <c r="F3665" s="8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8272</v>
      </c>
      <c r="O3665" s="8">
        <v>104</v>
      </c>
      <c r="P3665" s="3">
        <v>1</v>
      </c>
      <c r="Q3665" s="3" t="s">
        <v>8272</v>
      </c>
      <c r="R3665" s="3" t="s">
        <v>8272</v>
      </c>
      <c r="S3665" s="15">
        <f t="shared" si="114"/>
        <v>42665.451736111107</v>
      </c>
      <c r="T3665" s="14">
        <f t="shared" si="115"/>
        <v>42725.493402777778</v>
      </c>
    </row>
    <row r="3666" spans="1:20" ht="30.75" x14ac:dyDescent="0.25">
      <c r="A3666" s="3">
        <v>3664</v>
      </c>
      <c r="B3666" s="4" t="s">
        <v>3661</v>
      </c>
      <c r="C3666" s="4" t="s">
        <v>7774</v>
      </c>
      <c r="D3666" s="3">
        <v>800</v>
      </c>
      <c r="E3666" s="3">
        <v>875</v>
      </c>
      <c r="F3666" s="8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8272</v>
      </c>
      <c r="O3666" s="8">
        <v>109.375</v>
      </c>
      <c r="P3666" s="3">
        <v>3.9473684210526314</v>
      </c>
      <c r="Q3666" s="3" t="s">
        <v>8272</v>
      </c>
      <c r="R3666" s="3" t="s">
        <v>8272</v>
      </c>
      <c r="S3666" s="15">
        <f t="shared" si="114"/>
        <v>42523.248715277776</v>
      </c>
      <c r="T3666" s="14">
        <f t="shared" si="115"/>
        <v>42537.248715277776</v>
      </c>
    </row>
    <row r="3667" spans="1:20" ht="30.75" x14ac:dyDescent="0.25">
      <c r="A3667" s="3">
        <v>3665</v>
      </c>
      <c r="B3667" s="4" t="s">
        <v>3662</v>
      </c>
      <c r="C3667" s="4" t="s">
        <v>7775</v>
      </c>
      <c r="D3667" s="3">
        <v>620</v>
      </c>
      <c r="E3667" s="3">
        <v>714</v>
      </c>
      <c r="F3667" s="8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8272</v>
      </c>
      <c r="O3667" s="8">
        <v>115.16129032258064</v>
      </c>
      <c r="P3667" s="3">
        <v>6.7142857142857144</v>
      </c>
      <c r="Q3667" s="3" t="s">
        <v>8272</v>
      </c>
      <c r="R3667" s="3" t="s">
        <v>8272</v>
      </c>
      <c r="S3667" s="15">
        <f t="shared" si="114"/>
        <v>42294.808124999996</v>
      </c>
      <c r="T3667" s="14">
        <f t="shared" si="115"/>
        <v>42305.829166666663</v>
      </c>
    </row>
    <row r="3668" spans="1:20" ht="15.75" x14ac:dyDescent="0.25">
      <c r="A3668" s="3">
        <v>3666</v>
      </c>
      <c r="B3668" s="4" t="s">
        <v>3663</v>
      </c>
      <c r="C3668" s="4" t="s">
        <v>7776</v>
      </c>
      <c r="D3668" s="3">
        <v>1200</v>
      </c>
      <c r="E3668" s="3">
        <v>1200</v>
      </c>
      <c r="F3668" s="8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8272</v>
      </c>
      <c r="O3668" s="8">
        <v>100</v>
      </c>
      <c r="P3668" s="3">
        <v>0</v>
      </c>
      <c r="Q3668" s="3" t="s">
        <v>8272</v>
      </c>
      <c r="R3668" s="3" t="s">
        <v>8272</v>
      </c>
      <c r="S3668" s="15">
        <f t="shared" si="114"/>
        <v>41822.90488425926</v>
      </c>
      <c r="T3668" s="14">
        <f t="shared" si="115"/>
        <v>41844.291666666664</v>
      </c>
    </row>
    <row r="3669" spans="1:20" ht="30.75" x14ac:dyDescent="0.25">
      <c r="A3669" s="3">
        <v>3667</v>
      </c>
      <c r="B3669" s="4" t="s">
        <v>3664</v>
      </c>
      <c r="C3669" s="4" t="s">
        <v>7777</v>
      </c>
      <c r="D3669" s="3">
        <v>3000</v>
      </c>
      <c r="E3669" s="3">
        <v>3095.11</v>
      </c>
      <c r="F3669" s="8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8272</v>
      </c>
      <c r="O3669" s="8">
        <v>103.17033333333335</v>
      </c>
      <c r="P3669" s="3">
        <v>1.6398275862068987</v>
      </c>
      <c r="Q3669" s="3" t="s">
        <v>8272</v>
      </c>
      <c r="R3669" s="3" t="s">
        <v>8272</v>
      </c>
      <c r="S3669" s="15">
        <f t="shared" si="114"/>
        <v>42173.970127314817</v>
      </c>
      <c r="T3669" s="14">
        <f t="shared" si="115"/>
        <v>42203.970127314817</v>
      </c>
    </row>
    <row r="3670" spans="1:20" ht="30.75" x14ac:dyDescent="0.25">
      <c r="A3670" s="3">
        <v>3668</v>
      </c>
      <c r="B3670" s="4" t="s">
        <v>3665</v>
      </c>
      <c r="C3670" s="4" t="s">
        <v>7778</v>
      </c>
      <c r="D3670" s="3">
        <v>1000</v>
      </c>
      <c r="E3670" s="3">
        <v>1035</v>
      </c>
      <c r="F3670" s="8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8272</v>
      </c>
      <c r="O3670" s="8">
        <v>103.49999999999999</v>
      </c>
      <c r="P3670" s="3">
        <v>1.25</v>
      </c>
      <c r="Q3670" s="3" t="s">
        <v>8272</v>
      </c>
      <c r="R3670" s="3" t="s">
        <v>8272</v>
      </c>
      <c r="S3670" s="15">
        <f t="shared" si="114"/>
        <v>42185.556157407409</v>
      </c>
      <c r="T3670" s="14">
        <f t="shared" si="115"/>
        <v>42208.772916666669</v>
      </c>
    </row>
    <row r="3671" spans="1:20" ht="30.75" x14ac:dyDescent="0.25">
      <c r="A3671" s="3">
        <v>3669</v>
      </c>
      <c r="B3671" s="4" t="s">
        <v>3666</v>
      </c>
      <c r="C3671" s="4" t="s">
        <v>7779</v>
      </c>
      <c r="D3671" s="3">
        <v>1000</v>
      </c>
      <c r="E3671" s="3">
        <v>1382</v>
      </c>
      <c r="F3671" s="8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8272</v>
      </c>
      <c r="O3671" s="8">
        <v>138.19999999999999</v>
      </c>
      <c r="P3671" s="3">
        <v>22.470588235294116</v>
      </c>
      <c r="Q3671" s="3" t="s">
        <v>8272</v>
      </c>
      <c r="R3671" s="3" t="s">
        <v>8272</v>
      </c>
      <c r="S3671" s="15">
        <f t="shared" si="114"/>
        <v>42136.675196759257</v>
      </c>
      <c r="T3671" s="14">
        <f t="shared" si="115"/>
        <v>42166.675196759257</v>
      </c>
    </row>
    <row r="3672" spans="1:20" ht="30.75" x14ac:dyDescent="0.25">
      <c r="A3672" s="3">
        <v>3670</v>
      </c>
      <c r="B3672" s="4" t="s">
        <v>3667</v>
      </c>
      <c r="C3672" s="4" t="s">
        <v>7780</v>
      </c>
      <c r="D3672" s="3">
        <v>220</v>
      </c>
      <c r="E3672" s="3">
        <v>241</v>
      </c>
      <c r="F3672" s="8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8272</v>
      </c>
      <c r="O3672" s="8">
        <v>109.54545454545455</v>
      </c>
      <c r="P3672" s="3">
        <v>1.75</v>
      </c>
      <c r="Q3672" s="3" t="s">
        <v>8272</v>
      </c>
      <c r="R3672" s="3" t="s">
        <v>8272</v>
      </c>
      <c r="S3672" s="15">
        <f t="shared" si="114"/>
        <v>42142.514016203699</v>
      </c>
      <c r="T3672" s="14">
        <f t="shared" si="115"/>
        <v>42155.958333333328</v>
      </c>
    </row>
    <row r="3673" spans="1:20" ht="30.75" x14ac:dyDescent="0.25">
      <c r="A3673" s="3">
        <v>3671</v>
      </c>
      <c r="B3673" s="4" t="s">
        <v>3668</v>
      </c>
      <c r="C3673" s="4" t="s">
        <v>7781</v>
      </c>
      <c r="D3673" s="3">
        <v>3500</v>
      </c>
      <c r="E3673" s="3">
        <v>3530</v>
      </c>
      <c r="F3673" s="8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8272</v>
      </c>
      <c r="O3673" s="8">
        <v>100.85714285714286</v>
      </c>
      <c r="P3673" s="3">
        <v>0.75</v>
      </c>
      <c r="Q3673" s="3" t="s">
        <v>8272</v>
      </c>
      <c r="R3673" s="3" t="s">
        <v>8272</v>
      </c>
      <c r="S3673" s="15">
        <f t="shared" si="114"/>
        <v>41820.62809027778</v>
      </c>
      <c r="T3673" s="14">
        <f t="shared" si="115"/>
        <v>41841.165972222225</v>
      </c>
    </row>
    <row r="3674" spans="1:20" ht="45.75" x14ac:dyDescent="0.25">
      <c r="A3674" s="3">
        <v>3672</v>
      </c>
      <c r="B3674" s="4" t="s">
        <v>3669</v>
      </c>
      <c r="C3674" s="4" t="s">
        <v>7782</v>
      </c>
      <c r="D3674" s="3">
        <v>3000</v>
      </c>
      <c r="E3674" s="3">
        <v>3046</v>
      </c>
      <c r="F3674" s="8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8272</v>
      </c>
      <c r="O3674" s="8">
        <v>101.53333333333335</v>
      </c>
      <c r="P3674" s="3">
        <v>0.80701754385964908</v>
      </c>
      <c r="Q3674" s="3" t="s">
        <v>8272</v>
      </c>
      <c r="R3674" s="3" t="s">
        <v>8272</v>
      </c>
      <c r="S3674" s="15">
        <f t="shared" si="114"/>
        <v>41878.946574074071</v>
      </c>
      <c r="T3674" s="14">
        <f t="shared" si="115"/>
        <v>41908.946574074071</v>
      </c>
    </row>
    <row r="3675" spans="1:20" ht="30.75" x14ac:dyDescent="0.25">
      <c r="A3675" s="3">
        <v>3673</v>
      </c>
      <c r="B3675" s="4" t="s">
        <v>3670</v>
      </c>
      <c r="C3675" s="4" t="s">
        <v>7783</v>
      </c>
      <c r="D3675" s="3">
        <v>4000</v>
      </c>
      <c r="E3675" s="3">
        <v>4545</v>
      </c>
      <c r="F3675" s="8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8272</v>
      </c>
      <c r="O3675" s="8">
        <v>113.625</v>
      </c>
      <c r="P3675" s="3">
        <v>4.7807017543859649</v>
      </c>
      <c r="Q3675" s="3" t="s">
        <v>8272</v>
      </c>
      <c r="R3675" s="3" t="s">
        <v>8272</v>
      </c>
      <c r="S3675" s="15">
        <f t="shared" si="114"/>
        <v>41914.295104166667</v>
      </c>
      <c r="T3675" s="14">
        <f t="shared" si="115"/>
        <v>41948.536111111112</v>
      </c>
    </row>
    <row r="3676" spans="1:20" ht="45.75" x14ac:dyDescent="0.25">
      <c r="A3676" s="3">
        <v>3674</v>
      </c>
      <c r="B3676" s="4" t="s">
        <v>3671</v>
      </c>
      <c r="C3676" s="4" t="s">
        <v>7784</v>
      </c>
      <c r="D3676" s="3">
        <v>4500</v>
      </c>
      <c r="E3676" s="3">
        <v>4500</v>
      </c>
      <c r="F3676" s="8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8272</v>
      </c>
      <c r="O3676" s="8">
        <v>100</v>
      </c>
      <c r="P3676" s="3">
        <v>0</v>
      </c>
      <c r="Q3676" s="3" t="s">
        <v>8272</v>
      </c>
      <c r="R3676" s="3" t="s">
        <v>8272</v>
      </c>
      <c r="S3676" s="15">
        <f t="shared" si="114"/>
        <v>42556.873020833329</v>
      </c>
      <c r="T3676" s="14">
        <f t="shared" si="115"/>
        <v>42616.873020833329</v>
      </c>
    </row>
    <row r="3677" spans="1:20" ht="30.75" x14ac:dyDescent="0.25">
      <c r="A3677" s="3">
        <v>3675</v>
      </c>
      <c r="B3677" s="4" t="s">
        <v>3672</v>
      </c>
      <c r="C3677" s="4" t="s">
        <v>7785</v>
      </c>
      <c r="D3677" s="3">
        <v>50</v>
      </c>
      <c r="E3677" s="3">
        <v>70</v>
      </c>
      <c r="F3677" s="8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8272</v>
      </c>
      <c r="O3677" s="8">
        <v>140</v>
      </c>
      <c r="P3677" s="3">
        <v>6.666666666666667</v>
      </c>
      <c r="Q3677" s="3" t="s">
        <v>8272</v>
      </c>
      <c r="R3677" s="3" t="s">
        <v>8272</v>
      </c>
      <c r="S3677" s="15">
        <f t="shared" si="114"/>
        <v>42493.597013888888</v>
      </c>
      <c r="T3677" s="14">
        <f t="shared" si="115"/>
        <v>42505.958333333328</v>
      </c>
    </row>
    <row r="3678" spans="1:20" ht="30.75" x14ac:dyDescent="0.25">
      <c r="A3678" s="3">
        <v>3676</v>
      </c>
      <c r="B3678" s="4" t="s">
        <v>3673</v>
      </c>
      <c r="C3678" s="4" t="s">
        <v>7786</v>
      </c>
      <c r="D3678" s="3">
        <v>800</v>
      </c>
      <c r="E3678" s="3">
        <v>1030</v>
      </c>
      <c r="F3678" s="8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8272</v>
      </c>
      <c r="O3678" s="8">
        <v>128.75</v>
      </c>
      <c r="P3678" s="3">
        <v>14.375</v>
      </c>
      <c r="Q3678" s="3" t="s">
        <v>8272</v>
      </c>
      <c r="R3678" s="3" t="s">
        <v>8272</v>
      </c>
      <c r="S3678" s="15">
        <f t="shared" si="114"/>
        <v>41876.815787037034</v>
      </c>
      <c r="T3678" s="14">
        <f t="shared" si="115"/>
        <v>41894.815787037034</v>
      </c>
    </row>
    <row r="3679" spans="1:20" ht="30.75" x14ac:dyDescent="0.25">
      <c r="A3679" s="3">
        <v>3677</v>
      </c>
      <c r="B3679" s="4" t="s">
        <v>3674</v>
      </c>
      <c r="C3679" s="4" t="s">
        <v>7787</v>
      </c>
      <c r="D3679" s="3">
        <v>12000</v>
      </c>
      <c r="E3679" s="3">
        <v>12348.5</v>
      </c>
      <c r="F3679" s="8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8272</v>
      </c>
      <c r="O3679" s="8">
        <v>102.90416666666667</v>
      </c>
      <c r="P3679" s="3">
        <v>1.7512562814070352</v>
      </c>
      <c r="Q3679" s="3" t="s">
        <v>8272</v>
      </c>
      <c r="R3679" s="3" t="s">
        <v>8272</v>
      </c>
      <c r="S3679" s="15">
        <f t="shared" si="114"/>
        <v>41802.574282407404</v>
      </c>
      <c r="T3679" s="14">
        <f t="shared" si="115"/>
        <v>41823.165972222225</v>
      </c>
    </row>
    <row r="3680" spans="1:20" ht="30.75" x14ac:dyDescent="0.25">
      <c r="A3680" s="3">
        <v>3678</v>
      </c>
      <c r="B3680" s="4" t="s">
        <v>3675</v>
      </c>
      <c r="C3680" s="4" t="s">
        <v>7788</v>
      </c>
      <c r="D3680" s="3">
        <v>2000</v>
      </c>
      <c r="E3680" s="3">
        <v>2050</v>
      </c>
      <c r="F3680" s="8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8272</v>
      </c>
      <c r="O3680" s="8">
        <v>102.49999999999999</v>
      </c>
      <c r="P3680" s="3">
        <v>1.6129032258064515</v>
      </c>
      <c r="Q3680" s="3" t="s">
        <v>8272</v>
      </c>
      <c r="R3680" s="3" t="s">
        <v>8272</v>
      </c>
      <c r="S3680" s="15">
        <f t="shared" si="114"/>
        <v>42120.531226851846</v>
      </c>
      <c r="T3680" s="14">
        <f t="shared" si="115"/>
        <v>42155.531226851846</v>
      </c>
    </row>
    <row r="3681" spans="1:20" ht="30.75" x14ac:dyDescent="0.25">
      <c r="A3681" s="3">
        <v>3679</v>
      </c>
      <c r="B3681" s="4" t="s">
        <v>3676</v>
      </c>
      <c r="C3681" s="4" t="s">
        <v>7789</v>
      </c>
      <c r="D3681" s="3">
        <v>2000</v>
      </c>
      <c r="E3681" s="3">
        <v>2202</v>
      </c>
      <c r="F3681" s="8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8272</v>
      </c>
      <c r="O3681" s="8">
        <v>110.1</v>
      </c>
      <c r="P3681" s="3">
        <v>6.7333333333333334</v>
      </c>
      <c r="Q3681" s="3" t="s">
        <v>8272</v>
      </c>
      <c r="R3681" s="3" t="s">
        <v>8272</v>
      </c>
      <c r="S3681" s="15">
        <f t="shared" si="114"/>
        <v>41786.761354166665</v>
      </c>
      <c r="T3681" s="14">
        <f t="shared" si="115"/>
        <v>41821.207638888889</v>
      </c>
    </row>
    <row r="3682" spans="1:20" ht="30.75" x14ac:dyDescent="0.25">
      <c r="A3682" s="3">
        <v>3680</v>
      </c>
      <c r="B3682" s="4" t="s">
        <v>3677</v>
      </c>
      <c r="C3682" s="4" t="s">
        <v>7790</v>
      </c>
      <c r="D3682" s="3">
        <v>3000</v>
      </c>
      <c r="E3682" s="3">
        <v>3383</v>
      </c>
      <c r="F3682" s="8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8272</v>
      </c>
      <c r="O3682" s="8">
        <v>112.76666666666667</v>
      </c>
      <c r="P3682" s="3">
        <v>11.264705882352942</v>
      </c>
      <c r="Q3682" s="3" t="s">
        <v>8272</v>
      </c>
      <c r="R3682" s="3" t="s">
        <v>8272</v>
      </c>
      <c r="S3682" s="15">
        <f t="shared" si="114"/>
        <v>42627.454097222217</v>
      </c>
      <c r="T3682" s="14">
        <f t="shared" si="115"/>
        <v>42648.454097222217</v>
      </c>
    </row>
    <row r="3683" spans="1:20" ht="45.75" x14ac:dyDescent="0.25">
      <c r="A3683" s="3">
        <v>3681</v>
      </c>
      <c r="B3683" s="4" t="s">
        <v>3678</v>
      </c>
      <c r="C3683" s="4" t="s">
        <v>7791</v>
      </c>
      <c r="D3683" s="3">
        <v>1000</v>
      </c>
      <c r="E3683" s="3">
        <v>1119</v>
      </c>
      <c r="F3683" s="8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8272</v>
      </c>
      <c r="O3683" s="8">
        <v>111.9</v>
      </c>
      <c r="P3683" s="3">
        <v>6.6111111111111107</v>
      </c>
      <c r="Q3683" s="3" t="s">
        <v>8272</v>
      </c>
      <c r="R3683" s="3" t="s">
        <v>8272</v>
      </c>
      <c r="S3683" s="15">
        <f t="shared" si="114"/>
        <v>42374.651504629626</v>
      </c>
      <c r="T3683" s="14">
        <f t="shared" si="115"/>
        <v>42384.651504629626</v>
      </c>
    </row>
    <row r="3684" spans="1:20" ht="30.75" x14ac:dyDescent="0.25">
      <c r="A3684" s="3">
        <v>3682</v>
      </c>
      <c r="B3684" s="4" t="s">
        <v>3679</v>
      </c>
      <c r="C3684" s="4" t="s">
        <v>7792</v>
      </c>
      <c r="D3684" s="3">
        <v>3000</v>
      </c>
      <c r="E3684" s="3">
        <v>4176</v>
      </c>
      <c r="F3684" s="8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8272</v>
      </c>
      <c r="O3684" s="8">
        <v>139.19999999999999</v>
      </c>
      <c r="P3684" s="3">
        <v>17.552238805970148</v>
      </c>
      <c r="Q3684" s="3" t="s">
        <v>8272</v>
      </c>
      <c r="R3684" s="3" t="s">
        <v>8272</v>
      </c>
      <c r="S3684" s="15">
        <f t="shared" si="114"/>
        <v>41772.685393518521</v>
      </c>
      <c r="T3684" s="14">
        <f t="shared" si="115"/>
        <v>41806.290972222225</v>
      </c>
    </row>
    <row r="3685" spans="1:20" ht="30.75" x14ac:dyDescent="0.25">
      <c r="A3685" s="3">
        <v>3683</v>
      </c>
      <c r="B3685" s="4" t="s">
        <v>3680</v>
      </c>
      <c r="C3685" s="4" t="s">
        <v>7793</v>
      </c>
      <c r="D3685" s="3">
        <v>3500</v>
      </c>
      <c r="E3685" s="3">
        <v>3880</v>
      </c>
      <c r="F3685" s="8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8272</v>
      </c>
      <c r="O3685" s="8">
        <v>110.85714285714286</v>
      </c>
      <c r="P3685" s="3">
        <v>5.7575757575757578</v>
      </c>
      <c r="Q3685" s="3" t="s">
        <v>8272</v>
      </c>
      <c r="R3685" s="3" t="s">
        <v>8272</v>
      </c>
      <c r="S3685" s="15">
        <f t="shared" si="114"/>
        <v>42633.116851851853</v>
      </c>
      <c r="T3685" s="14">
        <f t="shared" si="115"/>
        <v>42663.116851851853</v>
      </c>
    </row>
    <row r="3686" spans="1:20" ht="30.75" x14ac:dyDescent="0.25">
      <c r="A3686" s="3">
        <v>3684</v>
      </c>
      <c r="B3686" s="4" t="s">
        <v>3681</v>
      </c>
      <c r="C3686" s="4" t="s">
        <v>7794</v>
      </c>
      <c r="D3686" s="3">
        <v>750</v>
      </c>
      <c r="E3686" s="3">
        <v>1043</v>
      </c>
      <c r="F3686" s="8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8272</v>
      </c>
      <c r="O3686" s="8">
        <v>139.06666666666666</v>
      </c>
      <c r="P3686" s="3">
        <v>12.739130434782609</v>
      </c>
      <c r="Q3686" s="3" t="s">
        <v>8272</v>
      </c>
      <c r="R3686" s="3" t="s">
        <v>8272</v>
      </c>
      <c r="S3686" s="15">
        <f t="shared" si="114"/>
        <v>42219.180393518516</v>
      </c>
      <c r="T3686" s="14">
        <f t="shared" si="115"/>
        <v>42249.180393518516</v>
      </c>
    </row>
    <row r="3687" spans="1:20" ht="30.75" x14ac:dyDescent="0.25">
      <c r="A3687" s="3">
        <v>3685</v>
      </c>
      <c r="B3687" s="4" t="s">
        <v>3682</v>
      </c>
      <c r="C3687" s="4" t="s">
        <v>7795</v>
      </c>
      <c r="D3687" s="3">
        <v>5000</v>
      </c>
      <c r="E3687" s="3">
        <v>5285</v>
      </c>
      <c r="F3687" s="8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8272</v>
      </c>
      <c r="O3687" s="8">
        <v>105.69999999999999</v>
      </c>
      <c r="P3687" s="3">
        <v>2.2619047619047619</v>
      </c>
      <c r="Q3687" s="3" t="s">
        <v>8272</v>
      </c>
      <c r="R3687" s="3" t="s">
        <v>8272</v>
      </c>
      <c r="S3687" s="15">
        <f t="shared" si="114"/>
        <v>41753.593275462961</v>
      </c>
      <c r="T3687" s="14">
        <f t="shared" si="115"/>
        <v>41778.875</v>
      </c>
    </row>
    <row r="3688" spans="1:20" ht="30.75" x14ac:dyDescent="0.25">
      <c r="A3688" s="3">
        <v>3686</v>
      </c>
      <c r="B3688" s="4" t="s">
        <v>3683</v>
      </c>
      <c r="C3688" s="4" t="s">
        <v>7796</v>
      </c>
      <c r="D3688" s="3">
        <v>350</v>
      </c>
      <c r="E3688" s="3">
        <v>355</v>
      </c>
      <c r="F3688" s="8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8272</v>
      </c>
      <c r="O3688" s="8">
        <v>101.42857142857142</v>
      </c>
      <c r="P3688" s="3">
        <v>0.83333333333333337</v>
      </c>
      <c r="Q3688" s="3" t="s">
        <v>8272</v>
      </c>
      <c r="R3688" s="3" t="s">
        <v>8272</v>
      </c>
      <c r="S3688" s="15">
        <f t="shared" si="114"/>
        <v>42230.662731481483</v>
      </c>
      <c r="T3688" s="14">
        <f t="shared" si="115"/>
        <v>42245.165972222225</v>
      </c>
    </row>
    <row r="3689" spans="1:20" ht="45.75" x14ac:dyDescent="0.25">
      <c r="A3689" s="3">
        <v>3687</v>
      </c>
      <c r="B3689" s="4" t="s">
        <v>3684</v>
      </c>
      <c r="C3689" s="4" t="s">
        <v>7797</v>
      </c>
      <c r="D3689" s="3">
        <v>5000</v>
      </c>
      <c r="E3689" s="3">
        <v>5012.25</v>
      </c>
      <c r="F3689" s="8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8272</v>
      </c>
      <c r="O3689" s="8">
        <v>100.245</v>
      </c>
      <c r="P3689" s="3">
        <v>0.49</v>
      </c>
      <c r="Q3689" s="3" t="s">
        <v>8272</v>
      </c>
      <c r="R3689" s="3" t="s">
        <v>8272</v>
      </c>
      <c r="S3689" s="15">
        <f t="shared" si="114"/>
        <v>41787.218229166669</v>
      </c>
      <c r="T3689" s="14">
        <f t="shared" si="115"/>
        <v>41817.218229166669</v>
      </c>
    </row>
    <row r="3690" spans="1:20" ht="30.75" x14ac:dyDescent="0.25">
      <c r="A3690" s="3">
        <v>3688</v>
      </c>
      <c r="B3690" s="4" t="s">
        <v>3685</v>
      </c>
      <c r="C3690" s="4" t="s">
        <v>7798</v>
      </c>
      <c r="D3690" s="3">
        <v>3000</v>
      </c>
      <c r="E3690" s="3">
        <v>3275</v>
      </c>
      <c r="F3690" s="8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8272</v>
      </c>
      <c r="O3690" s="8">
        <v>109.16666666666666</v>
      </c>
      <c r="P3690" s="3">
        <v>7.0512820512820511</v>
      </c>
      <c r="Q3690" s="3" t="s">
        <v>8272</v>
      </c>
      <c r="R3690" s="3" t="s">
        <v>8272</v>
      </c>
      <c r="S3690" s="15">
        <f t="shared" si="114"/>
        <v>41829.787083333329</v>
      </c>
      <c r="T3690" s="14">
        <f t="shared" si="115"/>
        <v>41859.787083333329</v>
      </c>
    </row>
    <row r="3691" spans="1:20" ht="45.75" x14ac:dyDescent="0.25">
      <c r="A3691" s="3">
        <v>3689</v>
      </c>
      <c r="B3691" s="4" t="s">
        <v>3686</v>
      </c>
      <c r="C3691" s="4" t="s">
        <v>7799</v>
      </c>
      <c r="D3691" s="3">
        <v>3000</v>
      </c>
      <c r="E3691" s="3">
        <v>3550</v>
      </c>
      <c r="F3691" s="8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8272</v>
      </c>
      <c r="O3691" s="8">
        <v>118.33333333333333</v>
      </c>
      <c r="P3691" s="3">
        <v>8.870967741935484</v>
      </c>
      <c r="Q3691" s="3" t="s">
        <v>8272</v>
      </c>
      <c r="R3691" s="3" t="s">
        <v>8272</v>
      </c>
      <c r="S3691" s="15">
        <f t="shared" si="114"/>
        <v>42147.826840277776</v>
      </c>
      <c r="T3691" s="14">
        <f t="shared" si="115"/>
        <v>42176.934027777781</v>
      </c>
    </row>
    <row r="3692" spans="1:20" ht="30.75" x14ac:dyDescent="0.25">
      <c r="A3692" s="3">
        <v>3690</v>
      </c>
      <c r="B3692" s="4" t="s">
        <v>3687</v>
      </c>
      <c r="C3692" s="4" t="s">
        <v>7800</v>
      </c>
      <c r="D3692" s="3">
        <v>1500</v>
      </c>
      <c r="E3692" s="3">
        <v>1800</v>
      </c>
      <c r="F3692" s="8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8272</v>
      </c>
      <c r="O3692" s="8">
        <v>120</v>
      </c>
      <c r="P3692" s="3">
        <v>9.67741935483871</v>
      </c>
      <c r="Q3692" s="3" t="s">
        <v>8272</v>
      </c>
      <c r="R3692" s="3" t="s">
        <v>8272</v>
      </c>
      <c r="S3692" s="15">
        <f t="shared" si="114"/>
        <v>41940.598182870373</v>
      </c>
      <c r="T3692" s="14">
        <f t="shared" si="115"/>
        <v>41970.639849537038</v>
      </c>
    </row>
    <row r="3693" spans="1:20" ht="15.75" x14ac:dyDescent="0.25">
      <c r="A3693" s="3">
        <v>3691</v>
      </c>
      <c r="B3693" s="4" t="s">
        <v>3688</v>
      </c>
      <c r="C3693" s="4" t="s">
        <v>7801</v>
      </c>
      <c r="D3693" s="3">
        <v>40000</v>
      </c>
      <c r="E3693" s="3">
        <v>51184</v>
      </c>
      <c r="F3693" s="8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8272</v>
      </c>
      <c r="O3693" s="8">
        <v>127.96000000000001</v>
      </c>
      <c r="P3693" s="3">
        <v>40.817518248175183</v>
      </c>
      <c r="Q3693" s="3" t="s">
        <v>8272</v>
      </c>
      <c r="R3693" s="3" t="s">
        <v>8272</v>
      </c>
      <c r="S3693" s="15">
        <f t="shared" si="114"/>
        <v>42020.700567129628</v>
      </c>
      <c r="T3693" s="14">
        <f t="shared" si="115"/>
        <v>42065.207638888889</v>
      </c>
    </row>
    <row r="3694" spans="1:20" ht="30.75" x14ac:dyDescent="0.25">
      <c r="A3694" s="3">
        <v>3692</v>
      </c>
      <c r="B3694" s="4" t="s">
        <v>3689</v>
      </c>
      <c r="C3694" s="4" t="s">
        <v>7802</v>
      </c>
      <c r="D3694" s="3">
        <v>1000</v>
      </c>
      <c r="E3694" s="3">
        <v>1260</v>
      </c>
      <c r="F3694" s="8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8272</v>
      </c>
      <c r="O3694" s="8">
        <v>126</v>
      </c>
      <c r="P3694" s="3">
        <v>15.294117647058824</v>
      </c>
      <c r="Q3694" s="3" t="s">
        <v>8272</v>
      </c>
      <c r="R3694" s="3" t="s">
        <v>8272</v>
      </c>
      <c r="S3694" s="15">
        <f t="shared" si="114"/>
        <v>41891.96503472222</v>
      </c>
      <c r="T3694" s="14">
        <f t="shared" si="115"/>
        <v>41901</v>
      </c>
    </row>
    <row r="3695" spans="1:20" ht="45.75" x14ac:dyDescent="0.25">
      <c r="A3695" s="3">
        <v>3693</v>
      </c>
      <c r="B3695" s="4" t="s">
        <v>3690</v>
      </c>
      <c r="C3695" s="4" t="s">
        <v>7803</v>
      </c>
      <c r="D3695" s="3">
        <v>333</v>
      </c>
      <c r="E3695" s="3">
        <v>430</v>
      </c>
      <c r="F3695" s="8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8272</v>
      </c>
      <c r="O3695" s="8">
        <v>129.12912912912913</v>
      </c>
      <c r="P3695" s="3">
        <v>6.9285714285714288</v>
      </c>
      <c r="Q3695" s="3" t="s">
        <v>8272</v>
      </c>
      <c r="R3695" s="3" t="s">
        <v>8272</v>
      </c>
      <c r="S3695" s="15">
        <f t="shared" si="114"/>
        <v>42309.191307870366</v>
      </c>
      <c r="T3695" s="14">
        <f t="shared" si="115"/>
        <v>42338.9375</v>
      </c>
    </row>
    <row r="3696" spans="1:20" ht="30.75" x14ac:dyDescent="0.25">
      <c r="A3696" s="3">
        <v>3694</v>
      </c>
      <c r="B3696" s="4" t="s">
        <v>3691</v>
      </c>
      <c r="C3696" s="4" t="s">
        <v>7804</v>
      </c>
      <c r="D3696" s="3">
        <v>3500</v>
      </c>
      <c r="E3696" s="3">
        <v>3760</v>
      </c>
      <c r="F3696" s="8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8272</v>
      </c>
      <c r="O3696" s="8">
        <v>107.42857142857143</v>
      </c>
      <c r="P3696" s="3">
        <v>4.333333333333333</v>
      </c>
      <c r="Q3696" s="3" t="s">
        <v>8272</v>
      </c>
      <c r="R3696" s="3" t="s">
        <v>8272</v>
      </c>
      <c r="S3696" s="15">
        <f t="shared" si="114"/>
        <v>42490.133877314816</v>
      </c>
      <c r="T3696" s="14">
        <f t="shared" si="115"/>
        <v>42527.083333333328</v>
      </c>
    </row>
    <row r="3697" spans="1:20" ht="45.75" x14ac:dyDescent="0.25">
      <c r="A3697" s="3">
        <v>3695</v>
      </c>
      <c r="B3697" s="4" t="s">
        <v>3692</v>
      </c>
      <c r="C3697" s="4" t="s">
        <v>7805</v>
      </c>
      <c r="D3697" s="3">
        <v>4000</v>
      </c>
      <c r="E3697" s="3">
        <v>4005</v>
      </c>
      <c r="F3697" s="8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8272</v>
      </c>
      <c r="O3697" s="8">
        <v>100.125</v>
      </c>
      <c r="P3697" s="3">
        <v>0.15151515151515152</v>
      </c>
      <c r="Q3697" s="3" t="s">
        <v>8272</v>
      </c>
      <c r="R3697" s="3" t="s">
        <v>8272</v>
      </c>
      <c r="S3697" s="15">
        <f t="shared" si="114"/>
        <v>41995.870486111111</v>
      </c>
      <c r="T3697" s="14">
        <f t="shared" si="115"/>
        <v>42015.870486111111</v>
      </c>
    </row>
    <row r="3698" spans="1:20" ht="30.75" x14ac:dyDescent="0.25">
      <c r="A3698" s="3">
        <v>3696</v>
      </c>
      <c r="B3698" s="4" t="s">
        <v>3693</v>
      </c>
      <c r="C3698" s="4" t="s">
        <v>7806</v>
      </c>
      <c r="D3698" s="3">
        <v>2000</v>
      </c>
      <c r="E3698" s="3">
        <v>3100</v>
      </c>
      <c r="F3698" s="8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8272</v>
      </c>
      <c r="O3698" s="8">
        <v>155</v>
      </c>
      <c r="P3698" s="3">
        <v>14.102564102564102</v>
      </c>
      <c r="Q3698" s="3" t="s">
        <v>8272</v>
      </c>
      <c r="R3698" s="3" t="s">
        <v>8272</v>
      </c>
      <c r="S3698" s="15">
        <f t="shared" si="114"/>
        <v>41988.617083333331</v>
      </c>
      <c r="T3698" s="14">
        <f t="shared" si="115"/>
        <v>42048.617083333331</v>
      </c>
    </row>
    <row r="3699" spans="1:20" ht="30.75" x14ac:dyDescent="0.25">
      <c r="A3699" s="3">
        <v>3697</v>
      </c>
      <c r="B3699" s="4" t="s">
        <v>3694</v>
      </c>
      <c r="C3699" s="4" t="s">
        <v>7807</v>
      </c>
      <c r="D3699" s="3">
        <v>2000</v>
      </c>
      <c r="E3699" s="3">
        <v>2160</v>
      </c>
      <c r="F3699" s="8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8272</v>
      </c>
      <c r="O3699" s="8">
        <v>108</v>
      </c>
      <c r="P3699" s="3">
        <v>5.333333333333333</v>
      </c>
      <c r="Q3699" s="3" t="s">
        <v>8272</v>
      </c>
      <c r="R3699" s="3" t="s">
        <v>8272</v>
      </c>
      <c r="S3699" s="15">
        <f t="shared" si="114"/>
        <v>42479.465833333335</v>
      </c>
      <c r="T3699" s="14">
        <f t="shared" si="115"/>
        <v>42500.465833333335</v>
      </c>
    </row>
    <row r="3700" spans="1:20" ht="30.75" x14ac:dyDescent="0.25">
      <c r="A3700" s="3">
        <v>3698</v>
      </c>
      <c r="B3700" s="4" t="s">
        <v>3695</v>
      </c>
      <c r="C3700" s="4" t="s">
        <v>7808</v>
      </c>
      <c r="D3700" s="3">
        <v>5000</v>
      </c>
      <c r="E3700" s="3">
        <v>5526</v>
      </c>
      <c r="F3700" s="8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8272</v>
      </c>
      <c r="O3700" s="8">
        <v>110.52</v>
      </c>
      <c r="P3700" s="3">
        <v>3.8676470588235294</v>
      </c>
      <c r="Q3700" s="3" t="s">
        <v>8272</v>
      </c>
      <c r="R3700" s="3" t="s">
        <v>8272</v>
      </c>
      <c r="S3700" s="15">
        <f t="shared" si="114"/>
        <v>42401.806562500002</v>
      </c>
      <c r="T3700" s="14">
        <f t="shared" si="115"/>
        <v>42431.806562500002</v>
      </c>
    </row>
    <row r="3701" spans="1:20" ht="30.75" x14ac:dyDescent="0.25">
      <c r="A3701" s="3">
        <v>3699</v>
      </c>
      <c r="B3701" s="4" t="s">
        <v>3696</v>
      </c>
      <c r="C3701" s="4" t="s">
        <v>7809</v>
      </c>
      <c r="D3701" s="3">
        <v>2500</v>
      </c>
      <c r="E3701" s="3">
        <v>2520</v>
      </c>
      <c r="F3701" s="8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8272</v>
      </c>
      <c r="O3701" s="8">
        <v>100.8</v>
      </c>
      <c r="P3701" s="3">
        <v>0.5</v>
      </c>
      <c r="Q3701" s="3" t="s">
        <v>8272</v>
      </c>
      <c r="R3701" s="3" t="s">
        <v>8272</v>
      </c>
      <c r="S3701" s="15">
        <f t="shared" si="114"/>
        <v>41897.602037037039</v>
      </c>
      <c r="T3701" s="14">
        <f t="shared" si="115"/>
        <v>41927.602037037039</v>
      </c>
    </row>
    <row r="3702" spans="1:20" ht="15.75" x14ac:dyDescent="0.25">
      <c r="A3702" s="3">
        <v>3700</v>
      </c>
      <c r="B3702" s="4" t="s">
        <v>3697</v>
      </c>
      <c r="C3702" s="4" t="s">
        <v>7810</v>
      </c>
      <c r="D3702" s="3">
        <v>500</v>
      </c>
      <c r="E3702" s="3">
        <v>606</v>
      </c>
      <c r="F3702" s="8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8272</v>
      </c>
      <c r="O3702" s="8">
        <v>121.2</v>
      </c>
      <c r="P3702" s="3">
        <v>5.8888888888888893</v>
      </c>
      <c r="Q3702" s="3" t="s">
        <v>8272</v>
      </c>
      <c r="R3702" s="3" t="s">
        <v>8272</v>
      </c>
      <c r="S3702" s="15">
        <f t="shared" si="114"/>
        <v>41882.585648148146</v>
      </c>
      <c r="T3702" s="14">
        <f t="shared" si="115"/>
        <v>41912.666666666664</v>
      </c>
    </row>
    <row r="3703" spans="1:20" ht="30.75" x14ac:dyDescent="0.25">
      <c r="A3703" s="3">
        <v>3701</v>
      </c>
      <c r="B3703" s="4" t="s">
        <v>3698</v>
      </c>
      <c r="C3703" s="4" t="s">
        <v>7811</v>
      </c>
      <c r="D3703" s="3">
        <v>1500</v>
      </c>
      <c r="E3703" s="3">
        <v>1505</v>
      </c>
      <c r="F3703" s="8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8272</v>
      </c>
      <c r="O3703" s="8">
        <v>100.33333333333334</v>
      </c>
      <c r="P3703" s="3">
        <v>0.12820512820512819</v>
      </c>
      <c r="Q3703" s="3" t="s">
        <v>8272</v>
      </c>
      <c r="R3703" s="3" t="s">
        <v>8272</v>
      </c>
      <c r="S3703" s="15">
        <f t="shared" si="114"/>
        <v>42129.541585648149</v>
      </c>
      <c r="T3703" s="14">
        <f t="shared" si="115"/>
        <v>42159.541585648149</v>
      </c>
    </row>
    <row r="3704" spans="1:20" ht="45.75" x14ac:dyDescent="0.25">
      <c r="A3704" s="3">
        <v>3702</v>
      </c>
      <c r="B3704" s="4" t="s">
        <v>3699</v>
      </c>
      <c r="C3704" s="4" t="s">
        <v>7812</v>
      </c>
      <c r="D3704" s="3">
        <v>3000</v>
      </c>
      <c r="E3704" s="3">
        <v>3275</v>
      </c>
      <c r="F3704" s="8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8272</v>
      </c>
      <c r="O3704" s="8">
        <v>109.16666666666666</v>
      </c>
      <c r="P3704" s="3">
        <v>13.095238095238095</v>
      </c>
      <c r="Q3704" s="3" t="s">
        <v>8272</v>
      </c>
      <c r="R3704" s="3" t="s">
        <v>8272</v>
      </c>
      <c r="S3704" s="15">
        <f t="shared" si="114"/>
        <v>42524.53800925926</v>
      </c>
      <c r="T3704" s="14">
        <f t="shared" si="115"/>
        <v>42561.957638888889</v>
      </c>
    </row>
    <row r="3705" spans="1:20" ht="30.75" x14ac:dyDescent="0.25">
      <c r="A3705" s="3">
        <v>3703</v>
      </c>
      <c r="B3705" s="4" t="s">
        <v>3700</v>
      </c>
      <c r="C3705" s="4" t="s">
        <v>7813</v>
      </c>
      <c r="D3705" s="3">
        <v>1050</v>
      </c>
      <c r="E3705" s="3">
        <v>1296</v>
      </c>
      <c r="F3705" s="8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8272</v>
      </c>
      <c r="O3705" s="8">
        <v>123.42857142857142</v>
      </c>
      <c r="P3705" s="3">
        <v>8.1999999999999993</v>
      </c>
      <c r="Q3705" s="3" t="s">
        <v>8272</v>
      </c>
      <c r="R3705" s="3" t="s">
        <v>8272</v>
      </c>
      <c r="S3705" s="15">
        <f t="shared" si="114"/>
        <v>42556.504490740743</v>
      </c>
      <c r="T3705" s="14">
        <f t="shared" si="115"/>
        <v>42595.290972222225</v>
      </c>
    </row>
    <row r="3706" spans="1:20" ht="30.75" x14ac:dyDescent="0.25">
      <c r="A3706" s="3">
        <v>3704</v>
      </c>
      <c r="B3706" s="4" t="s">
        <v>3701</v>
      </c>
      <c r="C3706" s="4" t="s">
        <v>7814</v>
      </c>
      <c r="D3706" s="3">
        <v>300</v>
      </c>
      <c r="E3706" s="3">
        <v>409.01</v>
      </c>
      <c r="F3706" s="8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8272</v>
      </c>
      <c r="O3706" s="8">
        <v>136.33666666666667</v>
      </c>
      <c r="P3706" s="3">
        <v>4.0374074074074073</v>
      </c>
      <c r="Q3706" s="3" t="s">
        <v>8272</v>
      </c>
      <c r="R3706" s="3" t="s">
        <v>8272</v>
      </c>
      <c r="S3706" s="15">
        <f t="shared" si="114"/>
        <v>42461.689745370371</v>
      </c>
      <c r="T3706" s="14">
        <f t="shared" si="115"/>
        <v>42521.689745370371</v>
      </c>
    </row>
    <row r="3707" spans="1:20" ht="30.75" x14ac:dyDescent="0.25">
      <c r="A3707" s="3">
        <v>3705</v>
      </c>
      <c r="B3707" s="4" t="s">
        <v>3702</v>
      </c>
      <c r="C3707" s="4" t="s">
        <v>7815</v>
      </c>
      <c r="D3707" s="3">
        <v>2827</v>
      </c>
      <c r="E3707" s="3">
        <v>2925</v>
      </c>
      <c r="F3707" s="8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8272</v>
      </c>
      <c r="O3707" s="8">
        <v>103.46657233816768</v>
      </c>
      <c r="P3707" s="3">
        <v>2.8</v>
      </c>
      <c r="Q3707" s="3" t="s">
        <v>8272</v>
      </c>
      <c r="R3707" s="3" t="s">
        <v>8272</v>
      </c>
      <c r="S3707" s="15">
        <f t="shared" si="114"/>
        <v>41792.542986111112</v>
      </c>
      <c r="T3707" s="14">
        <f t="shared" si="115"/>
        <v>41813.75</v>
      </c>
    </row>
    <row r="3708" spans="1:20" ht="30.75" x14ac:dyDescent="0.25">
      <c r="A3708" s="3">
        <v>3706</v>
      </c>
      <c r="B3708" s="4" t="s">
        <v>3703</v>
      </c>
      <c r="C3708" s="4" t="s">
        <v>7816</v>
      </c>
      <c r="D3708" s="3">
        <v>1500</v>
      </c>
      <c r="E3708" s="3">
        <v>1820</v>
      </c>
      <c r="F3708" s="8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8272</v>
      </c>
      <c r="O3708" s="8">
        <v>121.33333333333334</v>
      </c>
      <c r="P3708" s="3">
        <v>24.615384615384617</v>
      </c>
      <c r="Q3708" s="3" t="s">
        <v>8272</v>
      </c>
      <c r="R3708" s="3" t="s">
        <v>8272</v>
      </c>
      <c r="S3708" s="15">
        <f t="shared" si="114"/>
        <v>41879.913761574076</v>
      </c>
      <c r="T3708" s="14">
        <f t="shared" si="115"/>
        <v>41894.913761574076</v>
      </c>
    </row>
    <row r="3709" spans="1:20" ht="30.75" x14ac:dyDescent="0.25">
      <c r="A3709" s="3">
        <v>3707</v>
      </c>
      <c r="B3709" s="4" t="s">
        <v>3704</v>
      </c>
      <c r="C3709" s="4" t="s">
        <v>7817</v>
      </c>
      <c r="D3709" s="3">
        <v>1000</v>
      </c>
      <c r="E3709" s="3">
        <v>1860</v>
      </c>
      <c r="F3709" s="8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8272</v>
      </c>
      <c r="O3709" s="8">
        <v>186</v>
      </c>
      <c r="P3709" s="3">
        <v>37.391304347826086</v>
      </c>
      <c r="Q3709" s="3" t="s">
        <v>8272</v>
      </c>
      <c r="R3709" s="3" t="s">
        <v>8272</v>
      </c>
      <c r="S3709" s="15">
        <f t="shared" si="114"/>
        <v>42552.048356481479</v>
      </c>
      <c r="T3709" s="14">
        <f t="shared" si="115"/>
        <v>42573.226388888885</v>
      </c>
    </row>
    <row r="3710" spans="1:20" ht="45.75" x14ac:dyDescent="0.25">
      <c r="A3710" s="3">
        <v>3708</v>
      </c>
      <c r="B3710" s="4" t="s">
        <v>3705</v>
      </c>
      <c r="C3710" s="4" t="s">
        <v>7818</v>
      </c>
      <c r="D3710" s="3">
        <v>700</v>
      </c>
      <c r="E3710" s="3">
        <v>2100</v>
      </c>
      <c r="F3710" s="8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8272</v>
      </c>
      <c r="O3710" s="9">
        <v>300</v>
      </c>
      <c r="P3710" s="3">
        <v>35.897435897435898</v>
      </c>
      <c r="Q3710" s="3" t="s">
        <v>8272</v>
      </c>
      <c r="R3710" s="3" t="s">
        <v>8272</v>
      </c>
      <c r="S3710" s="15">
        <f t="shared" si="114"/>
        <v>41810.142199074071</v>
      </c>
      <c r="T3710" s="14">
        <f t="shared" si="115"/>
        <v>41824.142199074071</v>
      </c>
    </row>
    <row r="3711" spans="1:20" ht="30.75" x14ac:dyDescent="0.25">
      <c r="A3711" s="3">
        <v>3709</v>
      </c>
      <c r="B3711" s="4" t="s">
        <v>3706</v>
      </c>
      <c r="C3711" s="4" t="s">
        <v>7819</v>
      </c>
      <c r="D3711" s="3">
        <v>1000</v>
      </c>
      <c r="E3711" s="3">
        <v>1082.5</v>
      </c>
      <c r="F3711" s="8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8272</v>
      </c>
      <c r="O3711" s="8">
        <v>108.25</v>
      </c>
      <c r="P3711" s="3">
        <v>2.3571428571428572</v>
      </c>
      <c r="Q3711" s="3" t="s">
        <v>8272</v>
      </c>
      <c r="R3711" s="3" t="s">
        <v>8272</v>
      </c>
      <c r="S3711" s="15">
        <f t="shared" si="114"/>
        <v>41785.707708333335</v>
      </c>
      <c r="T3711" s="14">
        <f t="shared" si="115"/>
        <v>41815.707708333335</v>
      </c>
    </row>
    <row r="3712" spans="1:20" ht="30.75" x14ac:dyDescent="0.25">
      <c r="A3712" s="3">
        <v>3710</v>
      </c>
      <c r="B3712" s="4" t="s">
        <v>3707</v>
      </c>
      <c r="C3712" s="4" t="s">
        <v>7820</v>
      </c>
      <c r="D3712" s="3">
        <v>1300</v>
      </c>
      <c r="E3712" s="3">
        <v>1835</v>
      </c>
      <c r="F3712" s="8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8272</v>
      </c>
      <c r="O3712" s="8">
        <v>141.15384615384616</v>
      </c>
      <c r="P3712" s="3">
        <v>19.814814814814813</v>
      </c>
      <c r="Q3712" s="3" t="s">
        <v>8272</v>
      </c>
      <c r="R3712" s="3" t="s">
        <v>8272</v>
      </c>
      <c r="S3712" s="15">
        <f t="shared" si="114"/>
        <v>42072.576249999998</v>
      </c>
      <c r="T3712" s="14">
        <f t="shared" si="115"/>
        <v>42097.576249999998</v>
      </c>
    </row>
    <row r="3713" spans="1:20" ht="30.75" x14ac:dyDescent="0.25">
      <c r="A3713" s="3">
        <v>3711</v>
      </c>
      <c r="B3713" s="4" t="s">
        <v>3708</v>
      </c>
      <c r="C3713" s="4" t="s">
        <v>7821</v>
      </c>
      <c r="D3713" s="3">
        <v>500</v>
      </c>
      <c r="E3713" s="3">
        <v>570</v>
      </c>
      <c r="F3713" s="8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8272</v>
      </c>
      <c r="O3713" s="8">
        <v>113.99999999999999</v>
      </c>
      <c r="P3713" s="3">
        <v>3.3333333333333335</v>
      </c>
      <c r="Q3713" s="3" t="s">
        <v>8272</v>
      </c>
      <c r="R3713" s="3" t="s">
        <v>8272</v>
      </c>
      <c r="S3713" s="15">
        <f t="shared" si="114"/>
        <v>41779.724224537036</v>
      </c>
      <c r="T3713" s="14">
        <f t="shared" si="115"/>
        <v>41805.666666666664</v>
      </c>
    </row>
    <row r="3714" spans="1:20" ht="30.75" x14ac:dyDescent="0.25">
      <c r="A3714" s="3">
        <v>3712</v>
      </c>
      <c r="B3714" s="4" t="s">
        <v>3709</v>
      </c>
      <c r="C3714" s="4" t="s">
        <v>7822</v>
      </c>
      <c r="D3714" s="3">
        <v>7500</v>
      </c>
      <c r="E3714" s="3">
        <v>11530</v>
      </c>
      <c r="F3714" s="8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8272</v>
      </c>
      <c r="O3714" s="8">
        <v>153.73333333333335</v>
      </c>
      <c r="P3714" s="3">
        <v>38.75</v>
      </c>
      <c r="Q3714" s="3" t="s">
        <v>8272</v>
      </c>
      <c r="R3714" s="3" t="s">
        <v>8272</v>
      </c>
      <c r="S3714" s="15">
        <f t="shared" si="114"/>
        <v>42134.172071759262</v>
      </c>
      <c r="T3714" s="14">
        <f t="shared" si="115"/>
        <v>42155.290972222225</v>
      </c>
    </row>
    <row r="3715" spans="1:20" ht="30.75" x14ac:dyDescent="0.25">
      <c r="A3715" s="3">
        <v>3713</v>
      </c>
      <c r="B3715" s="4" t="s">
        <v>3710</v>
      </c>
      <c r="C3715" s="4" t="s">
        <v>7823</v>
      </c>
      <c r="D3715" s="3">
        <v>2000</v>
      </c>
      <c r="E3715" s="3">
        <v>2030</v>
      </c>
      <c r="F3715" s="8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8272</v>
      </c>
      <c r="O3715" s="8">
        <v>101.49999999999999</v>
      </c>
      <c r="P3715" s="3">
        <v>1.5789473684210527</v>
      </c>
      <c r="Q3715" s="3" t="s">
        <v>8272</v>
      </c>
      <c r="R3715" s="3" t="s">
        <v>8272</v>
      </c>
      <c r="S3715" s="15">
        <f t="shared" ref="S3715:S3778" si="116">(((J3715/60)/60)/24)+DATE(1970,1,1)</f>
        <v>42505.738032407404</v>
      </c>
      <c r="T3715" s="14">
        <f t="shared" ref="T3715:T3778" si="117">(((I3715/60)/60)/24)+DATE(1970,1,1)</f>
        <v>42525.738032407404</v>
      </c>
    </row>
    <row r="3716" spans="1:20" ht="30.75" x14ac:dyDescent="0.25">
      <c r="A3716" s="3">
        <v>3714</v>
      </c>
      <c r="B3716" s="4" t="s">
        <v>3711</v>
      </c>
      <c r="C3716" s="4" t="s">
        <v>7824</v>
      </c>
      <c r="D3716" s="3">
        <v>10000</v>
      </c>
      <c r="E3716" s="3">
        <v>10235</v>
      </c>
      <c r="F3716" s="8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8272</v>
      </c>
      <c r="O3716" s="8">
        <v>102.35000000000001</v>
      </c>
      <c r="P3716" s="3">
        <v>2.4226804123711339</v>
      </c>
      <c r="Q3716" s="3" t="s">
        <v>8272</v>
      </c>
      <c r="R3716" s="3" t="s">
        <v>8272</v>
      </c>
      <c r="S3716" s="15">
        <f t="shared" si="116"/>
        <v>42118.556331018524</v>
      </c>
      <c r="T3716" s="14">
        <f t="shared" si="117"/>
        <v>42150.165972222225</v>
      </c>
    </row>
    <row r="3717" spans="1:20" ht="30.75" x14ac:dyDescent="0.25">
      <c r="A3717" s="3">
        <v>3715</v>
      </c>
      <c r="B3717" s="4" t="s">
        <v>3712</v>
      </c>
      <c r="C3717" s="4" t="s">
        <v>7825</v>
      </c>
      <c r="D3717" s="3">
        <v>3500</v>
      </c>
      <c r="E3717" s="3">
        <v>3590</v>
      </c>
      <c r="F3717" s="8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8272</v>
      </c>
      <c r="O3717" s="8">
        <v>102.57142857142858</v>
      </c>
      <c r="P3717" s="3">
        <v>3.3333333333333335</v>
      </c>
      <c r="Q3717" s="3" t="s">
        <v>8272</v>
      </c>
      <c r="R3717" s="3" t="s">
        <v>8272</v>
      </c>
      <c r="S3717" s="15">
        <f t="shared" si="116"/>
        <v>42036.995590277773</v>
      </c>
      <c r="T3717" s="14">
        <f t="shared" si="117"/>
        <v>42094.536111111112</v>
      </c>
    </row>
    <row r="3718" spans="1:20" ht="30.75" x14ac:dyDescent="0.25">
      <c r="A3718" s="3">
        <v>3716</v>
      </c>
      <c r="B3718" s="4" t="s">
        <v>3713</v>
      </c>
      <c r="C3718" s="4" t="s">
        <v>7826</v>
      </c>
      <c r="D3718" s="3">
        <v>800</v>
      </c>
      <c r="E3718" s="3">
        <v>1246</v>
      </c>
      <c r="F3718" s="8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8272</v>
      </c>
      <c r="O3718" s="8">
        <v>155.75</v>
      </c>
      <c r="P3718" s="3">
        <v>18.583333333333332</v>
      </c>
      <c r="Q3718" s="3" t="s">
        <v>8272</v>
      </c>
      <c r="R3718" s="3" t="s">
        <v>8272</v>
      </c>
      <c r="S3718" s="15">
        <f t="shared" si="116"/>
        <v>42360.887835648144</v>
      </c>
      <c r="T3718" s="14">
        <f t="shared" si="117"/>
        <v>42390.887835648144</v>
      </c>
    </row>
    <row r="3719" spans="1:20" ht="30.75" x14ac:dyDescent="0.25">
      <c r="A3719" s="3">
        <v>3717</v>
      </c>
      <c r="B3719" s="4" t="s">
        <v>3714</v>
      </c>
      <c r="C3719" s="4" t="s">
        <v>7827</v>
      </c>
      <c r="D3719" s="3">
        <v>4000</v>
      </c>
      <c r="E3719" s="3">
        <v>4030</v>
      </c>
      <c r="F3719" s="8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8272</v>
      </c>
      <c r="O3719" s="8">
        <v>100.75</v>
      </c>
      <c r="P3719" s="3">
        <v>2.3076923076923075</v>
      </c>
      <c r="Q3719" s="3" t="s">
        <v>8272</v>
      </c>
      <c r="R3719" s="3" t="s">
        <v>8272</v>
      </c>
      <c r="S3719" s="15">
        <f t="shared" si="116"/>
        <v>42102.866307870368</v>
      </c>
      <c r="T3719" s="14">
        <f t="shared" si="117"/>
        <v>42133.866307870368</v>
      </c>
    </row>
    <row r="3720" spans="1:20" ht="30.75" x14ac:dyDescent="0.25">
      <c r="A3720" s="3">
        <v>3718</v>
      </c>
      <c r="B3720" s="4" t="s">
        <v>3715</v>
      </c>
      <c r="C3720" s="4" t="s">
        <v>7828</v>
      </c>
      <c r="D3720" s="3">
        <v>500</v>
      </c>
      <c r="E3720" s="3">
        <v>1197</v>
      </c>
      <c r="F3720" s="8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8272</v>
      </c>
      <c r="O3720" s="9">
        <v>239.4</v>
      </c>
      <c r="P3720" s="3">
        <v>15.152173913043478</v>
      </c>
      <c r="Q3720" s="3" t="s">
        <v>8272</v>
      </c>
      <c r="R3720" s="3" t="s">
        <v>8272</v>
      </c>
      <c r="S3720" s="15">
        <f t="shared" si="116"/>
        <v>42032.716145833328</v>
      </c>
      <c r="T3720" s="14">
        <f t="shared" si="117"/>
        <v>42062.716145833328</v>
      </c>
    </row>
    <row r="3721" spans="1:20" ht="15.75" x14ac:dyDescent="0.25">
      <c r="A3721" s="3">
        <v>3719</v>
      </c>
      <c r="B3721" s="4" t="s">
        <v>3716</v>
      </c>
      <c r="C3721" s="4" t="s">
        <v>7829</v>
      </c>
      <c r="D3721" s="3">
        <v>200</v>
      </c>
      <c r="E3721" s="3">
        <v>420</v>
      </c>
      <c r="F3721" s="8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8272</v>
      </c>
      <c r="O3721" s="9">
        <v>210</v>
      </c>
      <c r="P3721" s="3">
        <v>55</v>
      </c>
      <c r="Q3721" s="3" t="s">
        <v>8272</v>
      </c>
      <c r="R3721" s="3" t="s">
        <v>8272</v>
      </c>
      <c r="S3721" s="15">
        <f t="shared" si="116"/>
        <v>42147.729930555557</v>
      </c>
      <c r="T3721" s="14">
        <f t="shared" si="117"/>
        <v>42177.729930555557</v>
      </c>
    </row>
    <row r="3722" spans="1:20" ht="15.75" x14ac:dyDescent="0.25">
      <c r="A3722" s="3">
        <v>3720</v>
      </c>
      <c r="B3722" s="4" t="s">
        <v>3717</v>
      </c>
      <c r="C3722" s="4" t="s">
        <v>7830</v>
      </c>
      <c r="D3722" s="3">
        <v>3300</v>
      </c>
      <c r="E3722" s="3">
        <v>3449</v>
      </c>
      <c r="F3722" s="8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8272</v>
      </c>
      <c r="O3722" s="8">
        <v>104.51515151515152</v>
      </c>
      <c r="P3722" s="3">
        <v>3.7250000000000001</v>
      </c>
      <c r="Q3722" s="3" t="s">
        <v>8272</v>
      </c>
      <c r="R3722" s="3" t="s">
        <v>8272</v>
      </c>
      <c r="S3722" s="15">
        <f t="shared" si="116"/>
        <v>42165.993125000001</v>
      </c>
      <c r="T3722" s="14">
        <f t="shared" si="117"/>
        <v>42187.993125000001</v>
      </c>
    </row>
    <row r="3723" spans="1:20" ht="45.75" x14ac:dyDescent="0.25">
      <c r="A3723" s="3">
        <v>3721</v>
      </c>
      <c r="B3723" s="4" t="s">
        <v>3718</v>
      </c>
      <c r="C3723" s="4" t="s">
        <v>7831</v>
      </c>
      <c r="D3723" s="3">
        <v>5000</v>
      </c>
      <c r="E3723" s="3">
        <v>5040</v>
      </c>
      <c r="F3723" s="8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8272</v>
      </c>
      <c r="O3723" s="8">
        <v>100.8</v>
      </c>
      <c r="P3723" s="3">
        <v>0.90909090909090906</v>
      </c>
      <c r="Q3723" s="3" t="s">
        <v>8272</v>
      </c>
      <c r="R3723" s="3" t="s">
        <v>8272</v>
      </c>
      <c r="S3723" s="15">
        <f t="shared" si="116"/>
        <v>41927.936157407406</v>
      </c>
      <c r="T3723" s="14">
        <f t="shared" si="117"/>
        <v>41948.977824074071</v>
      </c>
    </row>
    <row r="3724" spans="1:20" ht="45.75" x14ac:dyDescent="0.25">
      <c r="A3724" s="3">
        <v>3722</v>
      </c>
      <c r="B3724" s="4" t="s">
        <v>3719</v>
      </c>
      <c r="C3724" s="4" t="s">
        <v>7832</v>
      </c>
      <c r="D3724" s="3">
        <v>1500</v>
      </c>
      <c r="E3724" s="3">
        <v>1668</v>
      </c>
      <c r="F3724" s="8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8272</v>
      </c>
      <c r="O3724" s="8">
        <v>111.20000000000002</v>
      </c>
      <c r="P3724" s="3">
        <v>4.8</v>
      </c>
      <c r="Q3724" s="3" t="s">
        <v>8272</v>
      </c>
      <c r="R3724" s="3" t="s">
        <v>8272</v>
      </c>
      <c r="S3724" s="15">
        <f t="shared" si="116"/>
        <v>42381.671840277777</v>
      </c>
      <c r="T3724" s="14">
        <f t="shared" si="117"/>
        <v>42411.957638888889</v>
      </c>
    </row>
    <row r="3725" spans="1:20" ht="15.75" x14ac:dyDescent="0.25">
      <c r="A3725" s="3">
        <v>3723</v>
      </c>
      <c r="B3725" s="4" t="s">
        <v>3720</v>
      </c>
      <c r="C3725" s="4" t="s">
        <v>7833</v>
      </c>
      <c r="D3725" s="3">
        <v>4500</v>
      </c>
      <c r="E3725" s="3">
        <v>4592</v>
      </c>
      <c r="F3725" s="8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8272</v>
      </c>
      <c r="O3725" s="8">
        <v>102.04444444444445</v>
      </c>
      <c r="P3725" s="3">
        <v>1.4603174603174602</v>
      </c>
      <c r="Q3725" s="3" t="s">
        <v>8272</v>
      </c>
      <c r="R3725" s="3" t="s">
        <v>8272</v>
      </c>
      <c r="S3725" s="15">
        <f t="shared" si="116"/>
        <v>41943.753032407411</v>
      </c>
      <c r="T3725" s="14">
        <f t="shared" si="117"/>
        <v>41973.794699074075</v>
      </c>
    </row>
    <row r="3726" spans="1:20" ht="30.75" x14ac:dyDescent="0.25">
      <c r="A3726" s="3">
        <v>3724</v>
      </c>
      <c r="B3726" s="4" t="s">
        <v>3721</v>
      </c>
      <c r="C3726" s="4" t="s">
        <v>7834</v>
      </c>
      <c r="D3726" s="3">
        <v>4300</v>
      </c>
      <c r="E3726" s="3">
        <v>4409.55</v>
      </c>
      <c r="F3726" s="8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8272</v>
      </c>
      <c r="O3726" s="8">
        <v>102.54767441860466</v>
      </c>
      <c r="P3726" s="3">
        <v>1.2308988764044964</v>
      </c>
      <c r="Q3726" s="3" t="s">
        <v>8272</v>
      </c>
      <c r="R3726" s="3" t="s">
        <v>8272</v>
      </c>
      <c r="S3726" s="15">
        <f t="shared" si="116"/>
        <v>42465.491435185191</v>
      </c>
      <c r="T3726" s="14">
        <f t="shared" si="117"/>
        <v>42494.958333333328</v>
      </c>
    </row>
    <row r="3727" spans="1:20" ht="30.75" x14ac:dyDescent="0.25">
      <c r="A3727" s="3">
        <v>3725</v>
      </c>
      <c r="B3727" s="4" t="s">
        <v>3722</v>
      </c>
      <c r="C3727" s="4" t="s">
        <v>7835</v>
      </c>
      <c r="D3727" s="3">
        <v>300</v>
      </c>
      <c r="E3727" s="3">
        <v>381</v>
      </c>
      <c r="F3727" s="8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8272</v>
      </c>
      <c r="O3727" s="8">
        <v>127</v>
      </c>
      <c r="P3727" s="3">
        <v>5.4</v>
      </c>
      <c r="Q3727" s="3" t="s">
        <v>8272</v>
      </c>
      <c r="R3727" s="3" t="s">
        <v>8272</v>
      </c>
      <c r="S3727" s="15">
        <f t="shared" si="116"/>
        <v>42401.945219907408</v>
      </c>
      <c r="T3727" s="14">
        <f t="shared" si="117"/>
        <v>42418.895833333328</v>
      </c>
    </row>
    <row r="3728" spans="1:20" ht="30.75" x14ac:dyDescent="0.25">
      <c r="A3728" s="3">
        <v>3726</v>
      </c>
      <c r="B3728" s="4" t="s">
        <v>3723</v>
      </c>
      <c r="C3728" s="4" t="s">
        <v>7836</v>
      </c>
      <c r="D3728" s="3">
        <v>850</v>
      </c>
      <c r="E3728" s="3">
        <v>2879</v>
      </c>
      <c r="F3728" s="8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8272</v>
      </c>
      <c r="O3728" s="9">
        <v>338.70588235294122</v>
      </c>
      <c r="P3728" s="3">
        <v>44.108695652173914</v>
      </c>
      <c r="Q3728" s="3" t="s">
        <v>8272</v>
      </c>
      <c r="R3728" s="3" t="s">
        <v>8272</v>
      </c>
      <c r="S3728" s="15">
        <f t="shared" si="116"/>
        <v>42462.140868055561</v>
      </c>
      <c r="T3728" s="14">
        <f t="shared" si="117"/>
        <v>42489.875</v>
      </c>
    </row>
    <row r="3729" spans="1:20" ht="30.75" x14ac:dyDescent="0.25">
      <c r="A3729" s="3">
        <v>3727</v>
      </c>
      <c r="B3729" s="4" t="s">
        <v>3724</v>
      </c>
      <c r="C3729" s="4" t="s">
        <v>7837</v>
      </c>
      <c r="D3729" s="3">
        <v>2000</v>
      </c>
      <c r="E3729" s="3">
        <v>2015</v>
      </c>
      <c r="F3729" s="8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8272</v>
      </c>
      <c r="O3729" s="8">
        <v>100.75</v>
      </c>
      <c r="P3729" s="3">
        <v>0.45454545454545453</v>
      </c>
      <c r="Q3729" s="3" t="s">
        <v>8272</v>
      </c>
      <c r="R3729" s="3" t="s">
        <v>8272</v>
      </c>
      <c r="S3729" s="15">
        <f t="shared" si="116"/>
        <v>42632.348310185189</v>
      </c>
      <c r="T3729" s="14">
        <f t="shared" si="117"/>
        <v>42663.204861111109</v>
      </c>
    </row>
    <row r="3730" spans="1:20" ht="30.75" x14ac:dyDescent="0.25">
      <c r="A3730" s="3">
        <v>3728</v>
      </c>
      <c r="B3730" s="4" t="s">
        <v>3725</v>
      </c>
      <c r="C3730" s="4" t="s">
        <v>7838</v>
      </c>
      <c r="D3730" s="3">
        <v>20000</v>
      </c>
      <c r="E3730" s="3">
        <v>1862</v>
      </c>
      <c r="F3730" s="9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8272</v>
      </c>
      <c r="O3730" s="7">
        <v>9.31</v>
      </c>
      <c r="P3730" s="3">
        <v>-585.09677419354841</v>
      </c>
      <c r="Q3730" s="3" t="s">
        <v>8272</v>
      </c>
      <c r="R3730" s="3" t="s">
        <v>8272</v>
      </c>
      <c r="S3730" s="15">
        <f t="shared" si="116"/>
        <v>42205.171018518522</v>
      </c>
      <c r="T3730" s="14">
        <f t="shared" si="117"/>
        <v>42235.171018518522</v>
      </c>
    </row>
    <row r="3731" spans="1:20" ht="30.75" x14ac:dyDescent="0.25">
      <c r="A3731" s="3">
        <v>3729</v>
      </c>
      <c r="B3731" s="4" t="s">
        <v>3726</v>
      </c>
      <c r="C3731" s="4" t="s">
        <v>7839</v>
      </c>
      <c r="D3731" s="3">
        <v>5000</v>
      </c>
      <c r="E3731" s="3">
        <v>362</v>
      </c>
      <c r="F3731" s="9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8272</v>
      </c>
      <c r="O3731" s="7">
        <v>7.24</v>
      </c>
      <c r="P3731" s="3">
        <v>-927.6</v>
      </c>
      <c r="Q3731" s="3" t="s">
        <v>8272</v>
      </c>
      <c r="R3731" s="3" t="s">
        <v>8272</v>
      </c>
      <c r="S3731" s="15">
        <f t="shared" si="116"/>
        <v>42041.205000000002</v>
      </c>
      <c r="T3731" s="14">
        <f t="shared" si="117"/>
        <v>42086.16333333333</v>
      </c>
    </row>
    <row r="3732" spans="1:20" ht="30.75" x14ac:dyDescent="0.25">
      <c r="A3732" s="3">
        <v>3730</v>
      </c>
      <c r="B3732" s="4" t="s">
        <v>3727</v>
      </c>
      <c r="C3732" s="4" t="s">
        <v>7840</v>
      </c>
      <c r="D3732" s="3">
        <v>1000</v>
      </c>
      <c r="E3732" s="3">
        <v>100</v>
      </c>
      <c r="F3732" s="9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8272</v>
      </c>
      <c r="O3732" s="7">
        <v>10</v>
      </c>
      <c r="P3732" s="3">
        <v>-900</v>
      </c>
      <c r="Q3732" s="3" t="s">
        <v>8272</v>
      </c>
      <c r="R3732" s="3" t="s">
        <v>8272</v>
      </c>
      <c r="S3732" s="15">
        <f t="shared" si="116"/>
        <v>42203.677766203706</v>
      </c>
      <c r="T3732" s="14">
        <f t="shared" si="117"/>
        <v>42233.677766203706</v>
      </c>
    </row>
    <row r="3733" spans="1:20" ht="30.75" x14ac:dyDescent="0.25">
      <c r="A3733" s="3">
        <v>3731</v>
      </c>
      <c r="B3733" s="4" t="s">
        <v>3728</v>
      </c>
      <c r="C3733" s="4" t="s">
        <v>7841</v>
      </c>
      <c r="D3733" s="3">
        <v>5500</v>
      </c>
      <c r="E3733" s="3">
        <v>620</v>
      </c>
      <c r="F3733" s="9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8272</v>
      </c>
      <c r="O3733" s="7">
        <v>11.272727272727273</v>
      </c>
      <c r="P3733" s="3">
        <v>-406.66666666666669</v>
      </c>
      <c r="Q3733" s="3" t="s">
        <v>8272</v>
      </c>
      <c r="R3733" s="3" t="s">
        <v>8272</v>
      </c>
      <c r="S3733" s="15">
        <f t="shared" si="116"/>
        <v>41983.752847222218</v>
      </c>
      <c r="T3733" s="14">
        <f t="shared" si="117"/>
        <v>42014.140972222223</v>
      </c>
    </row>
    <row r="3734" spans="1:20" ht="30.75" x14ac:dyDescent="0.25">
      <c r="A3734" s="3">
        <v>3732</v>
      </c>
      <c r="B3734" s="4" t="s">
        <v>3729</v>
      </c>
      <c r="C3734" s="4" t="s">
        <v>7842</v>
      </c>
      <c r="D3734" s="3">
        <v>850</v>
      </c>
      <c r="E3734" s="3">
        <v>131</v>
      </c>
      <c r="F3734" s="9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8272</v>
      </c>
      <c r="O3734" s="7">
        <v>15.411764705882353</v>
      </c>
      <c r="P3734" s="3">
        <v>-179.75</v>
      </c>
      <c r="Q3734" s="3" t="s">
        <v>8272</v>
      </c>
      <c r="R3734" s="3" t="s">
        <v>8272</v>
      </c>
      <c r="S3734" s="15">
        <f t="shared" si="116"/>
        <v>41968.677465277782</v>
      </c>
      <c r="T3734" s="14">
        <f t="shared" si="117"/>
        <v>42028.5</v>
      </c>
    </row>
    <row r="3735" spans="1:20" ht="30.75" x14ac:dyDescent="0.25">
      <c r="A3735" s="3">
        <v>3733</v>
      </c>
      <c r="B3735" s="4" t="s">
        <v>3730</v>
      </c>
      <c r="C3735" s="4" t="s">
        <v>7843</v>
      </c>
      <c r="D3735" s="3">
        <v>1500</v>
      </c>
      <c r="E3735" s="3">
        <v>0</v>
      </c>
      <c r="F3735" s="9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8272</v>
      </c>
      <c r="O3735" s="7">
        <v>0</v>
      </c>
      <c r="P3735" s="3">
        <v>0</v>
      </c>
      <c r="Q3735" s="3" t="s">
        <v>8272</v>
      </c>
      <c r="R3735" s="3" t="s">
        <v>8272</v>
      </c>
      <c r="S3735" s="15">
        <f t="shared" si="116"/>
        <v>42103.024398148147</v>
      </c>
      <c r="T3735" s="14">
        <f t="shared" si="117"/>
        <v>42112.9375</v>
      </c>
    </row>
    <row r="3736" spans="1:20" ht="45.75" x14ac:dyDescent="0.25">
      <c r="A3736" s="3">
        <v>3734</v>
      </c>
      <c r="B3736" s="4" t="s">
        <v>3731</v>
      </c>
      <c r="C3736" s="4" t="s">
        <v>7844</v>
      </c>
      <c r="D3736" s="3">
        <v>1500</v>
      </c>
      <c r="E3736" s="3">
        <v>427</v>
      </c>
      <c r="F3736" s="9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8272</v>
      </c>
      <c r="O3736" s="7">
        <v>28.466666666666669</v>
      </c>
      <c r="P3736" s="3">
        <v>-153.28571428571428</v>
      </c>
      <c r="Q3736" s="3" t="s">
        <v>8272</v>
      </c>
      <c r="R3736" s="3" t="s">
        <v>8272</v>
      </c>
      <c r="S3736" s="15">
        <f t="shared" si="116"/>
        <v>42089.901574074072</v>
      </c>
      <c r="T3736" s="14">
        <f t="shared" si="117"/>
        <v>42149.901574074072</v>
      </c>
    </row>
    <row r="3737" spans="1:20" ht="30.75" x14ac:dyDescent="0.25">
      <c r="A3737" s="3">
        <v>3735</v>
      </c>
      <c r="B3737" s="4" t="s">
        <v>3732</v>
      </c>
      <c r="C3737" s="4" t="s">
        <v>7845</v>
      </c>
      <c r="D3737" s="3">
        <v>150</v>
      </c>
      <c r="E3737" s="3">
        <v>20</v>
      </c>
      <c r="F3737" s="9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8272</v>
      </c>
      <c r="O3737" s="7">
        <v>13.333333333333334</v>
      </c>
      <c r="P3737" s="3">
        <v>-65</v>
      </c>
      <c r="Q3737" s="3" t="s">
        <v>8272</v>
      </c>
      <c r="R3737" s="3" t="s">
        <v>8272</v>
      </c>
      <c r="S3737" s="15">
        <f t="shared" si="116"/>
        <v>42122.693159722221</v>
      </c>
      <c r="T3737" s="14">
        <f t="shared" si="117"/>
        <v>42152.693159722221</v>
      </c>
    </row>
    <row r="3738" spans="1:20" ht="30.75" x14ac:dyDescent="0.25">
      <c r="A3738" s="3">
        <v>3736</v>
      </c>
      <c r="B3738" s="4" t="s">
        <v>3733</v>
      </c>
      <c r="C3738" s="4" t="s">
        <v>7846</v>
      </c>
      <c r="D3738" s="3">
        <v>1500</v>
      </c>
      <c r="E3738" s="3">
        <v>10</v>
      </c>
      <c r="F3738" s="9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8272</v>
      </c>
      <c r="O3738" s="7">
        <v>0.66666666666666674</v>
      </c>
      <c r="P3738" s="3">
        <v>-1490</v>
      </c>
      <c r="Q3738" s="3" t="s">
        <v>8272</v>
      </c>
      <c r="R3738" s="3" t="s">
        <v>8272</v>
      </c>
      <c r="S3738" s="15">
        <f t="shared" si="116"/>
        <v>42048.711724537032</v>
      </c>
      <c r="T3738" s="14">
        <f t="shared" si="117"/>
        <v>42086.75</v>
      </c>
    </row>
    <row r="3739" spans="1:20" ht="30.75" x14ac:dyDescent="0.25">
      <c r="A3739" s="3">
        <v>3737</v>
      </c>
      <c r="B3739" s="4" t="s">
        <v>3734</v>
      </c>
      <c r="C3739" s="4" t="s">
        <v>7847</v>
      </c>
      <c r="D3739" s="3">
        <v>700</v>
      </c>
      <c r="E3739" s="3">
        <v>150</v>
      </c>
      <c r="F3739" s="9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8272</v>
      </c>
      <c r="O3739" s="7">
        <v>21.428571428571427</v>
      </c>
      <c r="P3739" s="3">
        <v>-137.5</v>
      </c>
      <c r="Q3739" s="3" t="s">
        <v>8272</v>
      </c>
      <c r="R3739" s="3" t="s">
        <v>8272</v>
      </c>
      <c r="S3739" s="15">
        <f t="shared" si="116"/>
        <v>42297.691006944442</v>
      </c>
      <c r="T3739" s="14">
        <f t="shared" si="117"/>
        <v>42320.290972222225</v>
      </c>
    </row>
    <row r="3740" spans="1:20" ht="30.75" x14ac:dyDescent="0.25">
      <c r="A3740" s="3">
        <v>3738</v>
      </c>
      <c r="B3740" s="4" t="s">
        <v>3735</v>
      </c>
      <c r="C3740" s="4" t="s">
        <v>7848</v>
      </c>
      <c r="D3740" s="3">
        <v>1500</v>
      </c>
      <c r="E3740" s="3">
        <v>270</v>
      </c>
      <c r="F3740" s="9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8272</v>
      </c>
      <c r="O3740" s="7">
        <v>18</v>
      </c>
      <c r="P3740" s="3">
        <v>-205</v>
      </c>
      <c r="Q3740" s="3" t="s">
        <v>8272</v>
      </c>
      <c r="R3740" s="3" t="s">
        <v>8272</v>
      </c>
      <c r="S3740" s="15">
        <f t="shared" si="116"/>
        <v>41813.938715277778</v>
      </c>
      <c r="T3740" s="14">
        <f t="shared" si="117"/>
        <v>41835.916666666664</v>
      </c>
    </row>
    <row r="3741" spans="1:20" ht="30.75" x14ac:dyDescent="0.25">
      <c r="A3741" s="3">
        <v>3739</v>
      </c>
      <c r="B3741" s="4" t="s">
        <v>3736</v>
      </c>
      <c r="C3741" s="4" t="s">
        <v>7849</v>
      </c>
      <c r="D3741" s="3">
        <v>4000</v>
      </c>
      <c r="E3741" s="3">
        <v>805</v>
      </c>
      <c r="F3741" s="9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8272</v>
      </c>
      <c r="O3741" s="7">
        <v>20.125</v>
      </c>
      <c r="P3741" s="3">
        <v>-399.375</v>
      </c>
      <c r="Q3741" s="3" t="s">
        <v>8272</v>
      </c>
      <c r="R3741" s="3" t="s">
        <v>8272</v>
      </c>
      <c r="S3741" s="15">
        <f t="shared" si="116"/>
        <v>42548.449861111112</v>
      </c>
      <c r="T3741" s="14">
        <f t="shared" si="117"/>
        <v>42568.449861111112</v>
      </c>
    </row>
    <row r="3742" spans="1:20" ht="45.75" x14ac:dyDescent="0.25">
      <c r="A3742" s="3">
        <v>3740</v>
      </c>
      <c r="B3742" s="4" t="s">
        <v>3737</v>
      </c>
      <c r="C3742" s="4" t="s">
        <v>7850</v>
      </c>
      <c r="D3742" s="3">
        <v>2000</v>
      </c>
      <c r="E3742" s="3">
        <v>358</v>
      </c>
      <c r="F3742" s="9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8272</v>
      </c>
      <c r="O3742" s="7">
        <v>17.899999999999999</v>
      </c>
      <c r="P3742" s="3">
        <v>-117.28571428571429</v>
      </c>
      <c r="Q3742" s="3" t="s">
        <v>8272</v>
      </c>
      <c r="R3742" s="3" t="s">
        <v>8272</v>
      </c>
      <c r="S3742" s="15">
        <f t="shared" si="116"/>
        <v>41833.089756944442</v>
      </c>
      <c r="T3742" s="14">
        <f t="shared" si="117"/>
        <v>41863.079143518517</v>
      </c>
    </row>
    <row r="3743" spans="1:20" ht="30.75" x14ac:dyDescent="0.25">
      <c r="A3743" s="3">
        <v>3741</v>
      </c>
      <c r="B3743" s="4" t="s">
        <v>3738</v>
      </c>
      <c r="C3743" s="4" t="s">
        <v>7851</v>
      </c>
      <c r="D3743" s="3">
        <v>20000</v>
      </c>
      <c r="E3743" s="3">
        <v>0</v>
      </c>
      <c r="F3743" s="9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8272</v>
      </c>
      <c r="O3743" s="7">
        <v>0</v>
      </c>
      <c r="P3743" s="3">
        <v>0</v>
      </c>
      <c r="Q3743" s="3" t="s">
        <v>8272</v>
      </c>
      <c r="R3743" s="3" t="s">
        <v>8272</v>
      </c>
      <c r="S3743" s="15">
        <f t="shared" si="116"/>
        <v>42325.920717592591</v>
      </c>
      <c r="T3743" s="14">
        <f t="shared" si="117"/>
        <v>42355.920717592591</v>
      </c>
    </row>
    <row r="3744" spans="1:20" ht="30.75" x14ac:dyDescent="0.25">
      <c r="A3744" s="3">
        <v>3742</v>
      </c>
      <c r="B3744" s="4" t="s">
        <v>3739</v>
      </c>
      <c r="C3744" s="4" t="s">
        <v>7852</v>
      </c>
      <c r="D3744" s="3">
        <v>5000</v>
      </c>
      <c r="E3744" s="3">
        <v>100</v>
      </c>
      <c r="F3744" s="9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8272</v>
      </c>
      <c r="O3744" s="7">
        <v>2</v>
      </c>
      <c r="P3744" s="3">
        <v>-1225</v>
      </c>
      <c r="Q3744" s="3" t="s">
        <v>8272</v>
      </c>
      <c r="R3744" s="3" t="s">
        <v>8272</v>
      </c>
      <c r="S3744" s="15">
        <f t="shared" si="116"/>
        <v>41858.214629629627</v>
      </c>
      <c r="T3744" s="14">
        <f t="shared" si="117"/>
        <v>41888.214629629627</v>
      </c>
    </row>
    <row r="3745" spans="1:20" ht="30.75" x14ac:dyDescent="0.25">
      <c r="A3745" s="3">
        <v>3743</v>
      </c>
      <c r="B3745" s="4" t="s">
        <v>3740</v>
      </c>
      <c r="C3745" s="4" t="s">
        <v>7853</v>
      </c>
      <c r="D3745" s="3">
        <v>2200</v>
      </c>
      <c r="E3745" s="3">
        <v>0</v>
      </c>
      <c r="F3745" s="9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8272</v>
      </c>
      <c r="O3745" s="7">
        <v>0</v>
      </c>
      <c r="P3745" s="3">
        <v>0</v>
      </c>
      <c r="Q3745" s="3" t="s">
        <v>8272</v>
      </c>
      <c r="R3745" s="3" t="s">
        <v>8272</v>
      </c>
      <c r="S3745" s="15">
        <f t="shared" si="116"/>
        <v>41793.710231481484</v>
      </c>
      <c r="T3745" s="14">
        <f t="shared" si="117"/>
        <v>41823.710231481484</v>
      </c>
    </row>
    <row r="3746" spans="1:20" ht="30.75" x14ac:dyDescent="0.25">
      <c r="A3746" s="3">
        <v>3744</v>
      </c>
      <c r="B3746" s="4" t="s">
        <v>3741</v>
      </c>
      <c r="C3746" s="4" t="s">
        <v>7854</v>
      </c>
      <c r="D3746" s="3">
        <v>1200</v>
      </c>
      <c r="E3746" s="3">
        <v>0</v>
      </c>
      <c r="F3746" s="9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8272</v>
      </c>
      <c r="O3746" s="7">
        <v>0</v>
      </c>
      <c r="P3746" s="3">
        <v>0</v>
      </c>
      <c r="Q3746" s="3" t="s">
        <v>8272</v>
      </c>
      <c r="R3746" s="3" t="s">
        <v>8272</v>
      </c>
      <c r="S3746" s="15">
        <f t="shared" si="116"/>
        <v>41793.814259259263</v>
      </c>
      <c r="T3746" s="14">
        <f t="shared" si="117"/>
        <v>41825.165972222225</v>
      </c>
    </row>
    <row r="3747" spans="1:20" ht="30.75" x14ac:dyDescent="0.25">
      <c r="A3747" s="3">
        <v>3745</v>
      </c>
      <c r="B3747" s="4" t="s">
        <v>3742</v>
      </c>
      <c r="C3747" s="4" t="s">
        <v>7855</v>
      </c>
      <c r="D3747" s="3">
        <v>100</v>
      </c>
      <c r="E3747" s="3">
        <v>10</v>
      </c>
      <c r="F3747" s="9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8272</v>
      </c>
      <c r="O3747" s="7">
        <v>10</v>
      </c>
      <c r="P3747" s="3">
        <v>-90</v>
      </c>
      <c r="Q3747" s="3" t="s">
        <v>8272</v>
      </c>
      <c r="R3747" s="3" t="s">
        <v>8272</v>
      </c>
      <c r="S3747" s="15">
        <f t="shared" si="116"/>
        <v>41831.697939814818</v>
      </c>
      <c r="T3747" s="14">
        <f t="shared" si="117"/>
        <v>41861.697939814818</v>
      </c>
    </row>
    <row r="3748" spans="1:20" ht="15.75" x14ac:dyDescent="0.25">
      <c r="A3748" s="3">
        <v>3746</v>
      </c>
      <c r="B3748" s="4" t="s">
        <v>3743</v>
      </c>
      <c r="C3748" s="4" t="s">
        <v>7856</v>
      </c>
      <c r="D3748" s="3">
        <v>8500</v>
      </c>
      <c r="E3748" s="3">
        <v>202</v>
      </c>
      <c r="F3748" s="9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8272</v>
      </c>
      <c r="O3748" s="7">
        <v>2.3764705882352941</v>
      </c>
      <c r="P3748" s="3">
        <v>-8298</v>
      </c>
      <c r="Q3748" s="3" t="s">
        <v>8272</v>
      </c>
      <c r="R3748" s="3" t="s">
        <v>8272</v>
      </c>
      <c r="S3748" s="15">
        <f t="shared" si="116"/>
        <v>42621.389340277776</v>
      </c>
      <c r="T3748" s="14">
        <f t="shared" si="117"/>
        <v>42651.389340277776</v>
      </c>
    </row>
    <row r="3749" spans="1:20" ht="30.75" x14ac:dyDescent="0.25">
      <c r="A3749" s="3">
        <v>3747</v>
      </c>
      <c r="B3749" s="4" t="s">
        <v>3744</v>
      </c>
      <c r="C3749" s="4" t="s">
        <v>7857</v>
      </c>
      <c r="D3749" s="3">
        <v>2500</v>
      </c>
      <c r="E3749" s="3">
        <v>25</v>
      </c>
      <c r="F3749" s="9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8272</v>
      </c>
      <c r="O3749" s="7">
        <v>1</v>
      </c>
      <c r="P3749" s="3">
        <v>-2475</v>
      </c>
      <c r="Q3749" s="3" t="s">
        <v>8272</v>
      </c>
      <c r="R3749" s="3" t="s">
        <v>8272</v>
      </c>
      <c r="S3749" s="15">
        <f t="shared" si="116"/>
        <v>42164.299722222218</v>
      </c>
      <c r="T3749" s="14">
        <f t="shared" si="117"/>
        <v>42190.957638888889</v>
      </c>
    </row>
    <row r="3750" spans="1:20" ht="30.75" x14ac:dyDescent="0.25">
      <c r="A3750" s="3">
        <v>3748</v>
      </c>
      <c r="B3750" s="4" t="s">
        <v>3745</v>
      </c>
      <c r="C3750" s="4" t="s">
        <v>7858</v>
      </c>
      <c r="D3750" s="3">
        <v>5000</v>
      </c>
      <c r="E3750" s="3">
        <v>5176</v>
      </c>
      <c r="F3750" s="8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8306</v>
      </c>
      <c r="O3750" s="8">
        <v>103.52</v>
      </c>
      <c r="P3750" s="3">
        <v>3.3846153846153846</v>
      </c>
      <c r="Q3750" s="3" t="s">
        <v>8306</v>
      </c>
      <c r="R3750" s="3" t="s">
        <v>8306</v>
      </c>
      <c r="S3750" s="15">
        <f t="shared" si="116"/>
        <v>42395.706435185188</v>
      </c>
      <c r="T3750" s="14">
        <f t="shared" si="117"/>
        <v>42416.249305555553</v>
      </c>
    </row>
    <row r="3751" spans="1:20" ht="30.75" x14ac:dyDescent="0.25">
      <c r="A3751" s="3">
        <v>3749</v>
      </c>
      <c r="B3751" s="4" t="s">
        <v>3746</v>
      </c>
      <c r="C3751" s="4" t="s">
        <v>7859</v>
      </c>
      <c r="D3751" s="3">
        <v>500</v>
      </c>
      <c r="E3751" s="3">
        <v>525</v>
      </c>
      <c r="F3751" s="8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8306</v>
      </c>
      <c r="O3751" s="8">
        <v>105</v>
      </c>
      <c r="P3751" s="3">
        <v>3.5714285714285716</v>
      </c>
      <c r="Q3751" s="3" t="s">
        <v>8306</v>
      </c>
      <c r="R3751" s="3" t="s">
        <v>8306</v>
      </c>
      <c r="S3751" s="15">
        <f t="shared" si="116"/>
        <v>42458.127175925925</v>
      </c>
      <c r="T3751" s="14">
        <f t="shared" si="117"/>
        <v>42489.165972222225</v>
      </c>
    </row>
    <row r="3752" spans="1:20" ht="90.75" x14ac:dyDescent="0.25">
      <c r="A3752" s="3">
        <v>3750</v>
      </c>
      <c r="B3752" s="4" t="s">
        <v>3747</v>
      </c>
      <c r="C3752" s="4" t="s">
        <v>7860</v>
      </c>
      <c r="D3752" s="3">
        <v>6000</v>
      </c>
      <c r="E3752" s="3">
        <v>6027</v>
      </c>
      <c r="F3752" s="8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8306</v>
      </c>
      <c r="O3752" s="8">
        <v>100.44999999999999</v>
      </c>
      <c r="P3752" s="3">
        <v>0.9642857142857143</v>
      </c>
      <c r="Q3752" s="3" t="s">
        <v>8306</v>
      </c>
      <c r="R3752" s="3" t="s">
        <v>8306</v>
      </c>
      <c r="S3752" s="15">
        <f t="shared" si="116"/>
        <v>42016.981574074074</v>
      </c>
      <c r="T3752" s="14">
        <f t="shared" si="117"/>
        <v>42045.332638888889</v>
      </c>
    </row>
    <row r="3753" spans="1:20" ht="30.75" x14ac:dyDescent="0.25">
      <c r="A3753" s="3">
        <v>3751</v>
      </c>
      <c r="B3753" s="4" t="s">
        <v>3748</v>
      </c>
      <c r="C3753" s="4" t="s">
        <v>7861</v>
      </c>
      <c r="D3753" s="3">
        <v>1000</v>
      </c>
      <c r="E3753" s="3">
        <v>1326</v>
      </c>
      <c r="F3753" s="8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8306</v>
      </c>
      <c r="O3753" s="8">
        <v>132.6</v>
      </c>
      <c r="P3753" s="3">
        <v>29.636363636363637</v>
      </c>
      <c r="Q3753" s="3" t="s">
        <v>8306</v>
      </c>
      <c r="R3753" s="3" t="s">
        <v>8306</v>
      </c>
      <c r="S3753" s="15">
        <f t="shared" si="116"/>
        <v>42403.035567129627</v>
      </c>
      <c r="T3753" s="14">
        <f t="shared" si="117"/>
        <v>42462.993900462956</v>
      </c>
    </row>
    <row r="3754" spans="1:20" ht="45.75" x14ac:dyDescent="0.25">
      <c r="A3754" s="3">
        <v>3752</v>
      </c>
      <c r="B3754" s="4" t="s">
        <v>3749</v>
      </c>
      <c r="C3754" s="4" t="s">
        <v>7862</v>
      </c>
      <c r="D3754" s="3">
        <v>500</v>
      </c>
      <c r="E3754" s="3">
        <v>565</v>
      </c>
      <c r="F3754" s="8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8306</v>
      </c>
      <c r="O3754" s="8">
        <v>112.99999999999999</v>
      </c>
      <c r="P3754" s="3">
        <v>4.333333333333333</v>
      </c>
      <c r="Q3754" s="3" t="s">
        <v>8306</v>
      </c>
      <c r="R3754" s="3" t="s">
        <v>8306</v>
      </c>
      <c r="S3754" s="15">
        <f t="shared" si="116"/>
        <v>42619.802488425921</v>
      </c>
      <c r="T3754" s="14">
        <f t="shared" si="117"/>
        <v>42659.875</v>
      </c>
    </row>
    <row r="3755" spans="1:20" ht="45.75" x14ac:dyDescent="0.25">
      <c r="A3755" s="3">
        <v>3753</v>
      </c>
      <c r="B3755" s="4" t="s">
        <v>3750</v>
      </c>
      <c r="C3755" s="4" t="s">
        <v>7863</v>
      </c>
      <c r="D3755" s="3">
        <v>5000</v>
      </c>
      <c r="E3755" s="3">
        <v>5167</v>
      </c>
      <c r="F3755" s="8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8306</v>
      </c>
      <c r="O3755" s="8">
        <v>103.34</v>
      </c>
      <c r="P3755" s="3">
        <v>5.5666666666666664</v>
      </c>
      <c r="Q3755" s="3" t="s">
        <v>8306</v>
      </c>
      <c r="R3755" s="3" t="s">
        <v>8306</v>
      </c>
      <c r="S3755" s="15">
        <f t="shared" si="116"/>
        <v>42128.824074074073</v>
      </c>
      <c r="T3755" s="14">
        <f t="shared" si="117"/>
        <v>42158</v>
      </c>
    </row>
    <row r="3756" spans="1:20" ht="30.75" x14ac:dyDescent="0.25">
      <c r="A3756" s="3">
        <v>3754</v>
      </c>
      <c r="B3756" s="4" t="s">
        <v>3751</v>
      </c>
      <c r="C3756" s="4" t="s">
        <v>7864</v>
      </c>
      <c r="D3756" s="3">
        <v>2500</v>
      </c>
      <c r="E3756" s="3">
        <v>3000</v>
      </c>
      <c r="F3756" s="8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8306</v>
      </c>
      <c r="O3756" s="8">
        <v>120</v>
      </c>
      <c r="P3756" s="3">
        <v>18.518518518518519</v>
      </c>
      <c r="Q3756" s="3" t="s">
        <v>8306</v>
      </c>
      <c r="R3756" s="3" t="s">
        <v>8306</v>
      </c>
      <c r="S3756" s="15">
        <f t="shared" si="116"/>
        <v>41808.881215277775</v>
      </c>
      <c r="T3756" s="14">
        <f t="shared" si="117"/>
        <v>41846.207638888889</v>
      </c>
    </row>
    <row r="3757" spans="1:20" ht="30.75" x14ac:dyDescent="0.25">
      <c r="A3757" s="3">
        <v>3755</v>
      </c>
      <c r="B3757" s="4" t="s">
        <v>3752</v>
      </c>
      <c r="C3757" s="4" t="s">
        <v>7865</v>
      </c>
      <c r="D3757" s="3">
        <v>550</v>
      </c>
      <c r="E3757" s="3">
        <v>713</v>
      </c>
      <c r="F3757" s="8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8306</v>
      </c>
      <c r="O3757" s="8">
        <v>129.63636363636363</v>
      </c>
      <c r="P3757" s="3">
        <v>5.8214285714285712</v>
      </c>
      <c r="Q3757" s="3" t="s">
        <v>8306</v>
      </c>
      <c r="R3757" s="3" t="s">
        <v>8306</v>
      </c>
      <c r="S3757" s="15">
        <f t="shared" si="116"/>
        <v>42445.866979166662</v>
      </c>
      <c r="T3757" s="14">
        <f t="shared" si="117"/>
        <v>42475.866979166662</v>
      </c>
    </row>
    <row r="3758" spans="1:20" ht="30.75" x14ac:dyDescent="0.25">
      <c r="A3758" s="3">
        <v>3756</v>
      </c>
      <c r="B3758" s="4" t="s">
        <v>3753</v>
      </c>
      <c r="C3758" s="4" t="s">
        <v>7866</v>
      </c>
      <c r="D3758" s="3">
        <v>4500</v>
      </c>
      <c r="E3758" s="3">
        <v>4550</v>
      </c>
      <c r="F3758" s="8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8306</v>
      </c>
      <c r="O3758" s="8">
        <v>101.11111111111111</v>
      </c>
      <c r="P3758" s="3">
        <v>2.9411764705882355</v>
      </c>
      <c r="Q3758" s="3" t="s">
        <v>8306</v>
      </c>
      <c r="R3758" s="3" t="s">
        <v>8306</v>
      </c>
      <c r="S3758" s="15">
        <f t="shared" si="116"/>
        <v>41771.814791666664</v>
      </c>
      <c r="T3758" s="14">
        <f t="shared" si="117"/>
        <v>41801.814791666664</v>
      </c>
    </row>
    <row r="3759" spans="1:20" ht="30.75" x14ac:dyDescent="0.25">
      <c r="A3759" s="3">
        <v>3757</v>
      </c>
      <c r="B3759" s="4" t="s">
        <v>3754</v>
      </c>
      <c r="C3759" s="4" t="s">
        <v>7867</v>
      </c>
      <c r="D3759" s="3">
        <v>3500</v>
      </c>
      <c r="E3759" s="3">
        <v>3798</v>
      </c>
      <c r="F3759" s="8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8306</v>
      </c>
      <c r="O3759" s="8">
        <v>108.51428571428572</v>
      </c>
      <c r="P3759" s="3">
        <v>5.96</v>
      </c>
      <c r="Q3759" s="3" t="s">
        <v>8306</v>
      </c>
      <c r="R3759" s="3" t="s">
        <v>8306</v>
      </c>
      <c r="S3759" s="15">
        <f t="shared" si="116"/>
        <v>41954.850868055553</v>
      </c>
      <c r="T3759" s="14">
        <f t="shared" si="117"/>
        <v>41974.850868055553</v>
      </c>
    </row>
    <row r="3760" spans="1:20" ht="15.75" x14ac:dyDescent="0.25">
      <c r="A3760" s="3">
        <v>3758</v>
      </c>
      <c r="B3760" s="4" t="s">
        <v>3755</v>
      </c>
      <c r="C3760" s="4" t="s">
        <v>7868</v>
      </c>
      <c r="D3760" s="3">
        <v>1500</v>
      </c>
      <c r="E3760" s="3">
        <v>1535</v>
      </c>
      <c r="F3760" s="8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8306</v>
      </c>
      <c r="O3760" s="8">
        <v>102.33333333333334</v>
      </c>
      <c r="P3760" s="3">
        <v>1.3461538461538463</v>
      </c>
      <c r="Q3760" s="3" t="s">
        <v>8306</v>
      </c>
      <c r="R3760" s="3" t="s">
        <v>8306</v>
      </c>
      <c r="S3760" s="15">
        <f t="shared" si="116"/>
        <v>41747.471504629626</v>
      </c>
      <c r="T3760" s="14">
        <f t="shared" si="117"/>
        <v>41778.208333333336</v>
      </c>
    </row>
    <row r="3761" spans="1:20" ht="15.75" x14ac:dyDescent="0.25">
      <c r="A3761" s="3">
        <v>3759</v>
      </c>
      <c r="B3761" s="4" t="s">
        <v>3756</v>
      </c>
      <c r="C3761" s="4" t="s">
        <v>7869</v>
      </c>
      <c r="D3761" s="3">
        <v>4000</v>
      </c>
      <c r="E3761" s="3">
        <v>4409.7700000000004</v>
      </c>
      <c r="F3761" s="8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8306</v>
      </c>
      <c r="O3761" s="8">
        <v>110.24425000000002</v>
      </c>
      <c r="P3761" s="3">
        <v>4.6564772727272778</v>
      </c>
      <c r="Q3761" s="3" t="s">
        <v>8306</v>
      </c>
      <c r="R3761" s="3" t="s">
        <v>8306</v>
      </c>
      <c r="S3761" s="15">
        <f t="shared" si="116"/>
        <v>42182.108252314814</v>
      </c>
      <c r="T3761" s="14">
        <f t="shared" si="117"/>
        <v>42242.108252314814</v>
      </c>
    </row>
    <row r="3762" spans="1:20" ht="30.75" x14ac:dyDescent="0.25">
      <c r="A3762" s="3">
        <v>3760</v>
      </c>
      <c r="B3762" s="4" t="s">
        <v>3757</v>
      </c>
      <c r="C3762" s="4" t="s">
        <v>7870</v>
      </c>
      <c r="D3762" s="3">
        <v>5000</v>
      </c>
      <c r="E3762" s="3">
        <v>5050.7700000000004</v>
      </c>
      <c r="F3762" s="8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8306</v>
      </c>
      <c r="O3762" s="8">
        <v>101.0154</v>
      </c>
      <c r="P3762" s="3">
        <v>0.55791208791209268</v>
      </c>
      <c r="Q3762" s="3" t="s">
        <v>8306</v>
      </c>
      <c r="R3762" s="3" t="s">
        <v>8306</v>
      </c>
      <c r="S3762" s="15">
        <f t="shared" si="116"/>
        <v>41739.525300925925</v>
      </c>
      <c r="T3762" s="14">
        <f t="shared" si="117"/>
        <v>41764.525300925925</v>
      </c>
    </row>
    <row r="3763" spans="1:20" ht="45.75" x14ac:dyDescent="0.25">
      <c r="A3763" s="3">
        <v>3761</v>
      </c>
      <c r="B3763" s="4" t="s">
        <v>3758</v>
      </c>
      <c r="C3763" s="4" t="s">
        <v>7871</v>
      </c>
      <c r="D3763" s="3">
        <v>500</v>
      </c>
      <c r="E3763" s="3">
        <v>500</v>
      </c>
      <c r="F3763" s="8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8306</v>
      </c>
      <c r="O3763" s="8">
        <v>100</v>
      </c>
      <c r="P3763" s="3">
        <v>0</v>
      </c>
      <c r="Q3763" s="3" t="s">
        <v>8306</v>
      </c>
      <c r="R3763" s="3" t="s">
        <v>8306</v>
      </c>
      <c r="S3763" s="15">
        <f t="shared" si="116"/>
        <v>42173.466863425929</v>
      </c>
      <c r="T3763" s="14">
        <f t="shared" si="117"/>
        <v>42226.958333333328</v>
      </c>
    </row>
    <row r="3764" spans="1:20" ht="30.75" x14ac:dyDescent="0.25">
      <c r="A3764" s="3">
        <v>3762</v>
      </c>
      <c r="B3764" s="4" t="s">
        <v>3759</v>
      </c>
      <c r="C3764" s="4" t="s">
        <v>7872</v>
      </c>
      <c r="D3764" s="3">
        <v>1250</v>
      </c>
      <c r="E3764" s="3">
        <v>1328</v>
      </c>
      <c r="F3764" s="8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8306</v>
      </c>
      <c r="O3764" s="8">
        <v>106.24</v>
      </c>
      <c r="P3764" s="3">
        <v>2.7857142857142856</v>
      </c>
      <c r="Q3764" s="3" t="s">
        <v>8306</v>
      </c>
      <c r="R3764" s="3" t="s">
        <v>8306</v>
      </c>
      <c r="S3764" s="15">
        <f t="shared" si="116"/>
        <v>42193.813530092593</v>
      </c>
      <c r="T3764" s="14">
        <f t="shared" si="117"/>
        <v>42218.813530092593</v>
      </c>
    </row>
    <row r="3765" spans="1:20" ht="30.75" x14ac:dyDescent="0.25">
      <c r="A3765" s="3">
        <v>3763</v>
      </c>
      <c r="B3765" s="4" t="s">
        <v>3760</v>
      </c>
      <c r="C3765" s="4" t="s">
        <v>7873</v>
      </c>
      <c r="D3765" s="3">
        <v>5000</v>
      </c>
      <c r="E3765" s="3">
        <v>5000</v>
      </c>
      <c r="F3765" s="8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8306</v>
      </c>
      <c r="O3765" s="8">
        <v>100</v>
      </c>
      <c r="P3765" s="3">
        <v>0</v>
      </c>
      <c r="Q3765" s="3" t="s">
        <v>8306</v>
      </c>
      <c r="R3765" s="3" t="s">
        <v>8306</v>
      </c>
      <c r="S3765" s="15">
        <f t="shared" si="116"/>
        <v>42065.750300925924</v>
      </c>
      <c r="T3765" s="14">
        <f t="shared" si="117"/>
        <v>42095.708634259259</v>
      </c>
    </row>
    <row r="3766" spans="1:20" ht="30.75" x14ac:dyDescent="0.25">
      <c r="A3766" s="3">
        <v>3764</v>
      </c>
      <c r="B3766" s="4" t="s">
        <v>3761</v>
      </c>
      <c r="C3766" s="4" t="s">
        <v>7874</v>
      </c>
      <c r="D3766" s="3">
        <v>1500</v>
      </c>
      <c r="E3766" s="3">
        <v>1500</v>
      </c>
      <c r="F3766" s="8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8306</v>
      </c>
      <c r="O3766" s="8">
        <v>100</v>
      </c>
      <c r="P3766" s="3">
        <v>0</v>
      </c>
      <c r="Q3766" s="3" t="s">
        <v>8306</v>
      </c>
      <c r="R3766" s="3" t="s">
        <v>8306</v>
      </c>
      <c r="S3766" s="15">
        <f t="shared" si="116"/>
        <v>42499.842962962968</v>
      </c>
      <c r="T3766" s="14">
        <f t="shared" si="117"/>
        <v>42519.024999999994</v>
      </c>
    </row>
    <row r="3767" spans="1:20" ht="45.75" x14ac:dyDescent="0.25">
      <c r="A3767" s="3">
        <v>3765</v>
      </c>
      <c r="B3767" s="4" t="s">
        <v>3762</v>
      </c>
      <c r="C3767" s="4" t="s">
        <v>7875</v>
      </c>
      <c r="D3767" s="3">
        <v>7000</v>
      </c>
      <c r="E3767" s="3">
        <v>7942</v>
      </c>
      <c r="F3767" s="8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8306</v>
      </c>
      <c r="O3767" s="8">
        <v>113.45714285714286</v>
      </c>
      <c r="P3767" s="3">
        <v>8.8037383177570092</v>
      </c>
      <c r="Q3767" s="3" t="s">
        <v>8306</v>
      </c>
      <c r="R3767" s="3" t="s">
        <v>8306</v>
      </c>
      <c r="S3767" s="15">
        <f t="shared" si="116"/>
        <v>41820.776412037041</v>
      </c>
      <c r="T3767" s="14">
        <f t="shared" si="117"/>
        <v>41850.776412037041</v>
      </c>
    </row>
    <row r="3768" spans="1:20" ht="30.75" x14ac:dyDescent="0.25">
      <c r="A3768" s="3">
        <v>3766</v>
      </c>
      <c r="B3768" s="4" t="s">
        <v>3763</v>
      </c>
      <c r="C3768" s="4" t="s">
        <v>7876</v>
      </c>
      <c r="D3768" s="3">
        <v>10000</v>
      </c>
      <c r="E3768" s="3">
        <v>10265.01</v>
      </c>
      <c r="F3768" s="8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8306</v>
      </c>
      <c r="O3768" s="8">
        <v>102.65010000000001</v>
      </c>
      <c r="P3768" s="3">
        <v>2.7605208333333358</v>
      </c>
      <c r="Q3768" s="3" t="s">
        <v>8306</v>
      </c>
      <c r="R3768" s="3" t="s">
        <v>8306</v>
      </c>
      <c r="S3768" s="15">
        <f t="shared" si="116"/>
        <v>41788.167187500003</v>
      </c>
      <c r="T3768" s="14">
        <f t="shared" si="117"/>
        <v>41823.167187500003</v>
      </c>
    </row>
    <row r="3769" spans="1:20" ht="30.75" x14ac:dyDescent="0.25">
      <c r="A3769" s="3">
        <v>3767</v>
      </c>
      <c r="B3769" s="4" t="s">
        <v>3764</v>
      </c>
      <c r="C3769" s="4" t="s">
        <v>7877</v>
      </c>
      <c r="D3769" s="3">
        <v>2000</v>
      </c>
      <c r="E3769" s="3">
        <v>2335</v>
      </c>
      <c r="F3769" s="8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8306</v>
      </c>
      <c r="O3769" s="8">
        <v>116.75</v>
      </c>
      <c r="P3769" s="3">
        <v>5.9821428571428568</v>
      </c>
      <c r="Q3769" s="3" t="s">
        <v>8306</v>
      </c>
      <c r="R3769" s="3" t="s">
        <v>8306</v>
      </c>
      <c r="S3769" s="15">
        <f t="shared" si="116"/>
        <v>42050.019641203704</v>
      </c>
      <c r="T3769" s="14">
        <f t="shared" si="117"/>
        <v>42064.207638888889</v>
      </c>
    </row>
    <row r="3770" spans="1:20" ht="30.75" x14ac:dyDescent="0.25">
      <c r="A3770" s="3">
        <v>3768</v>
      </c>
      <c r="B3770" s="4" t="s">
        <v>3765</v>
      </c>
      <c r="C3770" s="4" t="s">
        <v>7878</v>
      </c>
      <c r="D3770" s="3">
        <v>4000</v>
      </c>
      <c r="E3770" s="3">
        <v>4306.1099999999997</v>
      </c>
      <c r="F3770" s="8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8306</v>
      </c>
      <c r="O3770" s="8">
        <v>107.65274999999998</v>
      </c>
      <c r="P3770" s="3">
        <v>5.2777586206896494</v>
      </c>
      <c r="Q3770" s="3" t="s">
        <v>8306</v>
      </c>
      <c r="R3770" s="3" t="s">
        <v>8306</v>
      </c>
      <c r="S3770" s="15">
        <f t="shared" si="116"/>
        <v>41772.727893518517</v>
      </c>
      <c r="T3770" s="14">
        <f t="shared" si="117"/>
        <v>41802.727893518517</v>
      </c>
    </row>
    <row r="3771" spans="1:20" ht="30.75" x14ac:dyDescent="0.25">
      <c r="A3771" s="3">
        <v>3769</v>
      </c>
      <c r="B3771" s="4" t="s">
        <v>3766</v>
      </c>
      <c r="C3771" s="4" t="s">
        <v>7879</v>
      </c>
      <c r="D3771" s="3">
        <v>1100</v>
      </c>
      <c r="E3771" s="3">
        <v>1100</v>
      </c>
      <c r="F3771" s="8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8306</v>
      </c>
      <c r="O3771" s="8">
        <v>100</v>
      </c>
      <c r="P3771" s="3">
        <v>0</v>
      </c>
      <c r="Q3771" s="3" t="s">
        <v>8306</v>
      </c>
      <c r="R3771" s="3" t="s">
        <v>8306</v>
      </c>
      <c r="S3771" s="15">
        <f t="shared" si="116"/>
        <v>42445.598136574074</v>
      </c>
      <c r="T3771" s="14">
        <f t="shared" si="117"/>
        <v>42475.598136574074</v>
      </c>
    </row>
    <row r="3772" spans="1:20" ht="30.75" x14ac:dyDescent="0.25">
      <c r="A3772" s="3">
        <v>3770</v>
      </c>
      <c r="B3772" s="4" t="s">
        <v>3767</v>
      </c>
      <c r="C3772" s="4" t="s">
        <v>7880</v>
      </c>
      <c r="D3772" s="3">
        <v>2000</v>
      </c>
      <c r="E3772" s="3">
        <v>2000</v>
      </c>
      <c r="F3772" s="8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8306</v>
      </c>
      <c r="O3772" s="8">
        <v>100</v>
      </c>
      <c r="P3772" s="3">
        <v>0</v>
      </c>
      <c r="Q3772" s="3" t="s">
        <v>8306</v>
      </c>
      <c r="R3772" s="3" t="s">
        <v>8306</v>
      </c>
      <c r="S3772" s="15">
        <f t="shared" si="116"/>
        <v>42138.930671296301</v>
      </c>
      <c r="T3772" s="14">
        <f t="shared" si="117"/>
        <v>42168.930671296301</v>
      </c>
    </row>
    <row r="3773" spans="1:20" ht="30.75" x14ac:dyDescent="0.25">
      <c r="A3773" s="3">
        <v>3771</v>
      </c>
      <c r="B3773" s="4" t="s">
        <v>3768</v>
      </c>
      <c r="C3773" s="4" t="s">
        <v>7881</v>
      </c>
      <c r="D3773" s="3">
        <v>1000</v>
      </c>
      <c r="E3773" s="3">
        <v>1460</v>
      </c>
      <c r="F3773" s="8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8306</v>
      </c>
      <c r="O3773" s="8">
        <v>146</v>
      </c>
      <c r="P3773" s="3">
        <v>12.105263157894736</v>
      </c>
      <c r="Q3773" s="3" t="s">
        <v>8306</v>
      </c>
      <c r="R3773" s="3" t="s">
        <v>8306</v>
      </c>
      <c r="S3773" s="15">
        <f t="shared" si="116"/>
        <v>42493.857083333336</v>
      </c>
      <c r="T3773" s="14">
        <f t="shared" si="117"/>
        <v>42508</v>
      </c>
    </row>
    <row r="3774" spans="1:20" ht="30.75" x14ac:dyDescent="0.25">
      <c r="A3774" s="3">
        <v>3772</v>
      </c>
      <c r="B3774" s="4" t="s">
        <v>3769</v>
      </c>
      <c r="C3774" s="4" t="s">
        <v>7882</v>
      </c>
      <c r="D3774" s="3">
        <v>5000</v>
      </c>
      <c r="E3774" s="3">
        <v>5510</v>
      </c>
      <c r="F3774" s="8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8306</v>
      </c>
      <c r="O3774" s="8">
        <v>110.2</v>
      </c>
      <c r="P3774" s="3">
        <v>15.454545454545455</v>
      </c>
      <c r="Q3774" s="3" t="s">
        <v>8306</v>
      </c>
      <c r="R3774" s="3" t="s">
        <v>8306</v>
      </c>
      <c r="S3774" s="15">
        <f t="shared" si="116"/>
        <v>42682.616967592592</v>
      </c>
      <c r="T3774" s="14">
        <f t="shared" si="117"/>
        <v>42703.25</v>
      </c>
    </row>
    <row r="3775" spans="1:20" ht="30.75" x14ac:dyDescent="0.25">
      <c r="A3775" s="3">
        <v>3773</v>
      </c>
      <c r="B3775" s="4" t="s">
        <v>3770</v>
      </c>
      <c r="C3775" s="4" t="s">
        <v>7883</v>
      </c>
      <c r="D3775" s="3">
        <v>5000</v>
      </c>
      <c r="E3775" s="3">
        <v>5410</v>
      </c>
      <c r="F3775" s="8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8306</v>
      </c>
      <c r="O3775" s="8">
        <v>108.2</v>
      </c>
      <c r="P3775" s="3">
        <v>7.192982456140351</v>
      </c>
      <c r="Q3775" s="3" t="s">
        <v>8306</v>
      </c>
      <c r="R3775" s="3" t="s">
        <v>8306</v>
      </c>
      <c r="S3775" s="15">
        <f t="shared" si="116"/>
        <v>42656.005173611105</v>
      </c>
      <c r="T3775" s="14">
        <f t="shared" si="117"/>
        <v>42689.088888888888</v>
      </c>
    </row>
    <row r="3776" spans="1:20" ht="30.75" x14ac:dyDescent="0.25">
      <c r="A3776" s="3">
        <v>3774</v>
      </c>
      <c r="B3776" s="4" t="s">
        <v>3771</v>
      </c>
      <c r="C3776" s="4" t="s">
        <v>7884</v>
      </c>
      <c r="D3776" s="3">
        <v>2500</v>
      </c>
      <c r="E3776" s="3">
        <v>2500</v>
      </c>
      <c r="F3776" s="8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8306</v>
      </c>
      <c r="O3776" s="8">
        <v>100</v>
      </c>
      <c r="P3776" s="3">
        <v>0</v>
      </c>
      <c r="Q3776" s="3" t="s">
        <v>8306</v>
      </c>
      <c r="R3776" s="3" t="s">
        <v>8306</v>
      </c>
      <c r="S3776" s="15">
        <f t="shared" si="116"/>
        <v>42087.792303240742</v>
      </c>
      <c r="T3776" s="14">
        <f t="shared" si="117"/>
        <v>42103.792303240742</v>
      </c>
    </row>
    <row r="3777" spans="1:20" ht="30.75" x14ac:dyDescent="0.25">
      <c r="A3777" s="3">
        <v>3775</v>
      </c>
      <c r="B3777" s="4" t="s">
        <v>3772</v>
      </c>
      <c r="C3777" s="4" t="s">
        <v>7885</v>
      </c>
      <c r="D3777" s="3">
        <v>2000</v>
      </c>
      <c r="E3777" s="3">
        <v>2005</v>
      </c>
      <c r="F3777" s="8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8306</v>
      </c>
      <c r="O3777" s="8">
        <v>100.25</v>
      </c>
      <c r="P3777" s="3">
        <v>0.35714285714285715</v>
      </c>
      <c r="Q3777" s="3" t="s">
        <v>8306</v>
      </c>
      <c r="R3777" s="3" t="s">
        <v>8306</v>
      </c>
      <c r="S3777" s="15">
        <f t="shared" si="116"/>
        <v>42075.942627314813</v>
      </c>
      <c r="T3777" s="14">
        <f t="shared" si="117"/>
        <v>42103.166666666672</v>
      </c>
    </row>
    <row r="3778" spans="1:20" ht="45.75" x14ac:dyDescent="0.25">
      <c r="A3778" s="3">
        <v>3776</v>
      </c>
      <c r="B3778" s="4" t="s">
        <v>3773</v>
      </c>
      <c r="C3778" s="4" t="s">
        <v>7886</v>
      </c>
      <c r="D3778" s="3">
        <v>8000</v>
      </c>
      <c r="E3778" s="3">
        <v>8537</v>
      </c>
      <c r="F3778" s="8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8306</v>
      </c>
      <c r="O3778" s="8">
        <v>106.71250000000001</v>
      </c>
      <c r="P3778" s="3">
        <v>5.7127659574468082</v>
      </c>
      <c r="Q3778" s="3" t="s">
        <v>8306</v>
      </c>
      <c r="R3778" s="3" t="s">
        <v>8306</v>
      </c>
      <c r="S3778" s="15">
        <f t="shared" si="116"/>
        <v>41814.367800925924</v>
      </c>
      <c r="T3778" s="14">
        <f t="shared" si="117"/>
        <v>41852.041666666664</v>
      </c>
    </row>
    <row r="3779" spans="1:20" ht="30.75" x14ac:dyDescent="0.25">
      <c r="A3779" s="3">
        <v>3777</v>
      </c>
      <c r="B3779" s="4" t="s">
        <v>3774</v>
      </c>
      <c r="C3779" s="4" t="s">
        <v>7887</v>
      </c>
      <c r="D3779" s="3">
        <v>2000</v>
      </c>
      <c r="E3779" s="3">
        <v>2864</v>
      </c>
      <c r="F3779" s="8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8306</v>
      </c>
      <c r="O3779" s="8">
        <v>143.19999999999999</v>
      </c>
      <c r="P3779" s="3">
        <v>14.64406779661017</v>
      </c>
      <c r="Q3779" s="3" t="s">
        <v>8306</v>
      </c>
      <c r="R3779" s="3" t="s">
        <v>8306</v>
      </c>
      <c r="S3779" s="15">
        <f t="shared" ref="S3779:S3842" si="118">(((J3779/60)/60)/24)+DATE(1970,1,1)</f>
        <v>41887.111354166671</v>
      </c>
      <c r="T3779" s="14">
        <f t="shared" ref="T3779:T3842" si="119">(((I3779/60)/60)/24)+DATE(1970,1,1)</f>
        <v>41909.166666666664</v>
      </c>
    </row>
    <row r="3780" spans="1:20" ht="30.75" x14ac:dyDescent="0.25">
      <c r="A3780" s="3">
        <v>3778</v>
      </c>
      <c r="B3780" s="4" t="s">
        <v>3775</v>
      </c>
      <c r="C3780" s="4" t="s">
        <v>7888</v>
      </c>
      <c r="D3780" s="3">
        <v>2400</v>
      </c>
      <c r="E3780" s="3">
        <v>2521</v>
      </c>
      <c r="F3780" s="8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8306</v>
      </c>
      <c r="O3780" s="8">
        <v>105.04166666666667</v>
      </c>
      <c r="P3780" s="3">
        <v>3.3611111111111112</v>
      </c>
      <c r="Q3780" s="3" t="s">
        <v>8306</v>
      </c>
      <c r="R3780" s="3" t="s">
        <v>8306</v>
      </c>
      <c r="S3780" s="15">
        <f t="shared" si="118"/>
        <v>41989.819212962961</v>
      </c>
      <c r="T3780" s="14">
        <f t="shared" si="119"/>
        <v>42049.819212962961</v>
      </c>
    </row>
    <row r="3781" spans="1:20" ht="15.75" x14ac:dyDescent="0.25">
      <c r="A3781" s="3">
        <v>3779</v>
      </c>
      <c r="B3781" s="4" t="s">
        <v>3776</v>
      </c>
      <c r="C3781" s="4" t="s">
        <v>7889</v>
      </c>
      <c r="D3781" s="3">
        <v>15000</v>
      </c>
      <c r="E3781" s="3">
        <v>15597</v>
      </c>
      <c r="F3781" s="8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8306</v>
      </c>
      <c r="O3781" s="8">
        <v>103.98</v>
      </c>
      <c r="P3781" s="3">
        <v>5.1913043478260867</v>
      </c>
      <c r="Q3781" s="3" t="s">
        <v>8306</v>
      </c>
      <c r="R3781" s="3" t="s">
        <v>8306</v>
      </c>
      <c r="S3781" s="15">
        <f t="shared" si="118"/>
        <v>42425.735416666663</v>
      </c>
      <c r="T3781" s="14">
        <f t="shared" si="119"/>
        <v>42455.693750000006</v>
      </c>
    </row>
    <row r="3782" spans="1:20" ht="30.75" x14ac:dyDescent="0.25">
      <c r="A3782" s="3">
        <v>3780</v>
      </c>
      <c r="B3782" s="4" t="s">
        <v>3777</v>
      </c>
      <c r="C3782" s="4" t="s">
        <v>7890</v>
      </c>
      <c r="D3782" s="3">
        <v>2500</v>
      </c>
      <c r="E3782" s="3">
        <v>3000</v>
      </c>
      <c r="F3782" s="8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8306</v>
      </c>
      <c r="O3782" s="8">
        <v>120</v>
      </c>
      <c r="P3782" s="3">
        <v>16.666666666666668</v>
      </c>
      <c r="Q3782" s="3" t="s">
        <v>8306</v>
      </c>
      <c r="R3782" s="3" t="s">
        <v>8306</v>
      </c>
      <c r="S3782" s="15">
        <f t="shared" si="118"/>
        <v>42166.219733796301</v>
      </c>
      <c r="T3782" s="14">
        <f t="shared" si="119"/>
        <v>42198.837499999994</v>
      </c>
    </row>
    <row r="3783" spans="1:20" ht="45.75" x14ac:dyDescent="0.25">
      <c r="A3783" s="3">
        <v>3781</v>
      </c>
      <c r="B3783" s="4" t="s">
        <v>3778</v>
      </c>
      <c r="C3783" s="4" t="s">
        <v>7891</v>
      </c>
      <c r="D3783" s="3">
        <v>4500</v>
      </c>
      <c r="E3783" s="3">
        <v>4935</v>
      </c>
      <c r="F3783" s="8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8306</v>
      </c>
      <c r="O3783" s="8">
        <v>109.66666666666667</v>
      </c>
      <c r="P3783" s="3">
        <v>8.365384615384615</v>
      </c>
      <c r="Q3783" s="3" t="s">
        <v>8306</v>
      </c>
      <c r="R3783" s="3" t="s">
        <v>8306</v>
      </c>
      <c r="S3783" s="15">
        <f t="shared" si="118"/>
        <v>41865.882928240739</v>
      </c>
      <c r="T3783" s="14">
        <f t="shared" si="119"/>
        <v>41890.882928240739</v>
      </c>
    </row>
    <row r="3784" spans="1:20" ht="30.75" x14ac:dyDescent="0.25">
      <c r="A3784" s="3">
        <v>3782</v>
      </c>
      <c r="B3784" s="4" t="s">
        <v>3779</v>
      </c>
      <c r="C3784" s="4" t="s">
        <v>7892</v>
      </c>
      <c r="D3784" s="3">
        <v>2000</v>
      </c>
      <c r="E3784" s="3">
        <v>2035</v>
      </c>
      <c r="F3784" s="8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8306</v>
      </c>
      <c r="O3784" s="8">
        <v>101.75</v>
      </c>
      <c r="P3784" s="3">
        <v>1.2962962962962963</v>
      </c>
      <c r="Q3784" s="3" t="s">
        <v>8306</v>
      </c>
      <c r="R3784" s="3" t="s">
        <v>8306</v>
      </c>
      <c r="S3784" s="15">
        <f t="shared" si="118"/>
        <v>42546.862233796302</v>
      </c>
      <c r="T3784" s="14">
        <f t="shared" si="119"/>
        <v>42575.958333333328</v>
      </c>
    </row>
    <row r="3785" spans="1:20" ht="30.75" x14ac:dyDescent="0.25">
      <c r="A3785" s="3">
        <v>3783</v>
      </c>
      <c r="B3785" s="4" t="s">
        <v>3780</v>
      </c>
      <c r="C3785" s="4" t="s">
        <v>7893</v>
      </c>
      <c r="D3785" s="3">
        <v>1200</v>
      </c>
      <c r="E3785" s="3">
        <v>1547</v>
      </c>
      <c r="F3785" s="8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8306</v>
      </c>
      <c r="O3785" s="8">
        <v>128.91666666666666</v>
      </c>
      <c r="P3785" s="3">
        <v>14.458333333333334</v>
      </c>
      <c r="Q3785" s="3" t="s">
        <v>8306</v>
      </c>
      <c r="R3785" s="3" t="s">
        <v>8306</v>
      </c>
      <c r="S3785" s="15">
        <f t="shared" si="118"/>
        <v>42420.140277777777</v>
      </c>
      <c r="T3785" s="14">
        <f t="shared" si="119"/>
        <v>42444.666666666672</v>
      </c>
    </row>
    <row r="3786" spans="1:20" ht="30.75" x14ac:dyDescent="0.25">
      <c r="A3786" s="3">
        <v>3784</v>
      </c>
      <c r="B3786" s="4" t="s">
        <v>3781</v>
      </c>
      <c r="C3786" s="4" t="s">
        <v>7894</v>
      </c>
      <c r="D3786" s="3">
        <v>1000</v>
      </c>
      <c r="E3786" s="3">
        <v>1150</v>
      </c>
      <c r="F3786" s="8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8306</v>
      </c>
      <c r="O3786" s="8">
        <v>114.99999999999999</v>
      </c>
      <c r="P3786" s="3">
        <v>15</v>
      </c>
      <c r="Q3786" s="3" t="s">
        <v>8306</v>
      </c>
      <c r="R3786" s="3" t="s">
        <v>8306</v>
      </c>
      <c r="S3786" s="15">
        <f t="shared" si="118"/>
        <v>42531.980694444443</v>
      </c>
      <c r="T3786" s="14">
        <f t="shared" si="119"/>
        <v>42561.980694444443</v>
      </c>
    </row>
    <row r="3787" spans="1:20" ht="30.75" x14ac:dyDescent="0.25">
      <c r="A3787" s="3">
        <v>3785</v>
      </c>
      <c r="B3787" s="4" t="s">
        <v>3782</v>
      </c>
      <c r="C3787" s="4" t="s">
        <v>7895</v>
      </c>
      <c r="D3787" s="3">
        <v>2000</v>
      </c>
      <c r="E3787" s="3">
        <v>3015</v>
      </c>
      <c r="F3787" s="8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8306</v>
      </c>
      <c r="O3787" s="8">
        <v>150.75</v>
      </c>
      <c r="P3787" s="3">
        <v>33.833333333333336</v>
      </c>
      <c r="Q3787" s="3" t="s">
        <v>8306</v>
      </c>
      <c r="R3787" s="3" t="s">
        <v>8306</v>
      </c>
      <c r="S3787" s="15">
        <f t="shared" si="118"/>
        <v>42548.63853009259</v>
      </c>
      <c r="T3787" s="14">
        <f t="shared" si="119"/>
        <v>42584.418749999997</v>
      </c>
    </row>
    <row r="3788" spans="1:20" ht="30.75" x14ac:dyDescent="0.25">
      <c r="A3788" s="3">
        <v>3786</v>
      </c>
      <c r="B3788" s="4" t="s">
        <v>3783</v>
      </c>
      <c r="C3788" s="4" t="s">
        <v>7896</v>
      </c>
      <c r="D3788" s="3">
        <v>6000</v>
      </c>
      <c r="E3788" s="3">
        <v>6658</v>
      </c>
      <c r="F3788" s="8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8306</v>
      </c>
      <c r="O3788" s="8">
        <v>110.96666666666665</v>
      </c>
      <c r="P3788" s="3">
        <v>9.2676056338028161</v>
      </c>
      <c r="Q3788" s="3" t="s">
        <v>8306</v>
      </c>
      <c r="R3788" s="3" t="s">
        <v>8306</v>
      </c>
      <c r="S3788" s="15">
        <f t="shared" si="118"/>
        <v>42487.037905092591</v>
      </c>
      <c r="T3788" s="14">
        <f t="shared" si="119"/>
        <v>42517.037905092591</v>
      </c>
    </row>
    <row r="3789" spans="1:20" ht="30.75" x14ac:dyDescent="0.25">
      <c r="A3789" s="3">
        <v>3787</v>
      </c>
      <c r="B3789" s="4" t="s">
        <v>3784</v>
      </c>
      <c r="C3789" s="4" t="s">
        <v>7897</v>
      </c>
      <c r="D3789" s="3">
        <v>350</v>
      </c>
      <c r="E3789" s="3">
        <v>351</v>
      </c>
      <c r="F3789" s="8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8306</v>
      </c>
      <c r="O3789" s="8">
        <v>100.28571428571429</v>
      </c>
      <c r="P3789" s="3">
        <v>0.1</v>
      </c>
      <c r="Q3789" s="3" t="s">
        <v>8306</v>
      </c>
      <c r="R3789" s="3" t="s">
        <v>8306</v>
      </c>
      <c r="S3789" s="15">
        <f t="shared" si="118"/>
        <v>42167.534791666665</v>
      </c>
      <c r="T3789" s="14">
        <f t="shared" si="119"/>
        <v>42196.165972222225</v>
      </c>
    </row>
    <row r="3790" spans="1:20" ht="60.75" x14ac:dyDescent="0.25">
      <c r="A3790" s="3">
        <v>3788</v>
      </c>
      <c r="B3790" s="4" t="s">
        <v>3785</v>
      </c>
      <c r="C3790" s="4" t="s">
        <v>7898</v>
      </c>
      <c r="D3790" s="3">
        <v>75000</v>
      </c>
      <c r="E3790" s="3">
        <v>500</v>
      </c>
      <c r="F3790" s="9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8306</v>
      </c>
      <c r="O3790" s="7">
        <v>0.66666666666666674</v>
      </c>
      <c r="P3790" s="3">
        <v>-74500</v>
      </c>
      <c r="Q3790" s="3" t="s">
        <v>8306</v>
      </c>
      <c r="R3790" s="3" t="s">
        <v>8306</v>
      </c>
      <c r="S3790" s="15">
        <f t="shared" si="118"/>
        <v>42333.695821759262</v>
      </c>
      <c r="T3790" s="14">
        <f t="shared" si="119"/>
        <v>42361.679166666669</v>
      </c>
    </row>
    <row r="3791" spans="1:20" ht="30.75" x14ac:dyDescent="0.25">
      <c r="A3791" s="3">
        <v>3789</v>
      </c>
      <c r="B3791" s="4" t="s">
        <v>3786</v>
      </c>
      <c r="C3791" s="4" t="s">
        <v>7899</v>
      </c>
      <c r="D3791" s="3">
        <v>3550</v>
      </c>
      <c r="E3791" s="3">
        <v>116</v>
      </c>
      <c r="F3791" s="9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8306</v>
      </c>
      <c r="O3791" s="7">
        <v>3.267605633802817</v>
      </c>
      <c r="P3791" s="3">
        <v>-858.5</v>
      </c>
      <c r="Q3791" s="3" t="s">
        <v>8306</v>
      </c>
      <c r="R3791" s="3" t="s">
        <v>8306</v>
      </c>
      <c r="S3791" s="15">
        <f t="shared" si="118"/>
        <v>42138.798819444448</v>
      </c>
      <c r="T3791" s="14">
        <f t="shared" si="119"/>
        <v>42170.798819444448</v>
      </c>
    </row>
    <row r="3792" spans="1:20" ht="30.75" x14ac:dyDescent="0.25">
      <c r="A3792" s="3">
        <v>3790</v>
      </c>
      <c r="B3792" s="4" t="s">
        <v>3787</v>
      </c>
      <c r="C3792" s="4" t="s">
        <v>7900</v>
      </c>
      <c r="D3792" s="3">
        <v>15000</v>
      </c>
      <c r="E3792" s="3">
        <v>0</v>
      </c>
      <c r="F3792" s="9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8306</v>
      </c>
      <c r="O3792" s="7">
        <v>0</v>
      </c>
      <c r="P3792" s="3">
        <v>0</v>
      </c>
      <c r="Q3792" s="3" t="s">
        <v>8306</v>
      </c>
      <c r="R3792" s="3" t="s">
        <v>8306</v>
      </c>
      <c r="S3792" s="15">
        <f t="shared" si="118"/>
        <v>42666.666932870372</v>
      </c>
      <c r="T3792" s="14">
        <f t="shared" si="119"/>
        <v>42696.708599537036</v>
      </c>
    </row>
    <row r="3793" spans="1:20" ht="30.75" x14ac:dyDescent="0.25">
      <c r="A3793" s="3">
        <v>3791</v>
      </c>
      <c r="B3793" s="4" t="s">
        <v>3788</v>
      </c>
      <c r="C3793" s="4" t="s">
        <v>7901</v>
      </c>
      <c r="D3793" s="3">
        <v>1500</v>
      </c>
      <c r="E3793" s="3">
        <v>0</v>
      </c>
      <c r="F3793" s="9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8306</v>
      </c>
      <c r="O3793" s="7">
        <v>0</v>
      </c>
      <c r="P3793" s="3">
        <v>0</v>
      </c>
      <c r="Q3793" s="3" t="s">
        <v>8306</v>
      </c>
      <c r="R3793" s="3" t="s">
        <v>8306</v>
      </c>
      <c r="S3793" s="15">
        <f t="shared" si="118"/>
        <v>41766.692037037035</v>
      </c>
      <c r="T3793" s="14">
        <f t="shared" si="119"/>
        <v>41826.692037037035</v>
      </c>
    </row>
    <row r="3794" spans="1:20" ht="30.75" x14ac:dyDescent="0.25">
      <c r="A3794" s="3">
        <v>3792</v>
      </c>
      <c r="B3794" s="4" t="s">
        <v>3789</v>
      </c>
      <c r="C3794" s="4" t="s">
        <v>7902</v>
      </c>
      <c r="D3794" s="3">
        <v>12500</v>
      </c>
      <c r="E3794" s="3">
        <v>35</v>
      </c>
      <c r="F3794" s="9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8306</v>
      </c>
      <c r="O3794" s="7">
        <v>0.27999999999999997</v>
      </c>
      <c r="P3794" s="3">
        <v>-6232.5</v>
      </c>
      <c r="Q3794" s="3" t="s">
        <v>8306</v>
      </c>
      <c r="R3794" s="3" t="s">
        <v>8306</v>
      </c>
      <c r="S3794" s="15">
        <f t="shared" si="118"/>
        <v>42170.447013888886</v>
      </c>
      <c r="T3794" s="14">
        <f t="shared" si="119"/>
        <v>42200.447013888886</v>
      </c>
    </row>
    <row r="3795" spans="1:20" ht="30.75" x14ac:dyDescent="0.25">
      <c r="A3795" s="3">
        <v>3793</v>
      </c>
      <c r="B3795" s="4" t="s">
        <v>3790</v>
      </c>
      <c r="C3795" s="4" t="s">
        <v>7903</v>
      </c>
      <c r="D3795" s="3">
        <v>7000</v>
      </c>
      <c r="E3795" s="3">
        <v>4176</v>
      </c>
      <c r="F3795" s="9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8306</v>
      </c>
      <c r="O3795" s="7">
        <v>59.657142857142851</v>
      </c>
      <c r="P3795" s="3">
        <v>-117.66666666666667</v>
      </c>
      <c r="Q3795" s="3" t="s">
        <v>8306</v>
      </c>
      <c r="R3795" s="3" t="s">
        <v>8306</v>
      </c>
      <c r="S3795" s="15">
        <f t="shared" si="118"/>
        <v>41968.938993055555</v>
      </c>
      <c r="T3795" s="14">
        <f t="shared" si="119"/>
        <v>41989.938993055555</v>
      </c>
    </row>
    <row r="3796" spans="1:20" ht="45.75" x14ac:dyDescent="0.25">
      <c r="A3796" s="3">
        <v>3794</v>
      </c>
      <c r="B3796" s="4" t="s">
        <v>3791</v>
      </c>
      <c r="C3796" s="4" t="s">
        <v>7904</v>
      </c>
      <c r="D3796" s="3">
        <v>5000</v>
      </c>
      <c r="E3796" s="3">
        <v>50</v>
      </c>
      <c r="F3796" s="9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8306</v>
      </c>
      <c r="O3796" s="7">
        <v>1</v>
      </c>
      <c r="P3796" s="3">
        <v>-4950</v>
      </c>
      <c r="Q3796" s="3" t="s">
        <v>8306</v>
      </c>
      <c r="R3796" s="3" t="s">
        <v>8306</v>
      </c>
      <c r="S3796" s="15">
        <f t="shared" si="118"/>
        <v>42132.58048611111</v>
      </c>
      <c r="T3796" s="14">
        <f t="shared" si="119"/>
        <v>42162.58048611111</v>
      </c>
    </row>
    <row r="3797" spans="1:20" ht="30.75" x14ac:dyDescent="0.25">
      <c r="A3797" s="3">
        <v>3795</v>
      </c>
      <c r="B3797" s="4" t="s">
        <v>3792</v>
      </c>
      <c r="C3797" s="4" t="s">
        <v>7905</v>
      </c>
      <c r="D3797" s="3">
        <v>600</v>
      </c>
      <c r="E3797" s="3">
        <v>10</v>
      </c>
      <c r="F3797" s="9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8306</v>
      </c>
      <c r="O3797" s="7">
        <v>1.6666666666666667</v>
      </c>
      <c r="P3797" s="3">
        <v>-295</v>
      </c>
      <c r="Q3797" s="3" t="s">
        <v>8306</v>
      </c>
      <c r="R3797" s="3" t="s">
        <v>8306</v>
      </c>
      <c r="S3797" s="15">
        <f t="shared" si="118"/>
        <v>42201.436226851853</v>
      </c>
      <c r="T3797" s="14">
        <f t="shared" si="119"/>
        <v>42244.9375</v>
      </c>
    </row>
    <row r="3798" spans="1:20" ht="30.75" x14ac:dyDescent="0.25">
      <c r="A3798" s="3">
        <v>3796</v>
      </c>
      <c r="B3798" s="4" t="s">
        <v>3793</v>
      </c>
      <c r="C3798" s="4" t="s">
        <v>7906</v>
      </c>
      <c r="D3798" s="3">
        <v>22500</v>
      </c>
      <c r="E3798" s="3">
        <v>1</v>
      </c>
      <c r="F3798" s="9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8306</v>
      </c>
      <c r="O3798" s="7">
        <v>4.4444444444444444E-3</v>
      </c>
      <c r="P3798" s="3">
        <v>-22499</v>
      </c>
      <c r="Q3798" s="3" t="s">
        <v>8306</v>
      </c>
      <c r="R3798" s="3" t="s">
        <v>8306</v>
      </c>
      <c r="S3798" s="15">
        <f t="shared" si="118"/>
        <v>42689.029583333337</v>
      </c>
      <c r="T3798" s="14">
        <f t="shared" si="119"/>
        <v>42749.029583333337</v>
      </c>
    </row>
    <row r="3799" spans="1:20" ht="45.75" x14ac:dyDescent="0.25">
      <c r="A3799" s="3">
        <v>3797</v>
      </c>
      <c r="B3799" s="4" t="s">
        <v>3794</v>
      </c>
      <c r="C3799" s="4" t="s">
        <v>7907</v>
      </c>
      <c r="D3799" s="3">
        <v>6000</v>
      </c>
      <c r="E3799" s="3">
        <v>5380</v>
      </c>
      <c r="F3799" s="9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8306</v>
      </c>
      <c r="O3799" s="7">
        <v>89.666666666666657</v>
      </c>
      <c r="P3799" s="3">
        <v>-16.756756756756758</v>
      </c>
      <c r="Q3799" s="3" t="s">
        <v>8306</v>
      </c>
      <c r="R3799" s="3" t="s">
        <v>8306</v>
      </c>
      <c r="S3799" s="15">
        <f t="shared" si="118"/>
        <v>42084.881539351853</v>
      </c>
      <c r="T3799" s="14">
        <f t="shared" si="119"/>
        <v>42114.881539351853</v>
      </c>
    </row>
    <row r="3800" spans="1:20" ht="30.75" x14ac:dyDescent="0.25">
      <c r="A3800" s="3">
        <v>3798</v>
      </c>
      <c r="B3800" s="4" t="s">
        <v>3795</v>
      </c>
      <c r="C3800" s="4" t="s">
        <v>7908</v>
      </c>
      <c r="D3800" s="3">
        <v>70000</v>
      </c>
      <c r="E3800" s="3">
        <v>1025</v>
      </c>
      <c r="F3800" s="9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8306</v>
      </c>
      <c r="O3800" s="7">
        <v>1.4642857142857144</v>
      </c>
      <c r="P3800" s="3">
        <v>-13795</v>
      </c>
      <c r="Q3800" s="3" t="s">
        <v>8306</v>
      </c>
      <c r="R3800" s="3" t="s">
        <v>8306</v>
      </c>
      <c r="S3800" s="15">
        <f t="shared" si="118"/>
        <v>41831.722777777781</v>
      </c>
      <c r="T3800" s="14">
        <f t="shared" si="119"/>
        <v>41861.722777777781</v>
      </c>
    </row>
    <row r="3801" spans="1:20" ht="30.75" x14ac:dyDescent="0.25">
      <c r="A3801" s="3">
        <v>3799</v>
      </c>
      <c r="B3801" s="4" t="s">
        <v>3796</v>
      </c>
      <c r="C3801" s="4" t="s">
        <v>7909</v>
      </c>
      <c r="D3801" s="3">
        <v>10000</v>
      </c>
      <c r="E3801" s="3">
        <v>402</v>
      </c>
      <c r="F3801" s="9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8306</v>
      </c>
      <c r="O3801" s="7">
        <v>4.0199999999999996</v>
      </c>
      <c r="P3801" s="3">
        <v>-2399.5</v>
      </c>
      <c r="Q3801" s="3" t="s">
        <v>8306</v>
      </c>
      <c r="R3801" s="3" t="s">
        <v>8306</v>
      </c>
      <c r="S3801" s="15">
        <f t="shared" si="118"/>
        <v>42410.93105324074</v>
      </c>
      <c r="T3801" s="14">
        <f t="shared" si="119"/>
        <v>42440.93105324074</v>
      </c>
    </row>
    <row r="3802" spans="1:20" ht="30.75" x14ac:dyDescent="0.25">
      <c r="A3802" s="3">
        <v>3800</v>
      </c>
      <c r="B3802" s="4" t="s">
        <v>3797</v>
      </c>
      <c r="C3802" s="4" t="s">
        <v>7910</v>
      </c>
      <c r="D3802" s="3">
        <v>22000</v>
      </c>
      <c r="E3802" s="3">
        <v>881</v>
      </c>
      <c r="F3802" s="9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8306</v>
      </c>
      <c r="O3802" s="7">
        <v>4.004545454545454</v>
      </c>
      <c r="P3802" s="3">
        <v>-1319.9375</v>
      </c>
      <c r="Q3802" s="3" t="s">
        <v>8306</v>
      </c>
      <c r="R3802" s="3" t="s">
        <v>8306</v>
      </c>
      <c r="S3802" s="15">
        <f t="shared" si="118"/>
        <v>41982.737071759257</v>
      </c>
      <c r="T3802" s="14">
        <f t="shared" si="119"/>
        <v>42015.207638888889</v>
      </c>
    </row>
    <row r="3803" spans="1:20" ht="30.75" x14ac:dyDescent="0.25">
      <c r="A3803" s="3">
        <v>3801</v>
      </c>
      <c r="B3803" s="4" t="s">
        <v>3798</v>
      </c>
      <c r="C3803" s="4" t="s">
        <v>7911</v>
      </c>
      <c r="D3803" s="3">
        <v>5000</v>
      </c>
      <c r="E3803" s="3">
        <v>426</v>
      </c>
      <c r="F3803" s="9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8306</v>
      </c>
      <c r="O3803" s="7">
        <v>8.52</v>
      </c>
      <c r="P3803" s="3">
        <v>-508.22222222222223</v>
      </c>
      <c r="Q3803" s="3" t="s">
        <v>8306</v>
      </c>
      <c r="R3803" s="3" t="s">
        <v>8306</v>
      </c>
      <c r="S3803" s="15">
        <f t="shared" si="118"/>
        <v>41975.676111111112</v>
      </c>
      <c r="T3803" s="14">
        <f t="shared" si="119"/>
        <v>42006.676111111112</v>
      </c>
    </row>
    <row r="3804" spans="1:20" ht="30.75" x14ac:dyDescent="0.25">
      <c r="A3804" s="3">
        <v>3802</v>
      </c>
      <c r="B3804" s="4" t="s">
        <v>3799</v>
      </c>
      <c r="C3804" s="4" t="s">
        <v>7912</v>
      </c>
      <c r="D3804" s="3">
        <v>3000</v>
      </c>
      <c r="E3804" s="3">
        <v>0</v>
      </c>
      <c r="F3804" s="9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8306</v>
      </c>
      <c r="O3804" s="7">
        <v>0</v>
      </c>
      <c r="P3804" s="3">
        <v>0</v>
      </c>
      <c r="Q3804" s="3" t="s">
        <v>8306</v>
      </c>
      <c r="R3804" s="3" t="s">
        <v>8306</v>
      </c>
      <c r="S3804" s="15">
        <f t="shared" si="118"/>
        <v>42269.126226851848</v>
      </c>
      <c r="T3804" s="14">
        <f t="shared" si="119"/>
        <v>42299.126226851848</v>
      </c>
    </row>
    <row r="3805" spans="1:20" ht="15.75" x14ac:dyDescent="0.25">
      <c r="A3805" s="3">
        <v>3803</v>
      </c>
      <c r="B3805" s="4" t="s">
        <v>3800</v>
      </c>
      <c r="C3805" s="4" t="s">
        <v>7913</v>
      </c>
      <c r="D3805" s="3">
        <v>12000</v>
      </c>
      <c r="E3805" s="3">
        <v>2358</v>
      </c>
      <c r="F3805" s="9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8306</v>
      </c>
      <c r="O3805" s="7">
        <v>19.650000000000002</v>
      </c>
      <c r="P3805" s="3">
        <v>-241.05</v>
      </c>
      <c r="Q3805" s="3" t="s">
        <v>8306</v>
      </c>
      <c r="R3805" s="3" t="s">
        <v>8306</v>
      </c>
      <c r="S3805" s="15">
        <f t="shared" si="118"/>
        <v>42403.971851851849</v>
      </c>
      <c r="T3805" s="14">
        <f t="shared" si="119"/>
        <v>42433.971851851849</v>
      </c>
    </row>
    <row r="3806" spans="1:20" ht="45.75" x14ac:dyDescent="0.25">
      <c r="A3806" s="3">
        <v>3804</v>
      </c>
      <c r="B3806" s="4" t="s">
        <v>3801</v>
      </c>
      <c r="C3806" s="4" t="s">
        <v>7914</v>
      </c>
      <c r="D3806" s="3">
        <v>8000</v>
      </c>
      <c r="E3806" s="3">
        <v>0</v>
      </c>
      <c r="F3806" s="9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8306</v>
      </c>
      <c r="O3806" s="7">
        <v>0</v>
      </c>
      <c r="P3806" s="3">
        <v>0</v>
      </c>
      <c r="Q3806" s="3" t="s">
        <v>8306</v>
      </c>
      <c r="R3806" s="3" t="s">
        <v>8306</v>
      </c>
      <c r="S3806" s="15">
        <f t="shared" si="118"/>
        <v>42527.00953703704</v>
      </c>
      <c r="T3806" s="14">
        <f t="shared" si="119"/>
        <v>42582.291666666672</v>
      </c>
    </row>
    <row r="3807" spans="1:20" ht="30.75" x14ac:dyDescent="0.25">
      <c r="A3807" s="3">
        <v>3805</v>
      </c>
      <c r="B3807" s="4" t="s">
        <v>3802</v>
      </c>
      <c r="C3807" s="4" t="s">
        <v>7915</v>
      </c>
      <c r="D3807" s="3">
        <v>150000</v>
      </c>
      <c r="E3807" s="3">
        <v>3</v>
      </c>
      <c r="F3807" s="9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8306</v>
      </c>
      <c r="O3807" s="7">
        <v>2E-3</v>
      </c>
      <c r="P3807" s="3">
        <v>-74998.5</v>
      </c>
      <c r="Q3807" s="3" t="s">
        <v>8306</v>
      </c>
      <c r="R3807" s="3" t="s">
        <v>8306</v>
      </c>
      <c r="S3807" s="15">
        <f t="shared" si="118"/>
        <v>41849.887037037035</v>
      </c>
      <c r="T3807" s="14">
        <f t="shared" si="119"/>
        <v>41909.887037037035</v>
      </c>
    </row>
    <row r="3808" spans="1:20" ht="45.75" x14ac:dyDescent="0.25">
      <c r="A3808" s="3">
        <v>3806</v>
      </c>
      <c r="B3808" s="4" t="s">
        <v>3803</v>
      </c>
      <c r="C3808" s="4" t="s">
        <v>7916</v>
      </c>
      <c r="D3808" s="3">
        <v>7500</v>
      </c>
      <c r="E3808" s="3">
        <v>5</v>
      </c>
      <c r="F3808" s="9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8306</v>
      </c>
      <c r="O3808" s="7">
        <v>6.6666666666666666E-2</v>
      </c>
      <c r="P3808" s="3">
        <v>-7495</v>
      </c>
      <c r="Q3808" s="3" t="s">
        <v>8306</v>
      </c>
      <c r="R3808" s="3" t="s">
        <v>8306</v>
      </c>
      <c r="S3808" s="15">
        <f t="shared" si="118"/>
        <v>41799.259039351848</v>
      </c>
      <c r="T3808" s="14">
        <f t="shared" si="119"/>
        <v>41819.259039351848</v>
      </c>
    </row>
    <row r="3809" spans="1:20" ht="30.75" x14ac:dyDescent="0.25">
      <c r="A3809" s="3">
        <v>3807</v>
      </c>
      <c r="B3809" s="4" t="s">
        <v>3804</v>
      </c>
      <c r="C3809" s="4" t="s">
        <v>7917</v>
      </c>
      <c r="D3809" s="3">
        <v>1500</v>
      </c>
      <c r="E3809" s="3">
        <v>455</v>
      </c>
      <c r="F3809" s="9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8306</v>
      </c>
      <c r="O3809" s="7">
        <v>30.333333333333336</v>
      </c>
      <c r="P3809" s="3">
        <v>-116.11111111111111</v>
      </c>
      <c r="Q3809" s="3" t="s">
        <v>8306</v>
      </c>
      <c r="R3809" s="3" t="s">
        <v>8306</v>
      </c>
      <c r="S3809" s="15">
        <f t="shared" si="118"/>
        <v>42090.909016203703</v>
      </c>
      <c r="T3809" s="14">
        <f t="shared" si="119"/>
        <v>42097.909016203703</v>
      </c>
    </row>
    <row r="3810" spans="1:20" ht="30.75" x14ac:dyDescent="0.25">
      <c r="A3810" s="3">
        <v>3808</v>
      </c>
      <c r="B3810" s="4" t="s">
        <v>3805</v>
      </c>
      <c r="C3810" s="4" t="s">
        <v>7918</v>
      </c>
      <c r="D3810" s="3">
        <v>1000</v>
      </c>
      <c r="E3810" s="3">
        <v>1000</v>
      </c>
      <c r="F3810" s="8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8272</v>
      </c>
      <c r="O3810" s="8">
        <v>100</v>
      </c>
      <c r="P3810" s="3">
        <v>0</v>
      </c>
      <c r="Q3810" s="3" t="s">
        <v>8272</v>
      </c>
      <c r="R3810" s="3" t="s">
        <v>8272</v>
      </c>
      <c r="S3810" s="15">
        <f t="shared" si="118"/>
        <v>42059.453923611116</v>
      </c>
      <c r="T3810" s="14">
        <f t="shared" si="119"/>
        <v>42119.412256944444</v>
      </c>
    </row>
    <row r="3811" spans="1:20" ht="45.75" x14ac:dyDescent="0.25">
      <c r="A3811" s="3">
        <v>3809</v>
      </c>
      <c r="B3811" s="4" t="s">
        <v>3806</v>
      </c>
      <c r="C3811" s="4" t="s">
        <v>7919</v>
      </c>
      <c r="D3811" s="3">
        <v>2000</v>
      </c>
      <c r="E3811" s="3">
        <v>2025</v>
      </c>
      <c r="F3811" s="8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8272</v>
      </c>
      <c r="O3811" s="8">
        <v>101.25</v>
      </c>
      <c r="P3811" s="3">
        <v>0.65789473684210531</v>
      </c>
      <c r="Q3811" s="3" t="s">
        <v>8272</v>
      </c>
      <c r="R3811" s="3" t="s">
        <v>8272</v>
      </c>
      <c r="S3811" s="15">
        <f t="shared" si="118"/>
        <v>41800.526701388888</v>
      </c>
      <c r="T3811" s="14">
        <f t="shared" si="119"/>
        <v>41850.958333333336</v>
      </c>
    </row>
    <row r="3812" spans="1:20" ht="30.75" x14ac:dyDescent="0.25">
      <c r="A3812" s="3">
        <v>3810</v>
      </c>
      <c r="B3812" s="4" t="s">
        <v>3807</v>
      </c>
      <c r="C3812" s="4" t="s">
        <v>7920</v>
      </c>
      <c r="D3812" s="3">
        <v>1500</v>
      </c>
      <c r="E3812" s="3">
        <v>1826</v>
      </c>
      <c r="F3812" s="8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8272</v>
      </c>
      <c r="O3812" s="8">
        <v>121.73333333333333</v>
      </c>
      <c r="P3812" s="3">
        <v>12.538461538461538</v>
      </c>
      <c r="Q3812" s="3" t="s">
        <v>8272</v>
      </c>
      <c r="R3812" s="3" t="s">
        <v>8272</v>
      </c>
      <c r="S3812" s="15">
        <f t="shared" si="118"/>
        <v>42054.849050925928</v>
      </c>
      <c r="T3812" s="14">
        <f t="shared" si="119"/>
        <v>42084.807384259257</v>
      </c>
    </row>
    <row r="3813" spans="1:20" ht="30.75" x14ac:dyDescent="0.25">
      <c r="A3813" s="3">
        <v>3811</v>
      </c>
      <c r="B3813" s="4" t="s">
        <v>3808</v>
      </c>
      <c r="C3813" s="4" t="s">
        <v>7921</v>
      </c>
      <c r="D3813" s="3">
        <v>250</v>
      </c>
      <c r="E3813" s="3">
        <v>825</v>
      </c>
      <c r="F3813" s="8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8272</v>
      </c>
      <c r="O3813" s="9">
        <v>330</v>
      </c>
      <c r="P3813" s="3">
        <v>30.263157894736842</v>
      </c>
      <c r="Q3813" s="3" t="s">
        <v>8272</v>
      </c>
      <c r="R3813" s="3" t="s">
        <v>8272</v>
      </c>
      <c r="S3813" s="15">
        <f t="shared" si="118"/>
        <v>42487.62700231481</v>
      </c>
      <c r="T3813" s="14">
        <f t="shared" si="119"/>
        <v>42521.458333333328</v>
      </c>
    </row>
    <row r="3814" spans="1:20" ht="30.75" x14ac:dyDescent="0.25">
      <c r="A3814" s="3">
        <v>3812</v>
      </c>
      <c r="B3814" s="4" t="s">
        <v>3809</v>
      </c>
      <c r="C3814" s="4" t="s">
        <v>7922</v>
      </c>
      <c r="D3814" s="3">
        <v>2000</v>
      </c>
      <c r="E3814" s="3">
        <v>2191</v>
      </c>
      <c r="F3814" s="8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8272</v>
      </c>
      <c r="O3814" s="8">
        <v>109.55</v>
      </c>
      <c r="P3814" s="3">
        <v>17.363636363636363</v>
      </c>
      <c r="Q3814" s="3" t="s">
        <v>8272</v>
      </c>
      <c r="R3814" s="3" t="s">
        <v>8272</v>
      </c>
      <c r="S3814" s="15">
        <f t="shared" si="118"/>
        <v>42109.751250000001</v>
      </c>
      <c r="T3814" s="14">
        <f t="shared" si="119"/>
        <v>42156.165972222225</v>
      </c>
    </row>
    <row r="3815" spans="1:20" ht="30.75" x14ac:dyDescent="0.25">
      <c r="A3815" s="3">
        <v>3813</v>
      </c>
      <c r="B3815" s="4" t="s">
        <v>3810</v>
      </c>
      <c r="C3815" s="4" t="s">
        <v>7923</v>
      </c>
      <c r="D3815" s="3">
        <v>2100</v>
      </c>
      <c r="E3815" s="3">
        <v>2119.9899999999998</v>
      </c>
      <c r="F3815" s="8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8272</v>
      </c>
      <c r="O3815" s="8">
        <v>100.95190476190474</v>
      </c>
      <c r="P3815" s="3">
        <v>0.74037037037036224</v>
      </c>
      <c r="Q3815" s="3" t="s">
        <v>8272</v>
      </c>
      <c r="R3815" s="3" t="s">
        <v>8272</v>
      </c>
      <c r="S3815" s="15">
        <f t="shared" si="118"/>
        <v>42497.275706018518</v>
      </c>
      <c r="T3815" s="14">
        <f t="shared" si="119"/>
        <v>42535.904861111107</v>
      </c>
    </row>
    <row r="3816" spans="1:20" ht="30.75" x14ac:dyDescent="0.25">
      <c r="A3816" s="3">
        <v>3814</v>
      </c>
      <c r="B3816" s="4" t="s">
        <v>3811</v>
      </c>
      <c r="C3816" s="4" t="s">
        <v>7924</v>
      </c>
      <c r="D3816" s="3">
        <v>1500</v>
      </c>
      <c r="E3816" s="3">
        <v>2102</v>
      </c>
      <c r="F3816" s="8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8272</v>
      </c>
      <c r="O3816" s="8">
        <v>140.13333333333333</v>
      </c>
      <c r="P3816" s="3">
        <v>17.705882352941178</v>
      </c>
      <c r="Q3816" s="3" t="s">
        <v>8272</v>
      </c>
      <c r="R3816" s="3" t="s">
        <v>8272</v>
      </c>
      <c r="S3816" s="15">
        <f t="shared" si="118"/>
        <v>42058.904074074075</v>
      </c>
      <c r="T3816" s="14">
        <f t="shared" si="119"/>
        <v>42095.165972222225</v>
      </c>
    </row>
    <row r="3817" spans="1:20" ht="30.75" x14ac:dyDescent="0.25">
      <c r="A3817" s="3">
        <v>3815</v>
      </c>
      <c r="B3817" s="4" t="s">
        <v>3812</v>
      </c>
      <c r="C3817" s="4" t="s">
        <v>7925</v>
      </c>
      <c r="D3817" s="3">
        <v>1000</v>
      </c>
      <c r="E3817" s="3">
        <v>1000.01</v>
      </c>
      <c r="F3817" s="8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8272</v>
      </c>
      <c r="O3817" s="8">
        <v>100.001</v>
      </c>
      <c r="P3817" s="3">
        <v>4.999999999995453E-4</v>
      </c>
      <c r="Q3817" s="3" t="s">
        <v>8272</v>
      </c>
      <c r="R3817" s="3" t="s">
        <v>8272</v>
      </c>
      <c r="S3817" s="15">
        <f t="shared" si="118"/>
        <v>42207.259918981479</v>
      </c>
      <c r="T3817" s="14">
        <f t="shared" si="119"/>
        <v>42236.958333333328</v>
      </c>
    </row>
    <row r="3818" spans="1:20" ht="45.75" x14ac:dyDescent="0.25">
      <c r="A3818" s="3">
        <v>3816</v>
      </c>
      <c r="B3818" s="4" t="s">
        <v>3813</v>
      </c>
      <c r="C3818" s="4" t="s">
        <v>7926</v>
      </c>
      <c r="D3818" s="3">
        <v>1500</v>
      </c>
      <c r="E3818" s="3">
        <v>1788.57</v>
      </c>
      <c r="F3818" s="8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8272</v>
      </c>
      <c r="O3818" s="8">
        <v>119.238</v>
      </c>
      <c r="P3818" s="3">
        <v>7.7991891891891871</v>
      </c>
      <c r="Q3818" s="3" t="s">
        <v>8272</v>
      </c>
      <c r="R3818" s="3" t="s">
        <v>8272</v>
      </c>
      <c r="S3818" s="15">
        <f t="shared" si="118"/>
        <v>41807.690081018518</v>
      </c>
      <c r="T3818" s="14">
        <f t="shared" si="119"/>
        <v>41837.690081018518</v>
      </c>
    </row>
    <row r="3819" spans="1:20" ht="45.75" x14ac:dyDescent="0.25">
      <c r="A3819" s="3">
        <v>3817</v>
      </c>
      <c r="B3819" s="4" t="s">
        <v>3814</v>
      </c>
      <c r="C3819" s="4" t="s">
        <v>7927</v>
      </c>
      <c r="D3819" s="3">
        <v>2000</v>
      </c>
      <c r="E3819" s="3">
        <v>2145</v>
      </c>
      <c r="F3819" s="8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8272</v>
      </c>
      <c r="O3819" s="8">
        <v>107.25</v>
      </c>
      <c r="P3819" s="3">
        <v>7.25</v>
      </c>
      <c r="Q3819" s="3" t="s">
        <v>8272</v>
      </c>
      <c r="R3819" s="3" t="s">
        <v>8272</v>
      </c>
      <c r="S3819" s="15">
        <f t="shared" si="118"/>
        <v>42284.69694444444</v>
      </c>
      <c r="T3819" s="14">
        <f t="shared" si="119"/>
        <v>42301.165972222225</v>
      </c>
    </row>
    <row r="3820" spans="1:20" ht="30.75" x14ac:dyDescent="0.25">
      <c r="A3820" s="3">
        <v>3818</v>
      </c>
      <c r="B3820" s="4" t="s">
        <v>3815</v>
      </c>
      <c r="C3820" s="4" t="s">
        <v>7928</v>
      </c>
      <c r="D3820" s="3">
        <v>250</v>
      </c>
      <c r="E3820" s="3">
        <v>570</v>
      </c>
      <c r="F3820" s="8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8272</v>
      </c>
      <c r="O3820" s="9">
        <v>227.99999999999997</v>
      </c>
      <c r="P3820" s="3">
        <v>32</v>
      </c>
      <c r="Q3820" s="3" t="s">
        <v>8272</v>
      </c>
      <c r="R3820" s="3" t="s">
        <v>8272</v>
      </c>
      <c r="S3820" s="15">
        <f t="shared" si="118"/>
        <v>42045.84238425926</v>
      </c>
      <c r="T3820" s="14">
        <f t="shared" si="119"/>
        <v>42075.800717592589</v>
      </c>
    </row>
    <row r="3821" spans="1:20" ht="30.75" x14ac:dyDescent="0.25">
      <c r="A3821" s="3">
        <v>3819</v>
      </c>
      <c r="B3821" s="4" t="s">
        <v>3816</v>
      </c>
      <c r="C3821" s="4" t="s">
        <v>7817</v>
      </c>
      <c r="D3821" s="3">
        <v>1000</v>
      </c>
      <c r="E3821" s="3">
        <v>1064</v>
      </c>
      <c r="F3821" s="8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8272</v>
      </c>
      <c r="O3821" s="8">
        <v>106.4</v>
      </c>
      <c r="P3821" s="3">
        <v>2.4615384615384617</v>
      </c>
      <c r="Q3821" s="3" t="s">
        <v>8272</v>
      </c>
      <c r="R3821" s="3" t="s">
        <v>8272</v>
      </c>
      <c r="S3821" s="15">
        <f t="shared" si="118"/>
        <v>42184.209537037037</v>
      </c>
      <c r="T3821" s="14">
        <f t="shared" si="119"/>
        <v>42202.876388888893</v>
      </c>
    </row>
    <row r="3822" spans="1:20" ht="30.75" x14ac:dyDescent="0.25">
      <c r="A3822" s="3">
        <v>3820</v>
      </c>
      <c r="B3822" s="4" t="s">
        <v>3817</v>
      </c>
      <c r="C3822" s="4" t="s">
        <v>7929</v>
      </c>
      <c r="D3822" s="3">
        <v>300</v>
      </c>
      <c r="E3822" s="3">
        <v>430</v>
      </c>
      <c r="F3822" s="8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8272</v>
      </c>
      <c r="O3822" s="8">
        <v>143.33333333333334</v>
      </c>
      <c r="P3822" s="3">
        <v>6.5</v>
      </c>
      <c r="Q3822" s="3" t="s">
        <v>8272</v>
      </c>
      <c r="R3822" s="3" t="s">
        <v>8272</v>
      </c>
      <c r="S3822" s="15">
        <f t="shared" si="118"/>
        <v>42160.651817129634</v>
      </c>
      <c r="T3822" s="14">
        <f t="shared" si="119"/>
        <v>42190.651817129634</v>
      </c>
    </row>
    <row r="3823" spans="1:20" ht="30.75" x14ac:dyDescent="0.25">
      <c r="A3823" s="3">
        <v>3821</v>
      </c>
      <c r="B3823" s="4" t="s">
        <v>3818</v>
      </c>
      <c r="C3823" s="4" t="s">
        <v>7930</v>
      </c>
      <c r="D3823" s="3">
        <v>3500</v>
      </c>
      <c r="E3823" s="3">
        <v>3659</v>
      </c>
      <c r="F3823" s="8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8272</v>
      </c>
      <c r="O3823" s="8">
        <v>104.54285714285714</v>
      </c>
      <c r="P3823" s="3">
        <v>3.4565217391304346</v>
      </c>
      <c r="Q3823" s="3" t="s">
        <v>8272</v>
      </c>
      <c r="R3823" s="3" t="s">
        <v>8272</v>
      </c>
      <c r="S3823" s="15">
        <f t="shared" si="118"/>
        <v>42341.180636574078</v>
      </c>
      <c r="T3823" s="14">
        <f t="shared" si="119"/>
        <v>42373.180636574078</v>
      </c>
    </row>
    <row r="3824" spans="1:20" ht="45.75" x14ac:dyDescent="0.25">
      <c r="A3824" s="3">
        <v>3822</v>
      </c>
      <c r="B3824" s="4" t="s">
        <v>3819</v>
      </c>
      <c r="C3824" s="4" t="s">
        <v>7931</v>
      </c>
      <c r="D3824" s="3">
        <v>5000</v>
      </c>
      <c r="E3824" s="3">
        <v>5501</v>
      </c>
      <c r="F3824" s="8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8272</v>
      </c>
      <c r="O3824" s="8">
        <v>110.02000000000001</v>
      </c>
      <c r="P3824" s="3">
        <v>6.5921052631578947</v>
      </c>
      <c r="Q3824" s="3" t="s">
        <v>8272</v>
      </c>
      <c r="R3824" s="3" t="s">
        <v>8272</v>
      </c>
      <c r="S3824" s="15">
        <f t="shared" si="118"/>
        <v>42329.838159722218</v>
      </c>
      <c r="T3824" s="14">
        <f t="shared" si="119"/>
        <v>42388.957638888889</v>
      </c>
    </row>
    <row r="3825" spans="1:20" ht="30.75" x14ac:dyDescent="0.25">
      <c r="A3825" s="3">
        <v>3823</v>
      </c>
      <c r="B3825" s="4" t="s">
        <v>3820</v>
      </c>
      <c r="C3825" s="4" t="s">
        <v>7932</v>
      </c>
      <c r="D3825" s="3">
        <v>2500</v>
      </c>
      <c r="E3825" s="3">
        <v>2650</v>
      </c>
      <c r="F3825" s="8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8272</v>
      </c>
      <c r="O3825" s="8">
        <v>106</v>
      </c>
      <c r="P3825" s="3">
        <v>3.6585365853658538</v>
      </c>
      <c r="Q3825" s="3" t="s">
        <v>8272</v>
      </c>
      <c r="R3825" s="3" t="s">
        <v>8272</v>
      </c>
      <c r="S3825" s="15">
        <f t="shared" si="118"/>
        <v>42170.910231481481</v>
      </c>
      <c r="T3825" s="14">
        <f t="shared" si="119"/>
        <v>42205.165972222225</v>
      </c>
    </row>
    <row r="3826" spans="1:20" ht="30.75" x14ac:dyDescent="0.25">
      <c r="A3826" s="3">
        <v>3824</v>
      </c>
      <c r="B3826" s="4" t="s">
        <v>3821</v>
      </c>
      <c r="C3826" s="4" t="s">
        <v>7933</v>
      </c>
      <c r="D3826" s="3">
        <v>250</v>
      </c>
      <c r="E3826" s="3">
        <v>270</v>
      </c>
      <c r="F3826" s="8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8272</v>
      </c>
      <c r="O3826" s="8">
        <v>108</v>
      </c>
      <c r="P3826" s="3">
        <v>2.8571428571428572</v>
      </c>
      <c r="Q3826" s="3" t="s">
        <v>8272</v>
      </c>
      <c r="R3826" s="3" t="s">
        <v>8272</v>
      </c>
      <c r="S3826" s="15">
        <f t="shared" si="118"/>
        <v>42571.626192129625</v>
      </c>
      <c r="T3826" s="14">
        <f t="shared" si="119"/>
        <v>42583.570138888885</v>
      </c>
    </row>
    <row r="3827" spans="1:20" ht="30.75" x14ac:dyDescent="0.25">
      <c r="A3827" s="3">
        <v>3825</v>
      </c>
      <c r="B3827" s="4" t="s">
        <v>3822</v>
      </c>
      <c r="C3827" s="4" t="s">
        <v>7934</v>
      </c>
      <c r="D3827" s="3">
        <v>5000</v>
      </c>
      <c r="E3827" s="3">
        <v>5271</v>
      </c>
      <c r="F3827" s="8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8272</v>
      </c>
      <c r="O3827" s="8">
        <v>105.42</v>
      </c>
      <c r="P3827" s="3">
        <v>5.5306122448979593</v>
      </c>
      <c r="Q3827" s="3" t="s">
        <v>8272</v>
      </c>
      <c r="R3827" s="3" t="s">
        <v>8272</v>
      </c>
      <c r="S3827" s="15">
        <f t="shared" si="118"/>
        <v>42151.069606481484</v>
      </c>
      <c r="T3827" s="14">
        <f t="shared" si="119"/>
        <v>42172.069606481484</v>
      </c>
    </row>
    <row r="3828" spans="1:20" ht="30.75" x14ac:dyDescent="0.25">
      <c r="A3828" s="3">
        <v>3826</v>
      </c>
      <c r="B3828" s="4" t="s">
        <v>3823</v>
      </c>
      <c r="C3828" s="4" t="s">
        <v>7935</v>
      </c>
      <c r="D3828" s="3">
        <v>600</v>
      </c>
      <c r="E3828" s="3">
        <v>715</v>
      </c>
      <c r="F3828" s="8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8272</v>
      </c>
      <c r="O3828" s="8">
        <v>119.16666666666667</v>
      </c>
      <c r="P3828" s="3">
        <v>4.4230769230769234</v>
      </c>
      <c r="Q3828" s="3" t="s">
        <v>8272</v>
      </c>
      <c r="R3828" s="3" t="s">
        <v>8272</v>
      </c>
      <c r="S3828" s="15">
        <f t="shared" si="118"/>
        <v>42101.423541666663</v>
      </c>
      <c r="T3828" s="14">
        <f t="shared" si="119"/>
        <v>42131.423541666663</v>
      </c>
    </row>
    <row r="3829" spans="1:20" ht="45.75" x14ac:dyDescent="0.25">
      <c r="A3829" s="3">
        <v>3827</v>
      </c>
      <c r="B3829" s="4" t="s">
        <v>3824</v>
      </c>
      <c r="C3829" s="4" t="s">
        <v>7936</v>
      </c>
      <c r="D3829" s="3">
        <v>3000</v>
      </c>
      <c r="E3829" s="3">
        <v>4580</v>
      </c>
      <c r="F3829" s="8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8272</v>
      </c>
      <c r="O3829" s="8">
        <v>152.66666666666666</v>
      </c>
      <c r="P3829" s="3">
        <v>24.307692307692307</v>
      </c>
      <c r="Q3829" s="3" t="s">
        <v>8272</v>
      </c>
      <c r="R3829" s="3" t="s">
        <v>8272</v>
      </c>
      <c r="S3829" s="15">
        <f t="shared" si="118"/>
        <v>42034.928252314814</v>
      </c>
      <c r="T3829" s="14">
        <f t="shared" si="119"/>
        <v>42090</v>
      </c>
    </row>
    <row r="3830" spans="1:20" ht="45.75" x14ac:dyDescent="0.25">
      <c r="A3830" s="3">
        <v>3828</v>
      </c>
      <c r="B3830" s="4" t="s">
        <v>3825</v>
      </c>
      <c r="C3830" s="4" t="s">
        <v>7937</v>
      </c>
      <c r="D3830" s="3">
        <v>5000</v>
      </c>
      <c r="E3830" s="3">
        <v>5000</v>
      </c>
      <c r="F3830" s="8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8272</v>
      </c>
      <c r="O3830" s="8">
        <v>100</v>
      </c>
      <c r="P3830" s="3">
        <v>0</v>
      </c>
      <c r="Q3830" s="3" t="s">
        <v>8272</v>
      </c>
      <c r="R3830" s="3" t="s">
        <v>8272</v>
      </c>
      <c r="S3830" s="15">
        <f t="shared" si="118"/>
        <v>41944.527627314819</v>
      </c>
      <c r="T3830" s="14">
        <f t="shared" si="119"/>
        <v>42004.569293981483</v>
      </c>
    </row>
    <row r="3831" spans="1:20" ht="30.75" x14ac:dyDescent="0.25">
      <c r="A3831" s="3">
        <v>3829</v>
      </c>
      <c r="B3831" s="4" t="s">
        <v>3826</v>
      </c>
      <c r="C3831" s="4" t="s">
        <v>7938</v>
      </c>
      <c r="D3831" s="3">
        <v>500</v>
      </c>
      <c r="E3831" s="3">
        <v>501</v>
      </c>
      <c r="F3831" s="8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8272</v>
      </c>
      <c r="O3831" s="8">
        <v>100.2</v>
      </c>
      <c r="P3831" s="3">
        <v>0.125</v>
      </c>
      <c r="Q3831" s="3" t="s">
        <v>8272</v>
      </c>
      <c r="R3831" s="3" t="s">
        <v>8272</v>
      </c>
      <c r="S3831" s="15">
        <f t="shared" si="118"/>
        <v>42593.865405092598</v>
      </c>
      <c r="T3831" s="14">
        <f t="shared" si="119"/>
        <v>42613.865405092598</v>
      </c>
    </row>
    <row r="3832" spans="1:20" ht="30.75" x14ac:dyDescent="0.25">
      <c r="A3832" s="3">
        <v>3830</v>
      </c>
      <c r="B3832" s="4" t="s">
        <v>3827</v>
      </c>
      <c r="C3832" s="4" t="s">
        <v>7939</v>
      </c>
      <c r="D3832" s="3">
        <v>100</v>
      </c>
      <c r="E3832" s="3">
        <v>225</v>
      </c>
      <c r="F3832" s="8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8272</v>
      </c>
      <c r="O3832" s="9">
        <v>225</v>
      </c>
      <c r="P3832" s="3">
        <v>41.666666666666664</v>
      </c>
      <c r="Q3832" s="3" t="s">
        <v>8272</v>
      </c>
      <c r="R3832" s="3" t="s">
        <v>8272</v>
      </c>
      <c r="S3832" s="15">
        <f t="shared" si="118"/>
        <v>42503.740868055553</v>
      </c>
      <c r="T3832" s="14">
        <f t="shared" si="119"/>
        <v>42517.740868055553</v>
      </c>
    </row>
    <row r="3833" spans="1:20" ht="45.75" x14ac:dyDescent="0.25">
      <c r="A3833" s="3">
        <v>3831</v>
      </c>
      <c r="B3833" s="4" t="s">
        <v>3828</v>
      </c>
      <c r="C3833" s="4" t="s">
        <v>7940</v>
      </c>
      <c r="D3833" s="3">
        <v>500</v>
      </c>
      <c r="E3833" s="3">
        <v>530.11</v>
      </c>
      <c r="F3833" s="8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8272</v>
      </c>
      <c r="O3833" s="8">
        <v>106.02199999999999</v>
      </c>
      <c r="P3833" s="3">
        <v>3.3455555555555572</v>
      </c>
      <c r="Q3833" s="3" t="s">
        <v>8272</v>
      </c>
      <c r="R3833" s="3" t="s">
        <v>8272</v>
      </c>
      <c r="S3833" s="15">
        <f t="shared" si="118"/>
        <v>41927.848900462966</v>
      </c>
      <c r="T3833" s="14">
        <f t="shared" si="119"/>
        <v>41948.890567129631</v>
      </c>
    </row>
    <row r="3834" spans="1:20" ht="45.75" x14ac:dyDescent="0.25">
      <c r="A3834" s="3">
        <v>3832</v>
      </c>
      <c r="B3834" s="4" t="s">
        <v>3829</v>
      </c>
      <c r="C3834" s="4" t="s">
        <v>7941</v>
      </c>
      <c r="D3834" s="3">
        <v>1200</v>
      </c>
      <c r="E3834" s="3">
        <v>1256</v>
      </c>
      <c r="F3834" s="8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8272</v>
      </c>
      <c r="O3834" s="8">
        <v>104.66666666666666</v>
      </c>
      <c r="P3834" s="3">
        <v>6.2222222222222223</v>
      </c>
      <c r="Q3834" s="3" t="s">
        <v>8272</v>
      </c>
      <c r="R3834" s="3" t="s">
        <v>8272</v>
      </c>
      <c r="S3834" s="15">
        <f t="shared" si="118"/>
        <v>42375.114988425921</v>
      </c>
      <c r="T3834" s="14">
        <f t="shared" si="119"/>
        <v>42420.114988425921</v>
      </c>
    </row>
    <row r="3835" spans="1:20" ht="45.75" x14ac:dyDescent="0.25">
      <c r="A3835" s="3">
        <v>3833</v>
      </c>
      <c r="B3835" s="4" t="s">
        <v>3830</v>
      </c>
      <c r="C3835" s="4" t="s">
        <v>7942</v>
      </c>
      <c r="D3835" s="3">
        <v>1200</v>
      </c>
      <c r="E3835" s="3">
        <v>1400</v>
      </c>
      <c r="F3835" s="8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8272</v>
      </c>
      <c r="O3835" s="8">
        <v>116.66666666666667</v>
      </c>
      <c r="P3835" s="3">
        <v>10</v>
      </c>
      <c r="Q3835" s="3" t="s">
        <v>8272</v>
      </c>
      <c r="R3835" s="3" t="s">
        <v>8272</v>
      </c>
      <c r="S3835" s="15">
        <f t="shared" si="118"/>
        <v>41963.872361111105</v>
      </c>
      <c r="T3835" s="14">
        <f t="shared" si="119"/>
        <v>41974.797916666663</v>
      </c>
    </row>
    <row r="3836" spans="1:20" ht="30.75" x14ac:dyDescent="0.25">
      <c r="A3836" s="3">
        <v>3834</v>
      </c>
      <c r="B3836" s="4" t="s">
        <v>3831</v>
      </c>
      <c r="C3836" s="4" t="s">
        <v>7943</v>
      </c>
      <c r="D3836" s="3">
        <v>3000</v>
      </c>
      <c r="E3836" s="3">
        <v>3271</v>
      </c>
      <c r="F3836" s="8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8272</v>
      </c>
      <c r="O3836" s="8">
        <v>109.03333333333333</v>
      </c>
      <c r="P3836" s="3">
        <v>4.7543859649122808</v>
      </c>
      <c r="Q3836" s="3" t="s">
        <v>8272</v>
      </c>
      <c r="R3836" s="3" t="s">
        <v>8272</v>
      </c>
      <c r="S3836" s="15">
        <f t="shared" si="118"/>
        <v>42143.445219907408</v>
      </c>
      <c r="T3836" s="14">
        <f t="shared" si="119"/>
        <v>42173.445219907408</v>
      </c>
    </row>
    <row r="3837" spans="1:20" ht="30.75" x14ac:dyDescent="0.25">
      <c r="A3837" s="3">
        <v>3835</v>
      </c>
      <c r="B3837" s="4" t="s">
        <v>3832</v>
      </c>
      <c r="C3837" s="4" t="s">
        <v>7944</v>
      </c>
      <c r="D3837" s="3">
        <v>200</v>
      </c>
      <c r="E3837" s="3">
        <v>320</v>
      </c>
      <c r="F3837" s="8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8272</v>
      </c>
      <c r="O3837" s="8">
        <v>160</v>
      </c>
      <c r="P3837" s="3">
        <v>15</v>
      </c>
      <c r="Q3837" s="3" t="s">
        <v>8272</v>
      </c>
      <c r="R3837" s="3" t="s">
        <v>8272</v>
      </c>
      <c r="S3837" s="15">
        <f t="shared" si="118"/>
        <v>42460.94222222222</v>
      </c>
      <c r="T3837" s="14">
        <f t="shared" si="119"/>
        <v>42481.94222222222</v>
      </c>
    </row>
    <row r="3838" spans="1:20" ht="30.75" x14ac:dyDescent="0.25">
      <c r="A3838" s="3">
        <v>3836</v>
      </c>
      <c r="B3838" s="4" t="s">
        <v>3833</v>
      </c>
      <c r="C3838" s="4" t="s">
        <v>7945</v>
      </c>
      <c r="D3838" s="3">
        <v>800</v>
      </c>
      <c r="E3838" s="3">
        <v>900</v>
      </c>
      <c r="F3838" s="8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8272</v>
      </c>
      <c r="O3838" s="8">
        <v>112.5</v>
      </c>
      <c r="P3838" s="3">
        <v>7.1428571428571432</v>
      </c>
      <c r="Q3838" s="3" t="s">
        <v>8272</v>
      </c>
      <c r="R3838" s="3" t="s">
        <v>8272</v>
      </c>
      <c r="S3838" s="15">
        <f t="shared" si="118"/>
        <v>42553.926527777774</v>
      </c>
      <c r="T3838" s="14">
        <f t="shared" si="119"/>
        <v>42585.172916666663</v>
      </c>
    </row>
    <row r="3839" spans="1:20" ht="15.75" x14ac:dyDescent="0.25">
      <c r="A3839" s="3">
        <v>3837</v>
      </c>
      <c r="B3839" s="4" t="s">
        <v>3834</v>
      </c>
      <c r="C3839" s="4" t="s">
        <v>7946</v>
      </c>
      <c r="D3839" s="3">
        <v>2000</v>
      </c>
      <c r="E3839" s="3">
        <v>2042</v>
      </c>
      <c r="F3839" s="8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8272</v>
      </c>
      <c r="O3839" s="8">
        <v>102.1</v>
      </c>
      <c r="P3839" s="3">
        <v>2.4705882352941178</v>
      </c>
      <c r="Q3839" s="3" t="s">
        <v>8272</v>
      </c>
      <c r="R3839" s="3" t="s">
        <v>8272</v>
      </c>
      <c r="S3839" s="15">
        <f t="shared" si="118"/>
        <v>42152.765717592592</v>
      </c>
      <c r="T3839" s="14">
        <f t="shared" si="119"/>
        <v>42188.765717592592</v>
      </c>
    </row>
    <row r="3840" spans="1:20" ht="45.75" x14ac:dyDescent="0.25">
      <c r="A3840" s="3">
        <v>3838</v>
      </c>
      <c r="B3840" s="4" t="s">
        <v>3835</v>
      </c>
      <c r="C3840" s="4" t="s">
        <v>7947</v>
      </c>
      <c r="D3840" s="3">
        <v>100000</v>
      </c>
      <c r="E3840" s="3">
        <v>100824</v>
      </c>
      <c r="F3840" s="8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8272</v>
      </c>
      <c r="O3840" s="8">
        <v>100.824</v>
      </c>
      <c r="P3840" s="3">
        <v>8.24</v>
      </c>
      <c r="Q3840" s="3" t="s">
        <v>8272</v>
      </c>
      <c r="R3840" s="3" t="s">
        <v>8272</v>
      </c>
      <c r="S3840" s="15">
        <f t="shared" si="118"/>
        <v>42116.710752314815</v>
      </c>
      <c r="T3840" s="14">
        <f t="shared" si="119"/>
        <v>42146.710752314815</v>
      </c>
    </row>
    <row r="3841" spans="1:20" ht="45.75" x14ac:dyDescent="0.25">
      <c r="A3841" s="3">
        <v>3839</v>
      </c>
      <c r="B3841" s="4" t="s">
        <v>3836</v>
      </c>
      <c r="C3841" s="4" t="s">
        <v>7948</v>
      </c>
      <c r="D3841" s="3">
        <v>2000</v>
      </c>
      <c r="E3841" s="3">
        <v>2025</v>
      </c>
      <c r="F3841" s="8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8272</v>
      </c>
      <c r="O3841" s="8">
        <v>101.25</v>
      </c>
      <c r="P3841" s="3">
        <v>0.78125</v>
      </c>
      <c r="Q3841" s="3" t="s">
        <v>8272</v>
      </c>
      <c r="R3841" s="3" t="s">
        <v>8272</v>
      </c>
      <c r="S3841" s="15">
        <f t="shared" si="118"/>
        <v>42155.142638888887</v>
      </c>
      <c r="T3841" s="14">
        <f t="shared" si="119"/>
        <v>42215.142638888887</v>
      </c>
    </row>
    <row r="3842" spans="1:20" ht="30.75" x14ac:dyDescent="0.25">
      <c r="A3842" s="3">
        <v>3840</v>
      </c>
      <c r="B3842" s="4" t="s">
        <v>3837</v>
      </c>
      <c r="C3842" s="4" t="s">
        <v>7949</v>
      </c>
      <c r="D3842" s="3">
        <v>1</v>
      </c>
      <c r="E3842" s="3">
        <v>65</v>
      </c>
      <c r="F3842" s="8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8272</v>
      </c>
      <c r="O3842" s="9">
        <v>6500</v>
      </c>
      <c r="P3842" s="3">
        <v>21.333333333333332</v>
      </c>
      <c r="Q3842" s="3" t="s">
        <v>8272</v>
      </c>
      <c r="R3842" s="3" t="s">
        <v>8272</v>
      </c>
      <c r="S3842" s="15">
        <f t="shared" si="118"/>
        <v>42432.701724537037</v>
      </c>
      <c r="T3842" s="14">
        <f t="shared" si="119"/>
        <v>42457.660057870366</v>
      </c>
    </row>
    <row r="3843" spans="1:20" ht="45.75" x14ac:dyDescent="0.25">
      <c r="A3843" s="3">
        <v>3841</v>
      </c>
      <c r="B3843" s="4" t="s">
        <v>3838</v>
      </c>
      <c r="C3843" s="4" t="s">
        <v>7950</v>
      </c>
      <c r="D3843" s="3">
        <v>10000</v>
      </c>
      <c r="E3843" s="3">
        <v>872</v>
      </c>
      <c r="F3843" s="9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8272</v>
      </c>
      <c r="O3843" s="7">
        <v>8.7200000000000006</v>
      </c>
      <c r="P3843" s="3">
        <v>-268.47058823529414</v>
      </c>
      <c r="Q3843" s="3" t="s">
        <v>8272</v>
      </c>
      <c r="R3843" s="3" t="s">
        <v>8272</v>
      </c>
      <c r="S3843" s="15">
        <f t="shared" ref="S3843:S3906" si="120">(((J3843/60)/60)/24)+DATE(1970,1,1)</f>
        <v>41780.785729166666</v>
      </c>
      <c r="T3843" s="14">
        <f t="shared" ref="T3843:T3906" si="121">(((I3843/60)/60)/24)+DATE(1970,1,1)</f>
        <v>41840.785729166666</v>
      </c>
    </row>
    <row r="3844" spans="1:20" ht="30.75" x14ac:dyDescent="0.25">
      <c r="A3844" s="3">
        <v>3842</v>
      </c>
      <c r="B3844" s="4" t="s">
        <v>3839</v>
      </c>
      <c r="C3844" s="4" t="s">
        <v>7951</v>
      </c>
      <c r="D3844" s="3">
        <v>5000</v>
      </c>
      <c r="E3844" s="3">
        <v>1097</v>
      </c>
      <c r="F3844" s="9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8272</v>
      </c>
      <c r="O3844" s="7">
        <v>21.94</v>
      </c>
      <c r="P3844" s="3">
        <v>-169.69565217391303</v>
      </c>
      <c r="Q3844" s="3" t="s">
        <v>8272</v>
      </c>
      <c r="R3844" s="3" t="s">
        <v>8272</v>
      </c>
      <c r="S3844" s="15">
        <f t="shared" si="120"/>
        <v>41740.493657407409</v>
      </c>
      <c r="T3844" s="14">
        <f t="shared" si="121"/>
        <v>41770.493657407409</v>
      </c>
    </row>
    <row r="3845" spans="1:20" ht="30.75" x14ac:dyDescent="0.25">
      <c r="A3845" s="3">
        <v>3843</v>
      </c>
      <c r="B3845" s="4" t="s">
        <v>3840</v>
      </c>
      <c r="C3845" s="4" t="s">
        <v>7952</v>
      </c>
      <c r="D3845" s="3">
        <v>5000</v>
      </c>
      <c r="E3845" s="3">
        <v>1065</v>
      </c>
      <c r="F3845" s="9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8272</v>
      </c>
      <c r="O3845" s="7">
        <v>21.3</v>
      </c>
      <c r="P3845" s="3">
        <v>-207.10526315789474</v>
      </c>
      <c r="Q3845" s="3" t="s">
        <v>8272</v>
      </c>
      <c r="R3845" s="3" t="s">
        <v>8272</v>
      </c>
      <c r="S3845" s="15">
        <f t="shared" si="120"/>
        <v>41766.072500000002</v>
      </c>
      <c r="T3845" s="14">
        <f t="shared" si="121"/>
        <v>41791.072500000002</v>
      </c>
    </row>
    <row r="3846" spans="1:20" ht="30.75" x14ac:dyDescent="0.25">
      <c r="A3846" s="3">
        <v>3844</v>
      </c>
      <c r="B3846" s="4" t="s">
        <v>3841</v>
      </c>
      <c r="C3846" s="4" t="s">
        <v>7953</v>
      </c>
      <c r="D3846" s="3">
        <v>9800</v>
      </c>
      <c r="E3846" s="3">
        <v>4066</v>
      </c>
      <c r="F3846" s="9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8272</v>
      </c>
      <c r="O3846" s="7">
        <v>41.489795918367342</v>
      </c>
      <c r="P3846" s="3">
        <v>-114.68</v>
      </c>
      <c r="Q3846" s="3" t="s">
        <v>8272</v>
      </c>
      <c r="R3846" s="3" t="s">
        <v>8272</v>
      </c>
      <c r="S3846" s="15">
        <f t="shared" si="120"/>
        <v>41766.617291666669</v>
      </c>
      <c r="T3846" s="14">
        <f t="shared" si="121"/>
        <v>41793.290972222225</v>
      </c>
    </row>
    <row r="3847" spans="1:20" ht="60.75" x14ac:dyDescent="0.25">
      <c r="A3847" s="3">
        <v>3845</v>
      </c>
      <c r="B3847" s="4" t="s">
        <v>3842</v>
      </c>
      <c r="C3847" s="4" t="s">
        <v>7954</v>
      </c>
      <c r="D3847" s="3">
        <v>40000</v>
      </c>
      <c r="E3847" s="3">
        <v>842</v>
      </c>
      <c r="F3847" s="9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8272</v>
      </c>
      <c r="O3847" s="7">
        <v>2.105</v>
      </c>
      <c r="P3847" s="3">
        <v>-3263.1666666666665</v>
      </c>
      <c r="Q3847" s="3" t="s">
        <v>8272</v>
      </c>
      <c r="R3847" s="3" t="s">
        <v>8272</v>
      </c>
      <c r="S3847" s="15">
        <f t="shared" si="120"/>
        <v>42248.627013888887</v>
      </c>
      <c r="T3847" s="14">
        <f t="shared" si="121"/>
        <v>42278.627013888887</v>
      </c>
    </row>
    <row r="3848" spans="1:20" ht="30.75" x14ac:dyDescent="0.25">
      <c r="A3848" s="3">
        <v>3846</v>
      </c>
      <c r="B3848" s="4" t="s">
        <v>3843</v>
      </c>
      <c r="C3848" s="4" t="s">
        <v>7955</v>
      </c>
      <c r="D3848" s="3">
        <v>7000</v>
      </c>
      <c r="E3848" s="3">
        <v>189</v>
      </c>
      <c r="F3848" s="9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8272</v>
      </c>
      <c r="O3848" s="7">
        <v>2.7</v>
      </c>
      <c r="P3848" s="3">
        <v>-851.375</v>
      </c>
      <c r="Q3848" s="3" t="s">
        <v>8272</v>
      </c>
      <c r="R3848" s="3" t="s">
        <v>8272</v>
      </c>
      <c r="S3848" s="15">
        <f t="shared" si="120"/>
        <v>41885.221550925926</v>
      </c>
      <c r="T3848" s="14">
        <f t="shared" si="121"/>
        <v>41916.290972222225</v>
      </c>
    </row>
    <row r="3849" spans="1:20" ht="30.75" x14ac:dyDescent="0.25">
      <c r="A3849" s="3">
        <v>3847</v>
      </c>
      <c r="B3849" s="4" t="s">
        <v>3844</v>
      </c>
      <c r="C3849" s="4" t="s">
        <v>7956</v>
      </c>
      <c r="D3849" s="3">
        <v>10500</v>
      </c>
      <c r="E3849" s="3">
        <v>1697</v>
      </c>
      <c r="F3849" s="9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8272</v>
      </c>
      <c r="O3849" s="7">
        <v>16.161904761904761</v>
      </c>
      <c r="P3849" s="3">
        <v>-978.11111111111109</v>
      </c>
      <c r="Q3849" s="3" t="s">
        <v>8272</v>
      </c>
      <c r="R3849" s="3" t="s">
        <v>8272</v>
      </c>
      <c r="S3849" s="15">
        <f t="shared" si="120"/>
        <v>42159.224432870367</v>
      </c>
      <c r="T3849" s="14">
        <f t="shared" si="121"/>
        <v>42204.224432870367</v>
      </c>
    </row>
    <row r="3850" spans="1:20" ht="45.75" x14ac:dyDescent="0.25">
      <c r="A3850" s="3">
        <v>3848</v>
      </c>
      <c r="B3850" s="4" t="s">
        <v>3845</v>
      </c>
      <c r="C3850" s="4" t="s">
        <v>7957</v>
      </c>
      <c r="D3850" s="3">
        <v>13000</v>
      </c>
      <c r="E3850" s="3">
        <v>2129</v>
      </c>
      <c r="F3850" s="9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8272</v>
      </c>
      <c r="O3850" s="7">
        <v>16.376923076923077</v>
      </c>
      <c r="P3850" s="3">
        <v>-252.81395348837211</v>
      </c>
      <c r="Q3850" s="3" t="s">
        <v>8272</v>
      </c>
      <c r="R3850" s="3" t="s">
        <v>8272</v>
      </c>
      <c r="S3850" s="15">
        <f t="shared" si="120"/>
        <v>42265.817002314812</v>
      </c>
      <c r="T3850" s="14">
        <f t="shared" si="121"/>
        <v>42295.817002314812</v>
      </c>
    </row>
    <row r="3851" spans="1:20" ht="45.75" x14ac:dyDescent="0.25">
      <c r="A3851" s="3">
        <v>3849</v>
      </c>
      <c r="B3851" s="4" t="s">
        <v>3846</v>
      </c>
      <c r="C3851" s="4" t="s">
        <v>7958</v>
      </c>
      <c r="D3851" s="3">
        <v>30000</v>
      </c>
      <c r="E3851" s="3">
        <v>2113</v>
      </c>
      <c r="F3851" s="9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8272</v>
      </c>
      <c r="O3851" s="7">
        <v>7.043333333333333</v>
      </c>
      <c r="P3851" s="3">
        <v>-995.96428571428567</v>
      </c>
      <c r="Q3851" s="3" t="s">
        <v>8272</v>
      </c>
      <c r="R3851" s="3" t="s">
        <v>8272</v>
      </c>
      <c r="S3851" s="15">
        <f t="shared" si="120"/>
        <v>42136.767175925925</v>
      </c>
      <c r="T3851" s="14">
        <f t="shared" si="121"/>
        <v>42166.767175925925</v>
      </c>
    </row>
    <row r="3852" spans="1:20" ht="30.75" x14ac:dyDescent="0.25">
      <c r="A3852" s="3">
        <v>3850</v>
      </c>
      <c r="B3852" s="4" t="s">
        <v>3847</v>
      </c>
      <c r="C3852" s="4" t="s">
        <v>7959</v>
      </c>
      <c r="D3852" s="3">
        <v>1000</v>
      </c>
      <c r="E3852" s="3">
        <v>38</v>
      </c>
      <c r="F3852" s="9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8272</v>
      </c>
      <c r="O3852" s="7">
        <v>3.8</v>
      </c>
      <c r="P3852" s="3">
        <v>-240.5</v>
      </c>
      <c r="Q3852" s="3" t="s">
        <v>8272</v>
      </c>
      <c r="R3852" s="3" t="s">
        <v>8272</v>
      </c>
      <c r="S3852" s="15">
        <f t="shared" si="120"/>
        <v>41975.124340277776</v>
      </c>
      <c r="T3852" s="14">
        <f t="shared" si="121"/>
        <v>42005.124340277776</v>
      </c>
    </row>
    <row r="3853" spans="1:20" ht="30.75" x14ac:dyDescent="0.25">
      <c r="A3853" s="3">
        <v>3851</v>
      </c>
      <c r="B3853" s="4" t="s">
        <v>3848</v>
      </c>
      <c r="C3853" s="4" t="s">
        <v>7960</v>
      </c>
      <c r="D3853" s="3">
        <v>2500</v>
      </c>
      <c r="E3853" s="3">
        <v>852</v>
      </c>
      <c r="F3853" s="9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8272</v>
      </c>
      <c r="O3853" s="7">
        <v>34.08</v>
      </c>
      <c r="P3853" s="3">
        <v>-68.666666666666671</v>
      </c>
      <c r="Q3853" s="3" t="s">
        <v>8272</v>
      </c>
      <c r="R3853" s="3" t="s">
        <v>8272</v>
      </c>
      <c r="S3853" s="15">
        <f t="shared" si="120"/>
        <v>42172.439571759256</v>
      </c>
      <c r="T3853" s="14">
        <f t="shared" si="121"/>
        <v>42202.439571759256</v>
      </c>
    </row>
    <row r="3854" spans="1:20" ht="30.75" x14ac:dyDescent="0.25">
      <c r="A3854" s="3">
        <v>3852</v>
      </c>
      <c r="B3854" s="4" t="s">
        <v>3849</v>
      </c>
      <c r="C3854" s="4" t="s">
        <v>7961</v>
      </c>
      <c r="D3854" s="3">
        <v>10000</v>
      </c>
      <c r="E3854" s="3">
        <v>20</v>
      </c>
      <c r="F3854" s="9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8272</v>
      </c>
      <c r="O3854" s="7">
        <v>0.2</v>
      </c>
      <c r="P3854" s="3">
        <v>-4990</v>
      </c>
      <c r="Q3854" s="3" t="s">
        <v>8272</v>
      </c>
      <c r="R3854" s="3" t="s">
        <v>8272</v>
      </c>
      <c r="S3854" s="15">
        <f t="shared" si="120"/>
        <v>42065.190694444449</v>
      </c>
      <c r="T3854" s="14">
        <f t="shared" si="121"/>
        <v>42090.149027777778</v>
      </c>
    </row>
    <row r="3855" spans="1:20" ht="30.75" x14ac:dyDescent="0.25">
      <c r="A3855" s="3">
        <v>3853</v>
      </c>
      <c r="B3855" s="4" t="s">
        <v>3850</v>
      </c>
      <c r="C3855" s="4" t="s">
        <v>7962</v>
      </c>
      <c r="D3855" s="3">
        <v>100000</v>
      </c>
      <c r="E3855" s="3">
        <v>26</v>
      </c>
      <c r="F3855" s="9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8272</v>
      </c>
      <c r="O3855" s="7">
        <v>2.5999999999999999E-2</v>
      </c>
      <c r="P3855" s="3">
        <v>-49987</v>
      </c>
      <c r="Q3855" s="3" t="s">
        <v>8272</v>
      </c>
      <c r="R3855" s="3" t="s">
        <v>8272</v>
      </c>
      <c r="S3855" s="15">
        <f t="shared" si="120"/>
        <v>41848.84002314815</v>
      </c>
      <c r="T3855" s="14">
        <f t="shared" si="121"/>
        <v>41883.84002314815</v>
      </c>
    </row>
    <row r="3856" spans="1:20" ht="30.75" x14ac:dyDescent="0.25">
      <c r="A3856" s="3">
        <v>3854</v>
      </c>
      <c r="B3856" s="4" t="s">
        <v>3851</v>
      </c>
      <c r="C3856" s="4" t="s">
        <v>7963</v>
      </c>
      <c r="D3856" s="3">
        <v>11000</v>
      </c>
      <c r="E3856" s="3">
        <v>1788</v>
      </c>
      <c r="F3856" s="9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8272</v>
      </c>
      <c r="O3856" s="7">
        <v>16.254545454545454</v>
      </c>
      <c r="P3856" s="3">
        <v>-460.6</v>
      </c>
      <c r="Q3856" s="3" t="s">
        <v>8272</v>
      </c>
      <c r="R3856" s="3" t="s">
        <v>8272</v>
      </c>
      <c r="S3856" s="15">
        <f t="shared" si="120"/>
        <v>42103.884930555556</v>
      </c>
      <c r="T3856" s="14">
        <f t="shared" si="121"/>
        <v>42133.884930555556</v>
      </c>
    </row>
    <row r="3857" spans="1:20" ht="45.75" x14ac:dyDescent="0.25">
      <c r="A3857" s="3">
        <v>3855</v>
      </c>
      <c r="B3857" s="4" t="s">
        <v>3852</v>
      </c>
      <c r="C3857" s="4" t="s">
        <v>7964</v>
      </c>
      <c r="D3857" s="3">
        <v>1000</v>
      </c>
      <c r="E3857" s="3">
        <v>25</v>
      </c>
      <c r="F3857" s="9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8272</v>
      </c>
      <c r="O3857" s="7">
        <v>2.5</v>
      </c>
      <c r="P3857" s="3">
        <v>-975</v>
      </c>
      <c r="Q3857" s="3" t="s">
        <v>8272</v>
      </c>
      <c r="R3857" s="3" t="s">
        <v>8272</v>
      </c>
      <c r="S3857" s="15">
        <f t="shared" si="120"/>
        <v>42059.970729166671</v>
      </c>
      <c r="T3857" s="14">
        <f t="shared" si="121"/>
        <v>42089.929062499999</v>
      </c>
    </row>
    <row r="3858" spans="1:20" ht="45.75" x14ac:dyDescent="0.25">
      <c r="A3858" s="3">
        <v>3856</v>
      </c>
      <c r="B3858" s="4" t="s">
        <v>3853</v>
      </c>
      <c r="C3858" s="4" t="s">
        <v>7965</v>
      </c>
      <c r="D3858" s="3">
        <v>5000</v>
      </c>
      <c r="E3858" s="3">
        <v>1</v>
      </c>
      <c r="F3858" s="9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8272</v>
      </c>
      <c r="O3858" s="7">
        <v>0.02</v>
      </c>
      <c r="P3858" s="3">
        <v>-4999</v>
      </c>
      <c r="Q3858" s="3" t="s">
        <v>8272</v>
      </c>
      <c r="R3858" s="3" t="s">
        <v>8272</v>
      </c>
      <c r="S3858" s="15">
        <f t="shared" si="120"/>
        <v>42041.743090277778</v>
      </c>
      <c r="T3858" s="14">
        <f t="shared" si="121"/>
        <v>42071.701423611114</v>
      </c>
    </row>
    <row r="3859" spans="1:20" ht="45.75" x14ac:dyDescent="0.25">
      <c r="A3859" s="3">
        <v>3857</v>
      </c>
      <c r="B3859" s="4" t="s">
        <v>3854</v>
      </c>
      <c r="C3859" s="4" t="s">
        <v>7966</v>
      </c>
      <c r="D3859" s="3">
        <v>5000</v>
      </c>
      <c r="E3859" s="3">
        <v>260</v>
      </c>
      <c r="F3859" s="9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8272</v>
      </c>
      <c r="O3859" s="7">
        <v>5.2</v>
      </c>
      <c r="P3859" s="3">
        <v>-1185</v>
      </c>
      <c r="Q3859" s="3" t="s">
        <v>8272</v>
      </c>
      <c r="R3859" s="3" t="s">
        <v>8272</v>
      </c>
      <c r="S3859" s="15">
        <f t="shared" si="120"/>
        <v>41829.73715277778</v>
      </c>
      <c r="T3859" s="14">
        <f t="shared" si="121"/>
        <v>41852.716666666667</v>
      </c>
    </row>
    <row r="3860" spans="1:20" ht="30.75" x14ac:dyDescent="0.25">
      <c r="A3860" s="3">
        <v>3858</v>
      </c>
      <c r="B3860" s="4" t="s">
        <v>3855</v>
      </c>
      <c r="C3860" s="4" t="s">
        <v>7967</v>
      </c>
      <c r="D3860" s="3">
        <v>500</v>
      </c>
      <c r="E3860" s="3">
        <v>10</v>
      </c>
      <c r="F3860" s="9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8272</v>
      </c>
      <c r="O3860" s="7">
        <v>2</v>
      </c>
      <c r="P3860" s="3">
        <v>-490</v>
      </c>
      <c r="Q3860" s="3" t="s">
        <v>8272</v>
      </c>
      <c r="R3860" s="3" t="s">
        <v>8272</v>
      </c>
      <c r="S3860" s="15">
        <f t="shared" si="120"/>
        <v>42128.431064814817</v>
      </c>
      <c r="T3860" s="14">
        <f t="shared" si="121"/>
        <v>42146.875</v>
      </c>
    </row>
    <row r="3861" spans="1:20" ht="30.75" x14ac:dyDescent="0.25">
      <c r="A3861" s="3">
        <v>3859</v>
      </c>
      <c r="B3861" s="4" t="s">
        <v>3856</v>
      </c>
      <c r="C3861" s="4" t="s">
        <v>7968</v>
      </c>
      <c r="D3861" s="3">
        <v>2500</v>
      </c>
      <c r="E3861" s="3">
        <v>1</v>
      </c>
      <c r="F3861" s="9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8272</v>
      </c>
      <c r="O3861" s="7">
        <v>0.04</v>
      </c>
      <c r="P3861" s="3">
        <v>-2499</v>
      </c>
      <c r="Q3861" s="3" t="s">
        <v>8272</v>
      </c>
      <c r="R3861" s="3" t="s">
        <v>8272</v>
      </c>
      <c r="S3861" s="15">
        <f t="shared" si="120"/>
        <v>41789.893599537041</v>
      </c>
      <c r="T3861" s="14">
        <f t="shared" si="121"/>
        <v>41815.875</v>
      </c>
    </row>
    <row r="3862" spans="1:20" ht="30.75" x14ac:dyDescent="0.25">
      <c r="A3862" s="3">
        <v>3860</v>
      </c>
      <c r="B3862" s="4" t="s">
        <v>3857</v>
      </c>
      <c r="C3862" s="4" t="s">
        <v>7969</v>
      </c>
      <c r="D3862" s="3">
        <v>6000</v>
      </c>
      <c r="E3862" s="3">
        <v>1060</v>
      </c>
      <c r="F3862" s="9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8272</v>
      </c>
      <c r="O3862" s="7">
        <v>17.666666666666668</v>
      </c>
      <c r="P3862" s="3">
        <v>-380</v>
      </c>
      <c r="Q3862" s="3" t="s">
        <v>8272</v>
      </c>
      <c r="R3862" s="3" t="s">
        <v>8272</v>
      </c>
      <c r="S3862" s="15">
        <f t="shared" si="120"/>
        <v>41833.660995370366</v>
      </c>
      <c r="T3862" s="14">
        <f t="shared" si="121"/>
        <v>41863.660995370366</v>
      </c>
    </row>
    <row r="3863" spans="1:20" ht="15.75" x14ac:dyDescent="0.25">
      <c r="A3863" s="3">
        <v>3861</v>
      </c>
      <c r="B3863" s="4" t="s">
        <v>3858</v>
      </c>
      <c r="C3863" s="4" t="s">
        <v>7970</v>
      </c>
      <c r="D3863" s="3">
        <v>2000</v>
      </c>
      <c r="E3863" s="3">
        <v>100</v>
      </c>
      <c r="F3863" s="9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8272</v>
      </c>
      <c r="O3863" s="7">
        <v>5</v>
      </c>
      <c r="P3863" s="3">
        <v>-1900</v>
      </c>
      <c r="Q3863" s="3" t="s">
        <v>8272</v>
      </c>
      <c r="R3863" s="3" t="s">
        <v>8272</v>
      </c>
      <c r="S3863" s="15">
        <f t="shared" si="120"/>
        <v>41914.590011574073</v>
      </c>
      <c r="T3863" s="14">
        <f t="shared" si="121"/>
        <v>41955.907638888893</v>
      </c>
    </row>
    <row r="3864" spans="1:20" ht="30.75" x14ac:dyDescent="0.25">
      <c r="A3864" s="3">
        <v>3862</v>
      </c>
      <c r="B3864" s="4" t="s">
        <v>3859</v>
      </c>
      <c r="C3864" s="4" t="s">
        <v>7971</v>
      </c>
      <c r="D3864" s="3">
        <v>7500</v>
      </c>
      <c r="E3864" s="3">
        <v>1</v>
      </c>
      <c r="F3864" s="9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8272</v>
      </c>
      <c r="O3864" s="7">
        <v>1.3333333333333334E-2</v>
      </c>
      <c r="P3864" s="3">
        <v>-7499</v>
      </c>
      <c r="Q3864" s="3" t="s">
        <v>8272</v>
      </c>
      <c r="R3864" s="3" t="s">
        <v>8272</v>
      </c>
      <c r="S3864" s="15">
        <f t="shared" si="120"/>
        <v>42611.261064814811</v>
      </c>
      <c r="T3864" s="14">
        <f t="shared" si="121"/>
        <v>42625.707638888889</v>
      </c>
    </row>
    <row r="3865" spans="1:20" ht="45.75" x14ac:dyDescent="0.25">
      <c r="A3865" s="3">
        <v>3863</v>
      </c>
      <c r="B3865" s="4" t="s">
        <v>3860</v>
      </c>
      <c r="C3865" s="4" t="s">
        <v>7972</v>
      </c>
      <c r="D3865" s="3">
        <v>6000</v>
      </c>
      <c r="E3865" s="3">
        <v>0</v>
      </c>
      <c r="F3865" s="9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8272</v>
      </c>
      <c r="O3865" s="7">
        <v>0</v>
      </c>
      <c r="P3865" s="3">
        <v>0</v>
      </c>
      <c r="Q3865" s="3" t="s">
        <v>8272</v>
      </c>
      <c r="R3865" s="3" t="s">
        <v>8272</v>
      </c>
      <c r="S3865" s="15">
        <f t="shared" si="120"/>
        <v>42253.633159722223</v>
      </c>
      <c r="T3865" s="14">
        <f t="shared" si="121"/>
        <v>42313.674826388888</v>
      </c>
    </row>
    <row r="3866" spans="1:20" ht="30.75" x14ac:dyDescent="0.25">
      <c r="A3866" s="3">
        <v>3864</v>
      </c>
      <c r="B3866" s="4" t="s">
        <v>3861</v>
      </c>
      <c r="C3866" s="4" t="s">
        <v>7973</v>
      </c>
      <c r="D3866" s="3">
        <v>5000</v>
      </c>
      <c r="E3866" s="3">
        <v>60</v>
      </c>
      <c r="F3866" s="9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8272</v>
      </c>
      <c r="O3866" s="7">
        <v>1.2</v>
      </c>
      <c r="P3866" s="3">
        <v>-1646.6666666666667</v>
      </c>
      <c r="Q3866" s="3" t="s">
        <v>8272</v>
      </c>
      <c r="R3866" s="3" t="s">
        <v>8272</v>
      </c>
      <c r="S3866" s="15">
        <f t="shared" si="120"/>
        <v>42295.891828703709</v>
      </c>
      <c r="T3866" s="14">
        <f t="shared" si="121"/>
        <v>42325.933495370366</v>
      </c>
    </row>
    <row r="3867" spans="1:20" ht="30.75" x14ac:dyDescent="0.25">
      <c r="A3867" s="3">
        <v>3865</v>
      </c>
      <c r="B3867" s="4" t="s">
        <v>3862</v>
      </c>
      <c r="C3867" s="4" t="s">
        <v>7974</v>
      </c>
      <c r="D3867" s="3">
        <v>2413</v>
      </c>
      <c r="E3867" s="3">
        <v>650</v>
      </c>
      <c r="F3867" s="9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8272</v>
      </c>
      <c r="O3867" s="7">
        <v>26.937422295897225</v>
      </c>
      <c r="P3867" s="3">
        <v>-125.92857142857143</v>
      </c>
      <c r="Q3867" s="3" t="s">
        <v>8272</v>
      </c>
      <c r="R3867" s="3" t="s">
        <v>8272</v>
      </c>
      <c r="S3867" s="15">
        <f t="shared" si="120"/>
        <v>41841.651597222226</v>
      </c>
      <c r="T3867" s="14">
        <f t="shared" si="121"/>
        <v>41881.229166666664</v>
      </c>
    </row>
    <row r="3868" spans="1:20" ht="15.75" x14ac:dyDescent="0.25">
      <c r="A3868" s="3">
        <v>3866</v>
      </c>
      <c r="B3868" s="4" t="s">
        <v>3863</v>
      </c>
      <c r="C3868" s="4" t="s">
        <v>7975</v>
      </c>
      <c r="D3868" s="3">
        <v>2000</v>
      </c>
      <c r="E3868" s="3">
        <v>11</v>
      </c>
      <c r="F3868" s="9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8272</v>
      </c>
      <c r="O3868" s="7">
        <v>0.54999999999999993</v>
      </c>
      <c r="P3868" s="3">
        <v>-994.5</v>
      </c>
      <c r="Q3868" s="3" t="s">
        <v>8272</v>
      </c>
      <c r="R3868" s="3" t="s">
        <v>8272</v>
      </c>
      <c r="S3868" s="15">
        <f t="shared" si="120"/>
        <v>42402.947002314817</v>
      </c>
      <c r="T3868" s="14">
        <f t="shared" si="121"/>
        <v>42452.145138888889</v>
      </c>
    </row>
    <row r="3869" spans="1:20" ht="30.75" x14ac:dyDescent="0.25">
      <c r="A3869" s="3">
        <v>3867</v>
      </c>
      <c r="B3869" s="4" t="s">
        <v>3864</v>
      </c>
      <c r="C3869" s="4" t="s">
        <v>7976</v>
      </c>
      <c r="D3869" s="3">
        <v>2000</v>
      </c>
      <c r="E3869" s="3">
        <v>251</v>
      </c>
      <c r="F3869" s="9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8272</v>
      </c>
      <c r="O3869" s="7">
        <v>12.55</v>
      </c>
      <c r="P3869" s="3">
        <v>-349.8</v>
      </c>
      <c r="Q3869" s="3" t="s">
        <v>8272</v>
      </c>
      <c r="R3869" s="3" t="s">
        <v>8272</v>
      </c>
      <c r="S3869" s="15">
        <f t="shared" si="120"/>
        <v>42509.814108796301</v>
      </c>
      <c r="T3869" s="14">
        <f t="shared" si="121"/>
        <v>42539.814108796301</v>
      </c>
    </row>
    <row r="3870" spans="1:20" ht="15.75" x14ac:dyDescent="0.25">
      <c r="A3870" s="3">
        <v>3868</v>
      </c>
      <c r="B3870" s="4" t="s">
        <v>3865</v>
      </c>
      <c r="C3870" s="4" t="s">
        <v>7977</v>
      </c>
      <c r="D3870" s="3">
        <v>5000</v>
      </c>
      <c r="E3870" s="3">
        <v>10</v>
      </c>
      <c r="F3870" s="7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8306</v>
      </c>
      <c r="O3870" s="7">
        <v>0.2</v>
      </c>
      <c r="P3870" s="3">
        <v>-4990</v>
      </c>
      <c r="Q3870" s="3" t="s">
        <v>8306</v>
      </c>
      <c r="R3870" s="3" t="s">
        <v>8306</v>
      </c>
      <c r="S3870" s="15">
        <f t="shared" si="120"/>
        <v>41865.659780092588</v>
      </c>
      <c r="T3870" s="14">
        <f t="shared" si="121"/>
        <v>41890.659780092588</v>
      </c>
    </row>
    <row r="3871" spans="1:20" ht="30.75" x14ac:dyDescent="0.25">
      <c r="A3871" s="3">
        <v>3869</v>
      </c>
      <c r="B3871" s="4" t="s">
        <v>3866</v>
      </c>
      <c r="C3871" s="4" t="s">
        <v>7978</v>
      </c>
      <c r="D3871" s="3">
        <v>13111</v>
      </c>
      <c r="E3871" s="3">
        <v>452</v>
      </c>
      <c r="F3871" s="7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8306</v>
      </c>
      <c r="O3871" s="7">
        <v>3.4474868431088401</v>
      </c>
      <c r="P3871" s="3">
        <v>-843.93333333333328</v>
      </c>
      <c r="Q3871" s="3" t="s">
        <v>8306</v>
      </c>
      <c r="R3871" s="3" t="s">
        <v>8306</v>
      </c>
      <c r="S3871" s="15">
        <f t="shared" si="120"/>
        <v>42047.724444444444</v>
      </c>
      <c r="T3871" s="14">
        <f t="shared" si="121"/>
        <v>42077.132638888885</v>
      </c>
    </row>
    <row r="3872" spans="1:20" ht="30.75" x14ac:dyDescent="0.25">
      <c r="A3872" s="3">
        <v>3870</v>
      </c>
      <c r="B3872" s="4" t="s">
        <v>3867</v>
      </c>
      <c r="C3872" s="4" t="s">
        <v>7979</v>
      </c>
      <c r="D3872" s="3">
        <v>10000</v>
      </c>
      <c r="E3872" s="3">
        <v>1500</v>
      </c>
      <c r="F3872" s="7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8306</v>
      </c>
      <c r="O3872" s="7">
        <v>15</v>
      </c>
      <c r="P3872" s="3">
        <v>-850</v>
      </c>
      <c r="Q3872" s="3" t="s">
        <v>8306</v>
      </c>
      <c r="R3872" s="3" t="s">
        <v>8306</v>
      </c>
      <c r="S3872" s="15">
        <f t="shared" si="120"/>
        <v>41793.17219907407</v>
      </c>
      <c r="T3872" s="14">
        <f t="shared" si="121"/>
        <v>41823.17219907407</v>
      </c>
    </row>
    <row r="3873" spans="1:20" ht="30.75" x14ac:dyDescent="0.25">
      <c r="A3873" s="3">
        <v>3871</v>
      </c>
      <c r="B3873" s="4" t="s">
        <v>3868</v>
      </c>
      <c r="C3873" s="4" t="s">
        <v>7980</v>
      </c>
      <c r="D3873" s="3">
        <v>1500</v>
      </c>
      <c r="E3873" s="3">
        <v>40</v>
      </c>
      <c r="F3873" s="7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8306</v>
      </c>
      <c r="O3873" s="7">
        <v>2.666666666666667</v>
      </c>
      <c r="P3873" s="3">
        <v>-486.66666666666669</v>
      </c>
      <c r="Q3873" s="3" t="s">
        <v>8306</v>
      </c>
      <c r="R3873" s="3" t="s">
        <v>8306</v>
      </c>
      <c r="S3873" s="15">
        <f t="shared" si="120"/>
        <v>42763.780671296292</v>
      </c>
      <c r="T3873" s="14">
        <f t="shared" si="121"/>
        <v>42823.739004629635</v>
      </c>
    </row>
    <row r="3874" spans="1:20" ht="30.75" x14ac:dyDescent="0.25">
      <c r="A3874" s="3">
        <v>3872</v>
      </c>
      <c r="B3874" s="4" t="s">
        <v>3869</v>
      </c>
      <c r="C3874" s="4" t="s">
        <v>7981</v>
      </c>
      <c r="D3874" s="3">
        <v>15000</v>
      </c>
      <c r="E3874" s="3">
        <v>0</v>
      </c>
      <c r="F3874" s="7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8306</v>
      </c>
      <c r="O3874" s="7">
        <v>0</v>
      </c>
      <c r="P3874" s="3">
        <v>0</v>
      </c>
      <c r="Q3874" s="3" t="s">
        <v>8306</v>
      </c>
      <c r="R3874" s="3" t="s">
        <v>8306</v>
      </c>
      <c r="S3874" s="15">
        <f t="shared" si="120"/>
        <v>42180.145787037036</v>
      </c>
      <c r="T3874" s="14">
        <f t="shared" si="121"/>
        <v>42230.145787037036</v>
      </c>
    </row>
    <row r="3875" spans="1:20" ht="30.75" x14ac:dyDescent="0.25">
      <c r="A3875" s="3">
        <v>3873</v>
      </c>
      <c r="B3875" s="4" t="s">
        <v>3870</v>
      </c>
      <c r="C3875" s="4" t="s">
        <v>7982</v>
      </c>
      <c r="D3875" s="3">
        <v>5500</v>
      </c>
      <c r="E3875" s="3">
        <v>0</v>
      </c>
      <c r="F3875" s="7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8306</v>
      </c>
      <c r="O3875" s="7">
        <v>0</v>
      </c>
      <c r="P3875" s="3">
        <v>0</v>
      </c>
      <c r="Q3875" s="3" t="s">
        <v>8306</v>
      </c>
      <c r="R3875" s="3" t="s">
        <v>8306</v>
      </c>
      <c r="S3875" s="15">
        <f t="shared" si="120"/>
        <v>42255.696006944447</v>
      </c>
      <c r="T3875" s="14">
        <f t="shared" si="121"/>
        <v>42285.696006944447</v>
      </c>
    </row>
    <row r="3876" spans="1:20" ht="30.75" x14ac:dyDescent="0.25">
      <c r="A3876" s="3">
        <v>3874</v>
      </c>
      <c r="B3876" s="4" t="s">
        <v>3871</v>
      </c>
      <c r="C3876" s="4" t="s">
        <v>7983</v>
      </c>
      <c r="D3876" s="3">
        <v>620</v>
      </c>
      <c r="E3876" s="3">
        <v>0</v>
      </c>
      <c r="F3876" s="7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8306</v>
      </c>
      <c r="O3876" s="7">
        <v>0</v>
      </c>
      <c r="P3876" s="3">
        <v>0</v>
      </c>
      <c r="Q3876" s="3" t="s">
        <v>8306</v>
      </c>
      <c r="R3876" s="3" t="s">
        <v>8306</v>
      </c>
      <c r="S3876" s="15">
        <f t="shared" si="120"/>
        <v>42007.016458333332</v>
      </c>
      <c r="T3876" s="14">
        <f t="shared" si="121"/>
        <v>42028.041666666672</v>
      </c>
    </row>
    <row r="3877" spans="1:20" ht="30.75" x14ac:dyDescent="0.25">
      <c r="A3877" s="3">
        <v>3875</v>
      </c>
      <c r="B3877" s="4" t="s">
        <v>3872</v>
      </c>
      <c r="C3877" s="4" t="s">
        <v>7984</v>
      </c>
      <c r="D3877" s="3">
        <v>30000</v>
      </c>
      <c r="E3877" s="3">
        <v>0</v>
      </c>
      <c r="F3877" s="7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8306</v>
      </c>
      <c r="O3877" s="7">
        <v>0</v>
      </c>
      <c r="P3877" s="3">
        <v>0</v>
      </c>
      <c r="Q3877" s="3" t="s">
        <v>8306</v>
      </c>
      <c r="R3877" s="3" t="s">
        <v>8306</v>
      </c>
      <c r="S3877" s="15">
        <f t="shared" si="120"/>
        <v>42615.346817129626</v>
      </c>
      <c r="T3877" s="14">
        <f t="shared" si="121"/>
        <v>42616.416666666672</v>
      </c>
    </row>
    <row r="3878" spans="1:20" ht="45.75" x14ac:dyDescent="0.25">
      <c r="A3878" s="3">
        <v>3876</v>
      </c>
      <c r="B3878" s="4" t="s">
        <v>3873</v>
      </c>
      <c r="C3878" s="4" t="s">
        <v>7985</v>
      </c>
      <c r="D3878" s="3">
        <v>3900</v>
      </c>
      <c r="E3878" s="3">
        <v>2059</v>
      </c>
      <c r="F3878" s="7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8306</v>
      </c>
      <c r="O3878" s="7">
        <v>52.794871794871788</v>
      </c>
      <c r="P3878" s="3">
        <v>-40.021739130434781</v>
      </c>
      <c r="Q3878" s="3" t="s">
        <v>8306</v>
      </c>
      <c r="R3878" s="3" t="s">
        <v>8306</v>
      </c>
      <c r="S3878" s="15">
        <f t="shared" si="120"/>
        <v>42372.624166666668</v>
      </c>
      <c r="T3878" s="14">
        <f t="shared" si="121"/>
        <v>42402.624166666668</v>
      </c>
    </row>
    <row r="3879" spans="1:20" ht="30.75" x14ac:dyDescent="0.25">
      <c r="A3879" s="3">
        <v>3877</v>
      </c>
      <c r="B3879" s="4" t="s">
        <v>3874</v>
      </c>
      <c r="C3879" s="4" t="s">
        <v>7986</v>
      </c>
      <c r="D3879" s="3">
        <v>25000</v>
      </c>
      <c r="E3879" s="3">
        <v>1241</v>
      </c>
      <c r="F3879" s="7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8306</v>
      </c>
      <c r="O3879" s="7">
        <v>4.9639999999999995</v>
      </c>
      <c r="P3879" s="3">
        <v>-1697.0714285714287</v>
      </c>
      <c r="Q3879" s="3" t="s">
        <v>8306</v>
      </c>
      <c r="R3879" s="3" t="s">
        <v>8306</v>
      </c>
      <c r="S3879" s="15">
        <f t="shared" si="120"/>
        <v>42682.67768518519</v>
      </c>
      <c r="T3879" s="14">
        <f t="shared" si="121"/>
        <v>42712.67768518519</v>
      </c>
    </row>
    <row r="3880" spans="1:20" ht="30.75" x14ac:dyDescent="0.25">
      <c r="A3880" s="3">
        <v>3878</v>
      </c>
      <c r="B3880" s="4" t="s">
        <v>3875</v>
      </c>
      <c r="C3880" s="4" t="s">
        <v>7987</v>
      </c>
      <c r="D3880" s="3">
        <v>18000</v>
      </c>
      <c r="E3880" s="3">
        <v>10</v>
      </c>
      <c r="F3880" s="7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8306</v>
      </c>
      <c r="O3880" s="7">
        <v>5.5555555555555552E-2</v>
      </c>
      <c r="P3880" s="3">
        <v>-17990</v>
      </c>
      <c r="Q3880" s="3" t="s">
        <v>8306</v>
      </c>
      <c r="R3880" s="3" t="s">
        <v>8306</v>
      </c>
      <c r="S3880" s="15">
        <f t="shared" si="120"/>
        <v>42154.818819444445</v>
      </c>
      <c r="T3880" s="14">
        <f t="shared" si="121"/>
        <v>42185.165972222225</v>
      </c>
    </row>
    <row r="3881" spans="1:20" ht="30.75" x14ac:dyDescent="0.25">
      <c r="A3881" s="3">
        <v>3879</v>
      </c>
      <c r="B3881" s="4" t="s">
        <v>3876</v>
      </c>
      <c r="C3881" s="4" t="s">
        <v>7988</v>
      </c>
      <c r="D3881" s="3">
        <v>15000</v>
      </c>
      <c r="E3881" s="3">
        <v>0</v>
      </c>
      <c r="F3881" s="7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8306</v>
      </c>
      <c r="O3881" s="7">
        <v>0</v>
      </c>
      <c r="P3881" s="3">
        <v>0</v>
      </c>
      <c r="Q3881" s="3" t="s">
        <v>8306</v>
      </c>
      <c r="R3881" s="3" t="s">
        <v>8306</v>
      </c>
      <c r="S3881" s="15">
        <f t="shared" si="120"/>
        <v>41999.861064814817</v>
      </c>
      <c r="T3881" s="14">
        <f t="shared" si="121"/>
        <v>42029.861064814817</v>
      </c>
    </row>
    <row r="3882" spans="1:20" ht="45.75" x14ac:dyDescent="0.25">
      <c r="A3882" s="3">
        <v>3880</v>
      </c>
      <c r="B3882" s="4" t="s">
        <v>3877</v>
      </c>
      <c r="C3882" s="4" t="s">
        <v>7989</v>
      </c>
      <c r="D3882" s="3">
        <v>7500</v>
      </c>
      <c r="E3882" s="3">
        <v>980</v>
      </c>
      <c r="F3882" s="7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8306</v>
      </c>
      <c r="O3882" s="7">
        <v>13.066666666666665</v>
      </c>
      <c r="P3882" s="3">
        <v>-383.52941176470586</v>
      </c>
      <c r="Q3882" s="3" t="s">
        <v>8306</v>
      </c>
      <c r="R3882" s="3" t="s">
        <v>8306</v>
      </c>
      <c r="S3882" s="15">
        <f t="shared" si="120"/>
        <v>41815.815046296295</v>
      </c>
      <c r="T3882" s="14">
        <f t="shared" si="121"/>
        <v>41850.958333333336</v>
      </c>
    </row>
    <row r="3883" spans="1:20" ht="30.75" x14ac:dyDescent="0.25">
      <c r="A3883" s="3">
        <v>3881</v>
      </c>
      <c r="B3883" s="4" t="s">
        <v>3878</v>
      </c>
      <c r="C3883" s="4" t="s">
        <v>7990</v>
      </c>
      <c r="D3883" s="3">
        <v>500</v>
      </c>
      <c r="E3883" s="3">
        <v>25</v>
      </c>
      <c r="F3883" s="7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8306</v>
      </c>
      <c r="O3883" s="7">
        <v>5</v>
      </c>
      <c r="P3883" s="3">
        <v>-475</v>
      </c>
      <c r="Q3883" s="3" t="s">
        <v>8306</v>
      </c>
      <c r="R3883" s="3" t="s">
        <v>8306</v>
      </c>
      <c r="S3883" s="15">
        <f t="shared" si="120"/>
        <v>42756.018506944441</v>
      </c>
      <c r="T3883" s="14">
        <f t="shared" si="121"/>
        <v>42786.018506944441</v>
      </c>
    </row>
    <row r="3884" spans="1:20" ht="30.75" x14ac:dyDescent="0.25">
      <c r="A3884" s="3">
        <v>3882</v>
      </c>
      <c r="B3884" s="4" t="s">
        <v>3879</v>
      </c>
      <c r="C3884" s="4" t="s">
        <v>7991</v>
      </c>
      <c r="D3884" s="3">
        <v>30000</v>
      </c>
      <c r="E3884" s="3">
        <v>0</v>
      </c>
      <c r="F3884" s="7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8306</v>
      </c>
      <c r="O3884" s="7">
        <v>0</v>
      </c>
      <c r="P3884" s="3">
        <v>0</v>
      </c>
      <c r="Q3884" s="3" t="s">
        <v>8306</v>
      </c>
      <c r="R3884" s="3" t="s">
        <v>8306</v>
      </c>
      <c r="S3884" s="15">
        <f t="shared" si="120"/>
        <v>42373.983449074076</v>
      </c>
      <c r="T3884" s="14">
        <f t="shared" si="121"/>
        <v>42400.960416666669</v>
      </c>
    </row>
    <row r="3885" spans="1:20" ht="45.75" x14ac:dyDescent="0.25">
      <c r="A3885" s="3">
        <v>3883</v>
      </c>
      <c r="B3885" s="4" t="s">
        <v>3880</v>
      </c>
      <c r="C3885" s="4" t="s">
        <v>7992</v>
      </c>
      <c r="D3885" s="3">
        <v>15000</v>
      </c>
      <c r="E3885" s="3">
        <v>0</v>
      </c>
      <c r="F3885" s="7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8306</v>
      </c>
      <c r="O3885" s="7">
        <v>0</v>
      </c>
      <c r="P3885" s="3">
        <v>0</v>
      </c>
      <c r="Q3885" s="3" t="s">
        <v>8306</v>
      </c>
      <c r="R3885" s="3" t="s">
        <v>8306</v>
      </c>
      <c r="S3885" s="15">
        <f t="shared" si="120"/>
        <v>41854.602650462963</v>
      </c>
      <c r="T3885" s="14">
        <f t="shared" si="121"/>
        <v>41884.602650462963</v>
      </c>
    </row>
    <row r="3886" spans="1:20" ht="30.75" x14ac:dyDescent="0.25">
      <c r="A3886" s="3">
        <v>3884</v>
      </c>
      <c r="B3886" s="4" t="s">
        <v>3881</v>
      </c>
      <c r="C3886" s="4" t="s">
        <v>7993</v>
      </c>
      <c r="D3886" s="3">
        <v>10000</v>
      </c>
      <c r="E3886" s="3">
        <v>0</v>
      </c>
      <c r="F3886" s="7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8306</v>
      </c>
      <c r="O3886" s="7">
        <v>0</v>
      </c>
      <c r="P3886" s="3">
        <v>0</v>
      </c>
      <c r="Q3886" s="3" t="s">
        <v>8306</v>
      </c>
      <c r="R3886" s="3" t="s">
        <v>8306</v>
      </c>
      <c r="S3886" s="15">
        <f t="shared" si="120"/>
        <v>42065.791574074072</v>
      </c>
      <c r="T3886" s="14">
        <f t="shared" si="121"/>
        <v>42090.749907407408</v>
      </c>
    </row>
    <row r="3887" spans="1:20" ht="30.75" x14ac:dyDescent="0.25">
      <c r="A3887" s="3">
        <v>3885</v>
      </c>
      <c r="B3887" s="4" t="s">
        <v>3882</v>
      </c>
      <c r="C3887" s="4" t="s">
        <v>7994</v>
      </c>
      <c r="D3887" s="3">
        <v>375000</v>
      </c>
      <c r="E3887" s="3">
        <v>0</v>
      </c>
      <c r="F3887" s="7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8306</v>
      </c>
      <c r="O3887" s="7">
        <v>0</v>
      </c>
      <c r="P3887" s="3">
        <v>0</v>
      </c>
      <c r="Q3887" s="3" t="s">
        <v>8306</v>
      </c>
      <c r="R3887" s="3" t="s">
        <v>8306</v>
      </c>
      <c r="S3887" s="15">
        <f t="shared" si="120"/>
        <v>42469.951284722221</v>
      </c>
      <c r="T3887" s="14">
        <f t="shared" si="121"/>
        <v>42499.951284722221</v>
      </c>
    </row>
    <row r="3888" spans="1:20" ht="15.75" x14ac:dyDescent="0.25">
      <c r="A3888" s="3">
        <v>3886</v>
      </c>
      <c r="B3888" s="4" t="s">
        <v>3883</v>
      </c>
      <c r="C3888" s="4">
        <v>1</v>
      </c>
      <c r="D3888" s="3">
        <v>10000</v>
      </c>
      <c r="E3888" s="3">
        <v>0</v>
      </c>
      <c r="F3888" s="7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8306</v>
      </c>
      <c r="O3888" s="7">
        <v>0</v>
      </c>
      <c r="P3888" s="3">
        <v>0</v>
      </c>
      <c r="Q3888" s="3" t="s">
        <v>8306</v>
      </c>
      <c r="R3888" s="3" t="s">
        <v>8306</v>
      </c>
      <c r="S3888" s="15">
        <f t="shared" si="120"/>
        <v>41954.228032407409</v>
      </c>
      <c r="T3888" s="14">
        <f t="shared" si="121"/>
        <v>41984.228032407409</v>
      </c>
    </row>
    <row r="3889" spans="1:20" ht="45.75" x14ac:dyDescent="0.25">
      <c r="A3889" s="3">
        <v>3887</v>
      </c>
      <c r="B3889" s="4" t="s">
        <v>3884</v>
      </c>
      <c r="C3889" s="4" t="s">
        <v>7995</v>
      </c>
      <c r="D3889" s="3">
        <v>2000</v>
      </c>
      <c r="E3889" s="3">
        <v>35</v>
      </c>
      <c r="F3889" s="7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8306</v>
      </c>
      <c r="O3889" s="7">
        <v>1.7500000000000002</v>
      </c>
      <c r="P3889" s="3">
        <v>-982.5</v>
      </c>
      <c r="Q3889" s="3" t="s">
        <v>8306</v>
      </c>
      <c r="R3889" s="3" t="s">
        <v>8306</v>
      </c>
      <c r="S3889" s="15">
        <f t="shared" si="120"/>
        <v>42079.857974537037</v>
      </c>
      <c r="T3889" s="14">
        <f t="shared" si="121"/>
        <v>42125.916666666672</v>
      </c>
    </row>
    <row r="3890" spans="1:20" ht="30.75" x14ac:dyDescent="0.25">
      <c r="A3890" s="3">
        <v>3888</v>
      </c>
      <c r="B3890" s="4" t="s">
        <v>3885</v>
      </c>
      <c r="C3890" s="4" t="s">
        <v>7996</v>
      </c>
      <c r="D3890" s="3">
        <v>2000</v>
      </c>
      <c r="E3890" s="3">
        <v>542</v>
      </c>
      <c r="F3890" s="9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8272</v>
      </c>
      <c r="O3890" s="7">
        <v>27.1</v>
      </c>
      <c r="P3890" s="3">
        <v>-104.14285714285714</v>
      </c>
      <c r="Q3890" s="3" t="s">
        <v>8272</v>
      </c>
      <c r="R3890" s="3" t="s">
        <v>8272</v>
      </c>
      <c r="S3890" s="15">
        <f t="shared" si="120"/>
        <v>42762.545810185184</v>
      </c>
      <c r="T3890" s="14">
        <f t="shared" si="121"/>
        <v>42792.545810185184</v>
      </c>
    </row>
    <row r="3891" spans="1:20" ht="30.75" x14ac:dyDescent="0.25">
      <c r="A3891" s="3">
        <v>3889</v>
      </c>
      <c r="B3891" s="4" t="s">
        <v>3886</v>
      </c>
      <c r="C3891" s="4" t="s">
        <v>7997</v>
      </c>
      <c r="D3891" s="3">
        <v>8000</v>
      </c>
      <c r="E3891" s="3">
        <v>118</v>
      </c>
      <c r="F3891" s="9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8272</v>
      </c>
      <c r="O3891" s="7">
        <v>1.4749999999999999</v>
      </c>
      <c r="P3891" s="3">
        <v>-875.77777777777783</v>
      </c>
      <c r="Q3891" s="3" t="s">
        <v>8272</v>
      </c>
      <c r="R3891" s="3" t="s">
        <v>8272</v>
      </c>
      <c r="S3891" s="15">
        <f t="shared" si="120"/>
        <v>41977.004976851851</v>
      </c>
      <c r="T3891" s="14">
        <f t="shared" si="121"/>
        <v>42008.976388888885</v>
      </c>
    </row>
    <row r="3892" spans="1:20" ht="45.75" x14ac:dyDescent="0.25">
      <c r="A3892" s="3">
        <v>3890</v>
      </c>
      <c r="B3892" s="4" t="s">
        <v>3887</v>
      </c>
      <c r="C3892" s="4" t="s">
        <v>7998</v>
      </c>
      <c r="D3892" s="3">
        <v>15000</v>
      </c>
      <c r="E3892" s="3">
        <v>2524</v>
      </c>
      <c r="F3892" s="9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8272</v>
      </c>
      <c r="O3892" s="7">
        <v>16.826666666666668</v>
      </c>
      <c r="P3892" s="3">
        <v>-1559.5</v>
      </c>
      <c r="Q3892" s="3" t="s">
        <v>8272</v>
      </c>
      <c r="R3892" s="3" t="s">
        <v>8272</v>
      </c>
      <c r="S3892" s="15">
        <f t="shared" si="120"/>
        <v>42171.758611111116</v>
      </c>
      <c r="T3892" s="14">
        <f t="shared" si="121"/>
        <v>42231.758611111116</v>
      </c>
    </row>
    <row r="3893" spans="1:20" ht="30.75" x14ac:dyDescent="0.25">
      <c r="A3893" s="3">
        <v>3891</v>
      </c>
      <c r="B3893" s="4" t="s">
        <v>3888</v>
      </c>
      <c r="C3893" s="4" t="s">
        <v>7999</v>
      </c>
      <c r="D3893" s="3">
        <v>800</v>
      </c>
      <c r="E3893" s="3">
        <v>260</v>
      </c>
      <c r="F3893" s="9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8272</v>
      </c>
      <c r="O3893" s="7">
        <v>32.5</v>
      </c>
      <c r="P3893" s="3">
        <v>-77.142857142857139</v>
      </c>
      <c r="Q3893" s="3" t="s">
        <v>8272</v>
      </c>
      <c r="R3893" s="3" t="s">
        <v>8272</v>
      </c>
      <c r="S3893" s="15">
        <f t="shared" si="120"/>
        <v>42056.1324537037</v>
      </c>
      <c r="T3893" s="14">
        <f t="shared" si="121"/>
        <v>42086.207638888889</v>
      </c>
    </row>
    <row r="3894" spans="1:20" ht="30.75" x14ac:dyDescent="0.25">
      <c r="A3894" s="3">
        <v>3892</v>
      </c>
      <c r="B3894" s="4" t="s">
        <v>3889</v>
      </c>
      <c r="C3894" s="4" t="s">
        <v>8000</v>
      </c>
      <c r="D3894" s="3">
        <v>1000</v>
      </c>
      <c r="E3894" s="3">
        <v>0</v>
      </c>
      <c r="F3894" s="9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8272</v>
      </c>
      <c r="O3894" s="7">
        <v>0</v>
      </c>
      <c r="P3894" s="3">
        <v>0</v>
      </c>
      <c r="Q3894" s="3" t="s">
        <v>8272</v>
      </c>
      <c r="R3894" s="3" t="s">
        <v>8272</v>
      </c>
      <c r="S3894" s="15">
        <f t="shared" si="120"/>
        <v>41867.652280092596</v>
      </c>
      <c r="T3894" s="14">
        <f t="shared" si="121"/>
        <v>41875.291666666664</v>
      </c>
    </row>
    <row r="3895" spans="1:20" ht="45.75" x14ac:dyDescent="0.25">
      <c r="A3895" s="3">
        <v>3893</v>
      </c>
      <c r="B3895" s="4" t="s">
        <v>3890</v>
      </c>
      <c r="C3895" s="4" t="s">
        <v>8001</v>
      </c>
      <c r="D3895" s="3">
        <v>50000</v>
      </c>
      <c r="E3895" s="3">
        <v>10775</v>
      </c>
      <c r="F3895" s="9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8272</v>
      </c>
      <c r="O3895" s="7">
        <v>21.55</v>
      </c>
      <c r="P3895" s="3">
        <v>-466.96428571428572</v>
      </c>
      <c r="Q3895" s="3" t="s">
        <v>8272</v>
      </c>
      <c r="R3895" s="3" t="s">
        <v>8272</v>
      </c>
      <c r="S3895" s="15">
        <f t="shared" si="120"/>
        <v>41779.657870370371</v>
      </c>
      <c r="T3895" s="14">
        <f t="shared" si="121"/>
        <v>41821.25</v>
      </c>
    </row>
    <row r="3896" spans="1:20" ht="30.75" x14ac:dyDescent="0.25">
      <c r="A3896" s="3">
        <v>3894</v>
      </c>
      <c r="B3896" s="4" t="s">
        <v>3891</v>
      </c>
      <c r="C3896" s="4" t="s">
        <v>8002</v>
      </c>
      <c r="D3896" s="3">
        <v>15000</v>
      </c>
      <c r="E3896" s="3">
        <v>520</v>
      </c>
      <c r="F3896" s="9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8272</v>
      </c>
      <c r="O3896" s="7">
        <v>3.4666666666666663</v>
      </c>
      <c r="P3896" s="3">
        <v>-1316.3636363636363</v>
      </c>
      <c r="Q3896" s="3" t="s">
        <v>8272</v>
      </c>
      <c r="R3896" s="3" t="s">
        <v>8272</v>
      </c>
      <c r="S3896" s="15">
        <f t="shared" si="120"/>
        <v>42679.958472222221</v>
      </c>
      <c r="T3896" s="14">
        <f t="shared" si="121"/>
        <v>42710.207638888889</v>
      </c>
    </row>
    <row r="3897" spans="1:20" ht="30.75" x14ac:dyDescent="0.25">
      <c r="A3897" s="3">
        <v>3895</v>
      </c>
      <c r="B3897" s="4" t="s">
        <v>3892</v>
      </c>
      <c r="C3897" s="4" t="s">
        <v>8003</v>
      </c>
      <c r="D3897" s="3">
        <v>1000</v>
      </c>
      <c r="E3897" s="3">
        <v>50</v>
      </c>
      <c r="F3897" s="9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8272</v>
      </c>
      <c r="O3897" s="7">
        <v>5</v>
      </c>
      <c r="P3897" s="3">
        <v>-950</v>
      </c>
      <c r="Q3897" s="3" t="s">
        <v>8272</v>
      </c>
      <c r="R3897" s="3" t="s">
        <v>8272</v>
      </c>
      <c r="S3897" s="15">
        <f t="shared" si="120"/>
        <v>42032.250208333338</v>
      </c>
      <c r="T3897" s="14">
        <f t="shared" si="121"/>
        <v>42063.250208333338</v>
      </c>
    </row>
    <row r="3898" spans="1:20" ht="30.75" x14ac:dyDescent="0.25">
      <c r="A3898" s="3">
        <v>3896</v>
      </c>
      <c r="B3898" s="4" t="s">
        <v>3893</v>
      </c>
      <c r="C3898" s="4" t="s">
        <v>8004</v>
      </c>
      <c r="D3898" s="3">
        <v>1600</v>
      </c>
      <c r="E3898" s="3">
        <v>170</v>
      </c>
      <c r="F3898" s="9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8272</v>
      </c>
      <c r="O3898" s="7">
        <v>10.625</v>
      </c>
      <c r="P3898" s="3">
        <v>-357.5</v>
      </c>
      <c r="Q3898" s="3" t="s">
        <v>8272</v>
      </c>
      <c r="R3898" s="3" t="s">
        <v>8272</v>
      </c>
      <c r="S3898" s="15">
        <f t="shared" si="120"/>
        <v>41793.191875000004</v>
      </c>
      <c r="T3898" s="14">
        <f t="shared" si="121"/>
        <v>41807.191875000004</v>
      </c>
    </row>
    <row r="3899" spans="1:20" ht="30.75" x14ac:dyDescent="0.25">
      <c r="A3899" s="3">
        <v>3897</v>
      </c>
      <c r="B3899" s="4" t="s">
        <v>3894</v>
      </c>
      <c r="C3899" s="4" t="s">
        <v>8005</v>
      </c>
      <c r="D3899" s="3">
        <v>2500</v>
      </c>
      <c r="E3899" s="3">
        <v>440</v>
      </c>
      <c r="F3899" s="9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8272</v>
      </c>
      <c r="O3899" s="7">
        <v>17.599999999999998</v>
      </c>
      <c r="P3899" s="3">
        <v>-206</v>
      </c>
      <c r="Q3899" s="3" t="s">
        <v>8272</v>
      </c>
      <c r="R3899" s="3" t="s">
        <v>8272</v>
      </c>
      <c r="S3899" s="15">
        <f t="shared" si="120"/>
        <v>41982.87364583333</v>
      </c>
      <c r="T3899" s="14">
        <f t="shared" si="121"/>
        <v>42012.87364583333</v>
      </c>
    </row>
    <row r="3900" spans="1:20" ht="45.75" x14ac:dyDescent="0.25">
      <c r="A3900" s="3">
        <v>3898</v>
      </c>
      <c r="B3900" s="4" t="s">
        <v>3895</v>
      </c>
      <c r="C3900" s="4" t="s">
        <v>8006</v>
      </c>
      <c r="D3900" s="3">
        <v>2500</v>
      </c>
      <c r="E3900" s="3">
        <v>814</v>
      </c>
      <c r="F3900" s="9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8272</v>
      </c>
      <c r="O3900" s="7">
        <v>32.56</v>
      </c>
      <c r="P3900" s="3">
        <v>-105.375</v>
      </c>
      <c r="Q3900" s="3" t="s">
        <v>8272</v>
      </c>
      <c r="R3900" s="3" t="s">
        <v>8272</v>
      </c>
      <c r="S3900" s="15">
        <f t="shared" si="120"/>
        <v>42193.482291666667</v>
      </c>
      <c r="T3900" s="14">
        <f t="shared" si="121"/>
        <v>42233.666666666672</v>
      </c>
    </row>
    <row r="3901" spans="1:20" ht="30.75" x14ac:dyDescent="0.25">
      <c r="A3901" s="3">
        <v>3899</v>
      </c>
      <c r="B3901" s="4" t="s">
        <v>3896</v>
      </c>
      <c r="C3901" s="4" t="s">
        <v>8007</v>
      </c>
      <c r="D3901" s="3">
        <v>10000</v>
      </c>
      <c r="E3901" s="3">
        <v>125</v>
      </c>
      <c r="F3901" s="9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8272</v>
      </c>
      <c r="O3901" s="7">
        <v>1.25</v>
      </c>
      <c r="P3901" s="3">
        <v>-4937.5</v>
      </c>
      <c r="Q3901" s="3" t="s">
        <v>8272</v>
      </c>
      <c r="R3901" s="3" t="s">
        <v>8272</v>
      </c>
      <c r="S3901" s="15">
        <f t="shared" si="120"/>
        <v>41843.775011574071</v>
      </c>
      <c r="T3901" s="14">
        <f t="shared" si="121"/>
        <v>41863.775011574071</v>
      </c>
    </row>
    <row r="3902" spans="1:20" ht="30.75" x14ac:dyDescent="0.25">
      <c r="A3902" s="3">
        <v>3900</v>
      </c>
      <c r="B3902" s="4" t="s">
        <v>3897</v>
      </c>
      <c r="C3902" s="4" t="s">
        <v>8008</v>
      </c>
      <c r="D3902" s="3">
        <v>2500</v>
      </c>
      <c r="E3902" s="3">
        <v>135</v>
      </c>
      <c r="F3902" s="9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8272</v>
      </c>
      <c r="O3902" s="7">
        <v>5.4</v>
      </c>
      <c r="P3902" s="3">
        <v>-473</v>
      </c>
      <c r="Q3902" s="3" t="s">
        <v>8272</v>
      </c>
      <c r="R3902" s="3" t="s">
        <v>8272</v>
      </c>
      <c r="S3902" s="15">
        <f t="shared" si="120"/>
        <v>42136.092488425929</v>
      </c>
      <c r="T3902" s="14">
        <f t="shared" si="121"/>
        <v>42166.092488425929</v>
      </c>
    </row>
    <row r="3903" spans="1:20" ht="30.75" x14ac:dyDescent="0.25">
      <c r="A3903" s="3">
        <v>3901</v>
      </c>
      <c r="B3903" s="4" t="s">
        <v>3898</v>
      </c>
      <c r="C3903" s="4" t="s">
        <v>8009</v>
      </c>
      <c r="D3903" s="3">
        <v>3000</v>
      </c>
      <c r="E3903" s="3">
        <v>25</v>
      </c>
      <c r="F3903" s="9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8272</v>
      </c>
      <c r="O3903" s="7">
        <v>0.83333333333333337</v>
      </c>
      <c r="P3903" s="3">
        <v>-2975</v>
      </c>
      <c r="Q3903" s="3" t="s">
        <v>8272</v>
      </c>
      <c r="R3903" s="3" t="s">
        <v>8272</v>
      </c>
      <c r="S3903" s="15">
        <f t="shared" si="120"/>
        <v>42317.826377314821</v>
      </c>
      <c r="T3903" s="14">
        <f t="shared" si="121"/>
        <v>42357.826377314821</v>
      </c>
    </row>
    <row r="3904" spans="1:20" ht="30.75" x14ac:dyDescent="0.25">
      <c r="A3904" s="3">
        <v>3902</v>
      </c>
      <c r="B3904" s="4" t="s">
        <v>3899</v>
      </c>
      <c r="C3904" s="4" t="s">
        <v>8010</v>
      </c>
      <c r="D3904" s="3">
        <v>3000</v>
      </c>
      <c r="E3904" s="3">
        <v>1465</v>
      </c>
      <c r="F3904" s="9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8272</v>
      </c>
      <c r="O3904" s="7">
        <v>48.833333333333336</v>
      </c>
      <c r="P3904" s="3">
        <v>-49.516129032258064</v>
      </c>
      <c r="Q3904" s="3" t="s">
        <v>8272</v>
      </c>
      <c r="R3904" s="3" t="s">
        <v>8272</v>
      </c>
      <c r="S3904" s="15">
        <f t="shared" si="120"/>
        <v>42663.468078703707</v>
      </c>
      <c r="T3904" s="14">
        <f t="shared" si="121"/>
        <v>42688.509745370371</v>
      </c>
    </row>
    <row r="3905" spans="1:20" ht="45.75" x14ac:dyDescent="0.25">
      <c r="A3905" s="3">
        <v>3903</v>
      </c>
      <c r="B3905" s="4" t="s">
        <v>3900</v>
      </c>
      <c r="C3905" s="4" t="s">
        <v>8011</v>
      </c>
      <c r="D3905" s="3">
        <v>1500</v>
      </c>
      <c r="E3905" s="3">
        <v>0</v>
      </c>
      <c r="F3905" s="9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8272</v>
      </c>
      <c r="O3905" s="7">
        <v>0</v>
      </c>
      <c r="P3905" s="3">
        <v>0</v>
      </c>
      <c r="Q3905" s="3" t="s">
        <v>8272</v>
      </c>
      <c r="R3905" s="3" t="s">
        <v>8272</v>
      </c>
      <c r="S3905" s="15">
        <f t="shared" si="120"/>
        <v>42186.01116898148</v>
      </c>
      <c r="T3905" s="14">
        <f t="shared" si="121"/>
        <v>42230.818055555559</v>
      </c>
    </row>
    <row r="3906" spans="1:20" ht="15.75" x14ac:dyDescent="0.25">
      <c r="A3906" s="3">
        <v>3904</v>
      </c>
      <c r="B3906" s="4" t="s">
        <v>3901</v>
      </c>
      <c r="C3906" s="4" t="s">
        <v>8012</v>
      </c>
      <c r="D3906" s="3">
        <v>10000</v>
      </c>
      <c r="E3906" s="3">
        <v>3</v>
      </c>
      <c r="F3906" s="9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8272</v>
      </c>
      <c r="O3906" s="7">
        <v>0.03</v>
      </c>
      <c r="P3906" s="3">
        <v>-4998.5</v>
      </c>
      <c r="Q3906" s="3" t="s">
        <v>8272</v>
      </c>
      <c r="R3906" s="3" t="s">
        <v>8272</v>
      </c>
      <c r="S3906" s="15">
        <f t="shared" si="120"/>
        <v>42095.229166666672</v>
      </c>
      <c r="T3906" s="14">
        <f t="shared" si="121"/>
        <v>42109.211111111115</v>
      </c>
    </row>
    <row r="3907" spans="1:20" ht="30.75" x14ac:dyDescent="0.25">
      <c r="A3907" s="3">
        <v>3905</v>
      </c>
      <c r="B3907" s="4" t="s">
        <v>3902</v>
      </c>
      <c r="C3907" s="4" t="s">
        <v>8013</v>
      </c>
      <c r="D3907" s="3">
        <v>1500</v>
      </c>
      <c r="E3907" s="3">
        <v>173</v>
      </c>
      <c r="F3907" s="9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8272</v>
      </c>
      <c r="O3907" s="7">
        <v>11.533333333333333</v>
      </c>
      <c r="P3907" s="3">
        <v>-189.57142857142858</v>
      </c>
      <c r="Q3907" s="3" t="s">
        <v>8272</v>
      </c>
      <c r="R3907" s="3" t="s">
        <v>8272</v>
      </c>
      <c r="S3907" s="15">
        <f t="shared" ref="S3907:S3970" si="122">(((J3907/60)/60)/24)+DATE(1970,1,1)</f>
        <v>42124.623877314814</v>
      </c>
      <c r="T3907" s="14">
        <f t="shared" ref="T3907:T3970" si="123">(((I3907/60)/60)/24)+DATE(1970,1,1)</f>
        <v>42166.958333333328</v>
      </c>
    </row>
    <row r="3908" spans="1:20" ht="30.75" x14ac:dyDescent="0.25">
      <c r="A3908" s="3">
        <v>3906</v>
      </c>
      <c r="B3908" s="4" t="s">
        <v>3903</v>
      </c>
      <c r="C3908" s="4" t="s">
        <v>8014</v>
      </c>
      <c r="D3908" s="3">
        <v>1500</v>
      </c>
      <c r="E3908" s="3">
        <v>1010</v>
      </c>
      <c r="F3908" s="9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8272</v>
      </c>
      <c r="O3908" s="7">
        <v>67.333333333333329</v>
      </c>
      <c r="P3908" s="3">
        <v>-30.625</v>
      </c>
      <c r="Q3908" s="3" t="s">
        <v>8272</v>
      </c>
      <c r="R3908" s="3" t="s">
        <v>8272</v>
      </c>
      <c r="S3908" s="15">
        <f t="shared" si="122"/>
        <v>42143.917743055557</v>
      </c>
      <c r="T3908" s="14">
        <f t="shared" si="123"/>
        <v>42181.559027777781</v>
      </c>
    </row>
    <row r="3909" spans="1:20" ht="30.75" x14ac:dyDescent="0.25">
      <c r="A3909" s="3">
        <v>3907</v>
      </c>
      <c r="B3909" s="4" t="s">
        <v>3904</v>
      </c>
      <c r="C3909" s="4" t="s">
        <v>8015</v>
      </c>
      <c r="D3909" s="3">
        <v>1000</v>
      </c>
      <c r="E3909" s="3">
        <v>153</v>
      </c>
      <c r="F3909" s="9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8272</v>
      </c>
      <c r="O3909" s="7">
        <v>15.299999999999999</v>
      </c>
      <c r="P3909" s="3">
        <v>-211.75</v>
      </c>
      <c r="Q3909" s="3" t="s">
        <v>8272</v>
      </c>
      <c r="R3909" s="3" t="s">
        <v>8272</v>
      </c>
      <c r="S3909" s="15">
        <f t="shared" si="122"/>
        <v>41906.819513888891</v>
      </c>
      <c r="T3909" s="14">
        <f t="shared" si="123"/>
        <v>41938.838888888888</v>
      </c>
    </row>
    <row r="3910" spans="1:20" ht="30.75" x14ac:dyDescent="0.25">
      <c r="A3910" s="3">
        <v>3908</v>
      </c>
      <c r="B3910" s="4" t="s">
        <v>3905</v>
      </c>
      <c r="C3910" s="4" t="s">
        <v>8016</v>
      </c>
      <c r="D3910" s="3">
        <v>750</v>
      </c>
      <c r="E3910" s="3">
        <v>65</v>
      </c>
      <c r="F3910" s="9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8272</v>
      </c>
      <c r="O3910" s="7">
        <v>8.6666666666666679</v>
      </c>
      <c r="P3910" s="3">
        <v>-171.25</v>
      </c>
      <c r="Q3910" s="3" t="s">
        <v>8272</v>
      </c>
      <c r="R3910" s="3" t="s">
        <v>8272</v>
      </c>
      <c r="S3910" s="15">
        <f t="shared" si="122"/>
        <v>41834.135370370372</v>
      </c>
      <c r="T3910" s="14">
        <f t="shared" si="123"/>
        <v>41849.135370370372</v>
      </c>
    </row>
    <row r="3911" spans="1:20" ht="30.75" x14ac:dyDescent="0.25">
      <c r="A3911" s="3">
        <v>3909</v>
      </c>
      <c r="B3911" s="4" t="s">
        <v>3906</v>
      </c>
      <c r="C3911" s="4" t="s">
        <v>8017</v>
      </c>
      <c r="D3911" s="3">
        <v>60000</v>
      </c>
      <c r="E3911" s="3">
        <v>135</v>
      </c>
      <c r="F3911" s="9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8272</v>
      </c>
      <c r="O3911" s="7">
        <v>0.22499999999999998</v>
      </c>
      <c r="P3911" s="3">
        <v>-14966.25</v>
      </c>
      <c r="Q3911" s="3" t="s">
        <v>8272</v>
      </c>
      <c r="R3911" s="3" t="s">
        <v>8272</v>
      </c>
      <c r="S3911" s="15">
        <f t="shared" si="122"/>
        <v>41863.359282407408</v>
      </c>
      <c r="T3911" s="14">
        <f t="shared" si="123"/>
        <v>41893.359282407408</v>
      </c>
    </row>
    <row r="3912" spans="1:20" ht="30.75" x14ac:dyDescent="0.25">
      <c r="A3912" s="3">
        <v>3910</v>
      </c>
      <c r="B3912" s="4" t="s">
        <v>3907</v>
      </c>
      <c r="C3912" s="4" t="s">
        <v>8018</v>
      </c>
      <c r="D3912" s="3">
        <v>6000</v>
      </c>
      <c r="E3912" s="3">
        <v>185</v>
      </c>
      <c r="F3912" s="9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8272</v>
      </c>
      <c r="O3912" s="7">
        <v>3.0833333333333335</v>
      </c>
      <c r="P3912" s="3">
        <v>-1938.3333333333333</v>
      </c>
      <c r="Q3912" s="3" t="s">
        <v>8272</v>
      </c>
      <c r="R3912" s="3" t="s">
        <v>8272</v>
      </c>
      <c r="S3912" s="15">
        <f t="shared" si="122"/>
        <v>42224.756909722222</v>
      </c>
      <c r="T3912" s="14">
        <f t="shared" si="123"/>
        <v>42254.756909722222</v>
      </c>
    </row>
    <row r="3913" spans="1:20" ht="30.75" x14ac:dyDescent="0.25">
      <c r="A3913" s="3">
        <v>3911</v>
      </c>
      <c r="B3913" s="4" t="s">
        <v>3908</v>
      </c>
      <c r="C3913" s="4" t="s">
        <v>8019</v>
      </c>
      <c r="D3913" s="3">
        <v>8000</v>
      </c>
      <c r="E3913" s="3">
        <v>2993</v>
      </c>
      <c r="F3913" s="9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8272</v>
      </c>
      <c r="O3913" s="7">
        <v>37.412500000000001</v>
      </c>
      <c r="P3913" s="3">
        <v>-139.08333333333334</v>
      </c>
      <c r="Q3913" s="3" t="s">
        <v>8272</v>
      </c>
      <c r="R3913" s="3" t="s">
        <v>8272</v>
      </c>
      <c r="S3913" s="15">
        <f t="shared" si="122"/>
        <v>41939.8122337963</v>
      </c>
      <c r="T3913" s="14">
        <f t="shared" si="123"/>
        <v>41969.853900462964</v>
      </c>
    </row>
    <row r="3914" spans="1:20" ht="30.75" x14ac:dyDescent="0.25">
      <c r="A3914" s="3">
        <v>3912</v>
      </c>
      <c r="B3914" s="4" t="s">
        <v>3909</v>
      </c>
      <c r="C3914" s="4" t="s">
        <v>8020</v>
      </c>
      <c r="D3914" s="3">
        <v>15000</v>
      </c>
      <c r="E3914" s="3">
        <v>1</v>
      </c>
      <c r="F3914" s="9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8272</v>
      </c>
      <c r="O3914" s="7">
        <v>6.6666666666666671E-3</v>
      </c>
      <c r="P3914" s="3">
        <v>-14999</v>
      </c>
      <c r="Q3914" s="3" t="s">
        <v>8272</v>
      </c>
      <c r="R3914" s="3" t="s">
        <v>8272</v>
      </c>
      <c r="S3914" s="15">
        <f t="shared" si="122"/>
        <v>42059.270023148143</v>
      </c>
      <c r="T3914" s="14">
        <f t="shared" si="123"/>
        <v>42119.190972222219</v>
      </c>
    </row>
    <row r="3915" spans="1:20" ht="30.75" x14ac:dyDescent="0.25">
      <c r="A3915" s="3">
        <v>3913</v>
      </c>
      <c r="B3915" s="4" t="s">
        <v>3910</v>
      </c>
      <c r="C3915" s="4" t="s">
        <v>8021</v>
      </c>
      <c r="D3915" s="3">
        <v>10000</v>
      </c>
      <c r="E3915" s="3">
        <v>1000</v>
      </c>
      <c r="F3915" s="9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8272</v>
      </c>
      <c r="O3915" s="7">
        <v>10</v>
      </c>
      <c r="P3915" s="3">
        <v>-1285.7142857142858</v>
      </c>
      <c r="Q3915" s="3" t="s">
        <v>8272</v>
      </c>
      <c r="R3915" s="3" t="s">
        <v>8272</v>
      </c>
      <c r="S3915" s="15">
        <f t="shared" si="122"/>
        <v>42308.211215277777</v>
      </c>
      <c r="T3915" s="14">
        <f t="shared" si="123"/>
        <v>42338.252881944441</v>
      </c>
    </row>
    <row r="3916" spans="1:20" ht="45.75" x14ac:dyDescent="0.25">
      <c r="A3916" s="3">
        <v>3914</v>
      </c>
      <c r="B3916" s="4" t="s">
        <v>3911</v>
      </c>
      <c r="C3916" s="4" t="s">
        <v>8022</v>
      </c>
      <c r="D3916" s="3">
        <v>2500</v>
      </c>
      <c r="E3916" s="3">
        <v>909</v>
      </c>
      <c r="F3916" s="9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8272</v>
      </c>
      <c r="O3916" s="7">
        <v>36.36</v>
      </c>
      <c r="P3916" s="3">
        <v>-58.925925925925924</v>
      </c>
      <c r="Q3916" s="3" t="s">
        <v>8272</v>
      </c>
      <c r="R3916" s="3" t="s">
        <v>8272</v>
      </c>
      <c r="S3916" s="15">
        <f t="shared" si="122"/>
        <v>42114.818935185183</v>
      </c>
      <c r="T3916" s="14">
        <f t="shared" si="123"/>
        <v>42134.957638888889</v>
      </c>
    </row>
    <row r="3917" spans="1:20" ht="30.75" x14ac:dyDescent="0.25">
      <c r="A3917" s="3">
        <v>3915</v>
      </c>
      <c r="B3917" s="4" t="s">
        <v>3912</v>
      </c>
      <c r="C3917" s="4" t="s">
        <v>8023</v>
      </c>
      <c r="D3917" s="3">
        <v>1500</v>
      </c>
      <c r="E3917" s="3">
        <v>5</v>
      </c>
      <c r="F3917" s="9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8272</v>
      </c>
      <c r="O3917" s="7">
        <v>0.33333333333333337</v>
      </c>
      <c r="P3917" s="3">
        <v>-1495</v>
      </c>
      <c r="Q3917" s="3" t="s">
        <v>8272</v>
      </c>
      <c r="R3917" s="3" t="s">
        <v>8272</v>
      </c>
      <c r="S3917" s="15">
        <f t="shared" si="122"/>
        <v>42492.98505787037</v>
      </c>
      <c r="T3917" s="14">
        <f t="shared" si="123"/>
        <v>42522.98505787037</v>
      </c>
    </row>
    <row r="3918" spans="1:20" ht="30.75" x14ac:dyDescent="0.25">
      <c r="A3918" s="3">
        <v>3916</v>
      </c>
      <c r="B3918" s="4" t="s">
        <v>3913</v>
      </c>
      <c r="C3918" s="4" t="s">
        <v>8024</v>
      </c>
      <c r="D3918" s="3">
        <v>2000</v>
      </c>
      <c r="E3918" s="3">
        <v>0</v>
      </c>
      <c r="F3918" s="9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8272</v>
      </c>
      <c r="O3918" s="7">
        <v>0</v>
      </c>
      <c r="P3918" s="3">
        <v>0</v>
      </c>
      <c r="Q3918" s="3" t="s">
        <v>8272</v>
      </c>
      <c r="R3918" s="3" t="s">
        <v>8272</v>
      </c>
      <c r="S3918" s="15">
        <f t="shared" si="122"/>
        <v>42494.471666666665</v>
      </c>
      <c r="T3918" s="14">
        <f t="shared" si="123"/>
        <v>42524.471666666665</v>
      </c>
    </row>
    <row r="3919" spans="1:20" ht="30.75" x14ac:dyDescent="0.25">
      <c r="A3919" s="3">
        <v>3917</v>
      </c>
      <c r="B3919" s="4" t="s">
        <v>3914</v>
      </c>
      <c r="C3919" s="4" t="s">
        <v>8025</v>
      </c>
      <c r="D3919" s="3">
        <v>3500</v>
      </c>
      <c r="E3919" s="3">
        <v>10</v>
      </c>
      <c r="F3919" s="9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8272</v>
      </c>
      <c r="O3919" s="7">
        <v>0.2857142857142857</v>
      </c>
      <c r="P3919" s="3">
        <v>-3490</v>
      </c>
      <c r="Q3919" s="3" t="s">
        <v>8272</v>
      </c>
      <c r="R3919" s="3" t="s">
        <v>8272</v>
      </c>
      <c r="S3919" s="15">
        <f t="shared" si="122"/>
        <v>41863.527326388888</v>
      </c>
      <c r="T3919" s="14">
        <f t="shared" si="123"/>
        <v>41893.527326388888</v>
      </c>
    </row>
    <row r="3920" spans="1:20" ht="45.75" x14ac:dyDescent="0.25">
      <c r="A3920" s="3">
        <v>3918</v>
      </c>
      <c r="B3920" s="4" t="s">
        <v>3915</v>
      </c>
      <c r="C3920" s="4" t="s">
        <v>8026</v>
      </c>
      <c r="D3920" s="3">
        <v>60000</v>
      </c>
      <c r="E3920" s="3">
        <v>120</v>
      </c>
      <c r="F3920" s="9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8272</v>
      </c>
      <c r="O3920" s="7">
        <v>0.2</v>
      </c>
      <c r="P3920" s="3">
        <v>-19960</v>
      </c>
      <c r="Q3920" s="3" t="s">
        <v>8272</v>
      </c>
      <c r="R3920" s="3" t="s">
        <v>8272</v>
      </c>
      <c r="S3920" s="15">
        <f t="shared" si="122"/>
        <v>41843.664618055554</v>
      </c>
      <c r="T3920" s="14">
        <f t="shared" si="123"/>
        <v>41855.666666666664</v>
      </c>
    </row>
    <row r="3921" spans="1:20" ht="30.75" x14ac:dyDescent="0.25">
      <c r="A3921" s="3">
        <v>3919</v>
      </c>
      <c r="B3921" s="4" t="s">
        <v>3916</v>
      </c>
      <c r="C3921" s="4" t="s">
        <v>8027</v>
      </c>
      <c r="D3921" s="3">
        <v>5000</v>
      </c>
      <c r="E3921" s="3">
        <v>90</v>
      </c>
      <c r="F3921" s="9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8272</v>
      </c>
      <c r="O3921" s="7">
        <v>1.7999999999999998</v>
      </c>
      <c r="P3921" s="3">
        <v>-1636.6666666666667</v>
      </c>
      <c r="Q3921" s="3" t="s">
        <v>8272</v>
      </c>
      <c r="R3921" s="3" t="s">
        <v>8272</v>
      </c>
      <c r="S3921" s="15">
        <f t="shared" si="122"/>
        <v>42358.684872685189</v>
      </c>
      <c r="T3921" s="14">
        <f t="shared" si="123"/>
        <v>42387</v>
      </c>
    </row>
    <row r="3922" spans="1:20" ht="30.75" x14ac:dyDescent="0.25">
      <c r="A3922" s="3">
        <v>3920</v>
      </c>
      <c r="B3922" s="4" t="s">
        <v>3917</v>
      </c>
      <c r="C3922" s="4" t="s">
        <v>8028</v>
      </c>
      <c r="D3922" s="3">
        <v>2500</v>
      </c>
      <c r="E3922" s="3">
        <v>135</v>
      </c>
      <c r="F3922" s="9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8272</v>
      </c>
      <c r="O3922" s="7">
        <v>5.4</v>
      </c>
      <c r="P3922" s="3">
        <v>-788.33333333333337</v>
      </c>
      <c r="Q3922" s="3" t="s">
        <v>8272</v>
      </c>
      <c r="R3922" s="3" t="s">
        <v>8272</v>
      </c>
      <c r="S3922" s="15">
        <f t="shared" si="122"/>
        <v>42657.38726851852</v>
      </c>
      <c r="T3922" s="14">
        <f t="shared" si="123"/>
        <v>42687.428935185191</v>
      </c>
    </row>
    <row r="3923" spans="1:20" ht="30.75" x14ac:dyDescent="0.25">
      <c r="A3923" s="3">
        <v>3921</v>
      </c>
      <c r="B3923" s="4" t="s">
        <v>3918</v>
      </c>
      <c r="C3923" s="4" t="s">
        <v>8029</v>
      </c>
      <c r="D3923" s="3">
        <v>3000</v>
      </c>
      <c r="E3923" s="3">
        <v>0</v>
      </c>
      <c r="F3923" s="9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8272</v>
      </c>
      <c r="O3923" s="7">
        <v>0</v>
      </c>
      <c r="P3923" s="3">
        <v>0</v>
      </c>
      <c r="Q3923" s="3" t="s">
        <v>8272</v>
      </c>
      <c r="R3923" s="3" t="s">
        <v>8272</v>
      </c>
      <c r="S3923" s="15">
        <f t="shared" si="122"/>
        <v>41926.542303240742</v>
      </c>
      <c r="T3923" s="14">
        <f t="shared" si="123"/>
        <v>41938.75</v>
      </c>
    </row>
    <row r="3924" spans="1:20" ht="45.75" x14ac:dyDescent="0.25">
      <c r="A3924" s="3">
        <v>3922</v>
      </c>
      <c r="B3924" s="4" t="s">
        <v>3919</v>
      </c>
      <c r="C3924" s="4" t="s">
        <v>8030</v>
      </c>
      <c r="D3924" s="3">
        <v>750</v>
      </c>
      <c r="E3924" s="3">
        <v>61</v>
      </c>
      <c r="F3924" s="9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8272</v>
      </c>
      <c r="O3924" s="7">
        <v>8.1333333333333329</v>
      </c>
      <c r="P3924" s="3">
        <v>-114.83333333333333</v>
      </c>
      <c r="Q3924" s="3" t="s">
        <v>8272</v>
      </c>
      <c r="R3924" s="3" t="s">
        <v>8272</v>
      </c>
      <c r="S3924" s="15">
        <f t="shared" si="122"/>
        <v>42020.768634259264</v>
      </c>
      <c r="T3924" s="14">
        <f t="shared" si="123"/>
        <v>42065.958333333328</v>
      </c>
    </row>
    <row r="3925" spans="1:20" ht="45.75" x14ac:dyDescent="0.25">
      <c r="A3925" s="3">
        <v>3923</v>
      </c>
      <c r="B3925" s="4" t="s">
        <v>3920</v>
      </c>
      <c r="C3925" s="4" t="s">
        <v>8031</v>
      </c>
      <c r="D3925" s="3">
        <v>11500</v>
      </c>
      <c r="E3925" s="3">
        <v>1384</v>
      </c>
      <c r="F3925" s="9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8272</v>
      </c>
      <c r="O3925" s="7">
        <v>12.034782608695652</v>
      </c>
      <c r="P3925" s="3">
        <v>-595.05882352941171</v>
      </c>
      <c r="Q3925" s="3" t="s">
        <v>8272</v>
      </c>
      <c r="R3925" s="3" t="s">
        <v>8272</v>
      </c>
      <c r="S3925" s="15">
        <f t="shared" si="122"/>
        <v>42075.979988425926</v>
      </c>
      <c r="T3925" s="14">
        <f t="shared" si="123"/>
        <v>42103.979988425926</v>
      </c>
    </row>
    <row r="3926" spans="1:20" ht="30.75" x14ac:dyDescent="0.25">
      <c r="A3926" s="3">
        <v>3924</v>
      </c>
      <c r="B3926" s="4" t="s">
        <v>3921</v>
      </c>
      <c r="C3926" s="4" t="s">
        <v>8032</v>
      </c>
      <c r="D3926" s="3">
        <v>15000</v>
      </c>
      <c r="E3926" s="3">
        <v>2290</v>
      </c>
      <c r="F3926" s="9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8272</v>
      </c>
      <c r="O3926" s="7">
        <v>15.266666666666667</v>
      </c>
      <c r="P3926" s="3">
        <v>-317.75</v>
      </c>
      <c r="Q3926" s="3" t="s">
        <v>8272</v>
      </c>
      <c r="R3926" s="3" t="s">
        <v>8272</v>
      </c>
      <c r="S3926" s="15">
        <f t="shared" si="122"/>
        <v>41786.959745370368</v>
      </c>
      <c r="T3926" s="14">
        <f t="shared" si="123"/>
        <v>41816.959745370368</v>
      </c>
    </row>
    <row r="3927" spans="1:20" ht="45.75" x14ac:dyDescent="0.25">
      <c r="A3927" s="3">
        <v>3925</v>
      </c>
      <c r="B3927" s="4" t="s">
        <v>3922</v>
      </c>
      <c r="C3927" s="4" t="s">
        <v>8033</v>
      </c>
      <c r="D3927" s="3">
        <v>150</v>
      </c>
      <c r="E3927" s="3">
        <v>15</v>
      </c>
      <c r="F3927" s="9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8272</v>
      </c>
      <c r="O3927" s="7">
        <v>10</v>
      </c>
      <c r="P3927" s="3">
        <v>-45</v>
      </c>
      <c r="Q3927" s="3" t="s">
        <v>8272</v>
      </c>
      <c r="R3927" s="3" t="s">
        <v>8272</v>
      </c>
      <c r="S3927" s="15">
        <f t="shared" si="122"/>
        <v>41820.870821759258</v>
      </c>
      <c r="T3927" s="14">
        <f t="shared" si="123"/>
        <v>41850.870821759258</v>
      </c>
    </row>
    <row r="3928" spans="1:20" ht="30.75" x14ac:dyDescent="0.25">
      <c r="A3928" s="3">
        <v>3926</v>
      </c>
      <c r="B3928" s="4" t="s">
        <v>3923</v>
      </c>
      <c r="C3928" s="4" t="s">
        <v>8034</v>
      </c>
      <c r="D3928" s="3">
        <v>5000</v>
      </c>
      <c r="E3928" s="3">
        <v>15</v>
      </c>
      <c r="F3928" s="9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8272</v>
      </c>
      <c r="O3928" s="7">
        <v>0.3</v>
      </c>
      <c r="P3928" s="3">
        <v>-4985</v>
      </c>
      <c r="Q3928" s="3" t="s">
        <v>8272</v>
      </c>
      <c r="R3928" s="3" t="s">
        <v>8272</v>
      </c>
      <c r="S3928" s="15">
        <f t="shared" si="122"/>
        <v>41970.085046296299</v>
      </c>
      <c r="T3928" s="14">
        <f t="shared" si="123"/>
        <v>42000.085046296299</v>
      </c>
    </row>
    <row r="3929" spans="1:20" ht="45.75" x14ac:dyDescent="0.25">
      <c r="A3929" s="3">
        <v>3927</v>
      </c>
      <c r="B3929" s="4" t="s">
        <v>3924</v>
      </c>
      <c r="C3929" s="4" t="s">
        <v>8035</v>
      </c>
      <c r="D3929" s="3">
        <v>2500</v>
      </c>
      <c r="E3929" s="3">
        <v>25</v>
      </c>
      <c r="F3929" s="9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8272</v>
      </c>
      <c r="O3929" s="7">
        <v>1</v>
      </c>
      <c r="P3929" s="3">
        <v>-1237.5</v>
      </c>
      <c r="Q3929" s="3" t="s">
        <v>8272</v>
      </c>
      <c r="R3929" s="3" t="s">
        <v>8272</v>
      </c>
      <c r="S3929" s="15">
        <f t="shared" si="122"/>
        <v>41830.267407407409</v>
      </c>
      <c r="T3929" s="14">
        <f t="shared" si="123"/>
        <v>41860.267407407409</v>
      </c>
    </row>
    <row r="3930" spans="1:20" ht="45.75" x14ac:dyDescent="0.25">
      <c r="A3930" s="3">
        <v>3928</v>
      </c>
      <c r="B3930" s="4" t="s">
        <v>3925</v>
      </c>
      <c r="C3930" s="4" t="s">
        <v>8036</v>
      </c>
      <c r="D3930" s="3">
        <v>5000</v>
      </c>
      <c r="E3930" s="3">
        <v>651</v>
      </c>
      <c r="F3930" s="9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8272</v>
      </c>
      <c r="O3930" s="7">
        <v>13.020000000000001</v>
      </c>
      <c r="P3930" s="3">
        <v>-621.28571428571433</v>
      </c>
      <c r="Q3930" s="3" t="s">
        <v>8272</v>
      </c>
      <c r="R3930" s="3" t="s">
        <v>8272</v>
      </c>
      <c r="S3930" s="15">
        <f t="shared" si="122"/>
        <v>42265.683182870373</v>
      </c>
      <c r="T3930" s="14">
        <f t="shared" si="123"/>
        <v>42293.207638888889</v>
      </c>
    </row>
    <row r="3931" spans="1:20" ht="30.75" x14ac:dyDescent="0.25">
      <c r="A3931" s="3">
        <v>3929</v>
      </c>
      <c r="B3931" s="4" t="s">
        <v>3926</v>
      </c>
      <c r="C3931" s="4" t="s">
        <v>8037</v>
      </c>
      <c r="D3931" s="3">
        <v>20000</v>
      </c>
      <c r="E3931" s="3">
        <v>453</v>
      </c>
      <c r="F3931" s="9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8272</v>
      </c>
      <c r="O3931" s="7">
        <v>2.2650000000000001</v>
      </c>
      <c r="P3931" s="3">
        <v>-1396.2142857142858</v>
      </c>
      <c r="Q3931" s="3" t="s">
        <v>8272</v>
      </c>
      <c r="R3931" s="3" t="s">
        <v>8272</v>
      </c>
      <c r="S3931" s="15">
        <f t="shared" si="122"/>
        <v>42601.827141203699</v>
      </c>
      <c r="T3931" s="14">
        <f t="shared" si="123"/>
        <v>42631.827141203699</v>
      </c>
    </row>
    <row r="3932" spans="1:20" ht="30.75" x14ac:dyDescent="0.25">
      <c r="A3932" s="3">
        <v>3930</v>
      </c>
      <c r="B3932" s="4" t="s">
        <v>3927</v>
      </c>
      <c r="C3932" s="4" t="s">
        <v>8038</v>
      </c>
      <c r="D3932" s="3">
        <v>10000</v>
      </c>
      <c r="E3932" s="3">
        <v>0</v>
      </c>
      <c r="F3932" s="9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8272</v>
      </c>
      <c r="O3932" s="7">
        <v>0</v>
      </c>
      <c r="P3932" s="3">
        <v>0</v>
      </c>
      <c r="Q3932" s="3" t="s">
        <v>8272</v>
      </c>
      <c r="R3932" s="3" t="s">
        <v>8272</v>
      </c>
      <c r="S3932" s="15">
        <f t="shared" si="122"/>
        <v>42433.338749999995</v>
      </c>
      <c r="T3932" s="14">
        <f t="shared" si="123"/>
        <v>42461.25</v>
      </c>
    </row>
    <row r="3933" spans="1:20" ht="30.75" x14ac:dyDescent="0.25">
      <c r="A3933" s="3">
        <v>3931</v>
      </c>
      <c r="B3933" s="4" t="s">
        <v>3928</v>
      </c>
      <c r="C3933" s="4" t="s">
        <v>8039</v>
      </c>
      <c r="D3933" s="3">
        <v>8000</v>
      </c>
      <c r="E3933" s="3">
        <v>0</v>
      </c>
      <c r="F3933" s="9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8272</v>
      </c>
      <c r="O3933" s="7">
        <v>0</v>
      </c>
      <c r="P3933" s="3">
        <v>0</v>
      </c>
      <c r="Q3933" s="3" t="s">
        <v>8272</v>
      </c>
      <c r="R3933" s="3" t="s">
        <v>8272</v>
      </c>
      <c r="S3933" s="15">
        <f t="shared" si="122"/>
        <v>42228.151701388888</v>
      </c>
      <c r="T3933" s="14">
        <f t="shared" si="123"/>
        <v>42253.151701388888</v>
      </c>
    </row>
    <row r="3934" spans="1:20" ht="30.75" x14ac:dyDescent="0.25">
      <c r="A3934" s="3">
        <v>3932</v>
      </c>
      <c r="B3934" s="4" t="s">
        <v>3929</v>
      </c>
      <c r="C3934" s="4" t="s">
        <v>8040</v>
      </c>
      <c r="D3934" s="3">
        <v>12000</v>
      </c>
      <c r="E3934" s="3">
        <v>1</v>
      </c>
      <c r="F3934" s="9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8272</v>
      </c>
      <c r="O3934" s="7">
        <v>8.3333333333333332E-3</v>
      </c>
      <c r="P3934" s="3">
        <v>-11999</v>
      </c>
      <c r="Q3934" s="3" t="s">
        <v>8272</v>
      </c>
      <c r="R3934" s="3" t="s">
        <v>8272</v>
      </c>
      <c r="S3934" s="15">
        <f t="shared" si="122"/>
        <v>42415.168564814812</v>
      </c>
      <c r="T3934" s="14">
        <f t="shared" si="123"/>
        <v>42445.126898148148</v>
      </c>
    </row>
    <row r="3935" spans="1:20" ht="30.75" x14ac:dyDescent="0.25">
      <c r="A3935" s="3">
        <v>3933</v>
      </c>
      <c r="B3935" s="4" t="s">
        <v>3930</v>
      </c>
      <c r="C3935" s="4" t="s">
        <v>8041</v>
      </c>
      <c r="D3935" s="3">
        <v>7000</v>
      </c>
      <c r="E3935" s="3">
        <v>1102</v>
      </c>
      <c r="F3935" s="9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8272</v>
      </c>
      <c r="O3935" s="7">
        <v>15.742857142857142</v>
      </c>
      <c r="P3935" s="3">
        <v>-491.5</v>
      </c>
      <c r="Q3935" s="3" t="s">
        <v>8272</v>
      </c>
      <c r="R3935" s="3" t="s">
        <v>8272</v>
      </c>
      <c r="S3935" s="15">
        <f t="shared" si="122"/>
        <v>42538.968310185184</v>
      </c>
      <c r="T3935" s="14">
        <f t="shared" si="123"/>
        <v>42568.029861111107</v>
      </c>
    </row>
    <row r="3936" spans="1:20" ht="30.75" x14ac:dyDescent="0.25">
      <c r="A3936" s="3">
        <v>3934</v>
      </c>
      <c r="B3936" s="4" t="s">
        <v>3931</v>
      </c>
      <c r="C3936" s="4" t="s">
        <v>8042</v>
      </c>
      <c r="D3936" s="3">
        <v>5000</v>
      </c>
      <c r="E3936" s="3">
        <v>550</v>
      </c>
      <c r="F3936" s="9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8272</v>
      </c>
      <c r="O3936" s="7">
        <v>11</v>
      </c>
      <c r="P3936" s="3">
        <v>-370.83333333333331</v>
      </c>
      <c r="Q3936" s="3" t="s">
        <v>8272</v>
      </c>
      <c r="R3936" s="3" t="s">
        <v>8272</v>
      </c>
      <c r="S3936" s="15">
        <f t="shared" si="122"/>
        <v>42233.671747685185</v>
      </c>
      <c r="T3936" s="14">
        <f t="shared" si="123"/>
        <v>42278.541666666672</v>
      </c>
    </row>
    <row r="3937" spans="1:20" ht="30.75" x14ac:dyDescent="0.25">
      <c r="A3937" s="3">
        <v>3935</v>
      </c>
      <c r="B3937" s="4" t="s">
        <v>3932</v>
      </c>
      <c r="C3937" s="4" t="s">
        <v>8043</v>
      </c>
      <c r="D3937" s="3">
        <v>3000</v>
      </c>
      <c r="E3937" s="3">
        <v>1315</v>
      </c>
      <c r="F3937" s="9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8272</v>
      </c>
      <c r="O3937" s="7">
        <v>43.833333333333336</v>
      </c>
      <c r="P3937" s="3">
        <v>-73.260869565217391</v>
      </c>
      <c r="Q3937" s="3" t="s">
        <v>8272</v>
      </c>
      <c r="R3937" s="3" t="s">
        <v>8272</v>
      </c>
      <c r="S3937" s="15">
        <f t="shared" si="122"/>
        <v>42221.656782407401</v>
      </c>
      <c r="T3937" s="14">
        <f t="shared" si="123"/>
        <v>42281.656782407401</v>
      </c>
    </row>
    <row r="3938" spans="1:20" ht="30.75" x14ac:dyDescent="0.25">
      <c r="A3938" s="3">
        <v>3936</v>
      </c>
      <c r="B3938" s="4" t="s">
        <v>3933</v>
      </c>
      <c r="C3938" s="4" t="s">
        <v>8044</v>
      </c>
      <c r="D3938" s="3">
        <v>20000</v>
      </c>
      <c r="E3938" s="3">
        <v>0</v>
      </c>
      <c r="F3938" s="9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8272</v>
      </c>
      <c r="O3938" s="7">
        <v>0</v>
      </c>
      <c r="P3938" s="3">
        <v>0</v>
      </c>
      <c r="Q3938" s="3" t="s">
        <v>8272</v>
      </c>
      <c r="R3938" s="3" t="s">
        <v>8272</v>
      </c>
      <c r="S3938" s="15">
        <f t="shared" si="122"/>
        <v>42675.262962962966</v>
      </c>
      <c r="T3938" s="14">
        <f t="shared" si="123"/>
        <v>42705.304629629631</v>
      </c>
    </row>
    <row r="3939" spans="1:20" ht="30.75" x14ac:dyDescent="0.25">
      <c r="A3939" s="3">
        <v>3937</v>
      </c>
      <c r="B3939" s="4" t="s">
        <v>3934</v>
      </c>
      <c r="C3939" s="4" t="s">
        <v>8045</v>
      </c>
      <c r="D3939" s="3">
        <v>2885</v>
      </c>
      <c r="E3939" s="3">
        <v>2485</v>
      </c>
      <c r="F3939" s="9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8272</v>
      </c>
      <c r="O3939" s="7">
        <v>86.135181975736558</v>
      </c>
      <c r="P3939" s="3">
        <v>-40</v>
      </c>
      <c r="Q3939" s="3" t="s">
        <v>8272</v>
      </c>
      <c r="R3939" s="3" t="s">
        <v>8272</v>
      </c>
      <c r="S3939" s="15">
        <f t="shared" si="122"/>
        <v>42534.631481481483</v>
      </c>
      <c r="T3939" s="14">
        <f t="shared" si="123"/>
        <v>42562.631481481483</v>
      </c>
    </row>
    <row r="3940" spans="1:20" ht="30.75" x14ac:dyDescent="0.25">
      <c r="A3940" s="3">
        <v>3938</v>
      </c>
      <c r="B3940" s="4" t="s">
        <v>3935</v>
      </c>
      <c r="C3940" s="4" t="s">
        <v>8046</v>
      </c>
      <c r="D3940" s="3">
        <v>3255</v>
      </c>
      <c r="E3940" s="3">
        <v>397</v>
      </c>
      <c r="F3940" s="9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8272</v>
      </c>
      <c r="O3940" s="7">
        <v>12.196620583717358</v>
      </c>
      <c r="P3940" s="3">
        <v>-571.6</v>
      </c>
      <c r="Q3940" s="3" t="s">
        <v>8272</v>
      </c>
      <c r="R3940" s="3" t="s">
        <v>8272</v>
      </c>
      <c r="S3940" s="15">
        <f t="shared" si="122"/>
        <v>42151.905717592599</v>
      </c>
      <c r="T3940" s="14">
        <f t="shared" si="123"/>
        <v>42182.905717592599</v>
      </c>
    </row>
    <row r="3941" spans="1:20" ht="30.75" x14ac:dyDescent="0.25">
      <c r="A3941" s="3">
        <v>3939</v>
      </c>
      <c r="B3941" s="4" t="s">
        <v>3936</v>
      </c>
      <c r="C3941" s="4" t="s">
        <v>8047</v>
      </c>
      <c r="D3941" s="3">
        <v>5000</v>
      </c>
      <c r="E3941" s="3">
        <v>5</v>
      </c>
      <c r="F3941" s="9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8272</v>
      </c>
      <c r="O3941" s="7">
        <v>0.1</v>
      </c>
      <c r="P3941" s="3">
        <v>-4995</v>
      </c>
      <c r="Q3941" s="3" t="s">
        <v>8272</v>
      </c>
      <c r="R3941" s="3" t="s">
        <v>8272</v>
      </c>
      <c r="S3941" s="15">
        <f t="shared" si="122"/>
        <v>41915.400219907409</v>
      </c>
      <c r="T3941" s="14">
        <f t="shared" si="123"/>
        <v>41919.1875</v>
      </c>
    </row>
    <row r="3942" spans="1:20" ht="30.75" x14ac:dyDescent="0.25">
      <c r="A3942" s="3">
        <v>3940</v>
      </c>
      <c r="B3942" s="4" t="s">
        <v>3937</v>
      </c>
      <c r="C3942" s="4" t="s">
        <v>8048</v>
      </c>
      <c r="D3942" s="3">
        <v>5000</v>
      </c>
      <c r="E3942" s="3">
        <v>11</v>
      </c>
      <c r="F3942" s="9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8272</v>
      </c>
      <c r="O3942" s="7">
        <v>0.22</v>
      </c>
      <c r="P3942" s="3">
        <v>-2494.5</v>
      </c>
      <c r="Q3942" s="3" t="s">
        <v>8272</v>
      </c>
      <c r="R3942" s="3" t="s">
        <v>8272</v>
      </c>
      <c r="S3942" s="15">
        <f t="shared" si="122"/>
        <v>41961.492488425924</v>
      </c>
      <c r="T3942" s="14">
        <f t="shared" si="123"/>
        <v>42006.492488425924</v>
      </c>
    </row>
    <row r="3943" spans="1:20" ht="45.75" x14ac:dyDescent="0.25">
      <c r="A3943" s="3">
        <v>3941</v>
      </c>
      <c r="B3943" s="4" t="s">
        <v>3938</v>
      </c>
      <c r="C3943" s="4" t="s">
        <v>8049</v>
      </c>
      <c r="D3943" s="3">
        <v>5500</v>
      </c>
      <c r="E3943" s="3">
        <v>50</v>
      </c>
      <c r="F3943" s="9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8272</v>
      </c>
      <c r="O3943" s="7">
        <v>0.90909090909090906</v>
      </c>
      <c r="P3943" s="3">
        <v>-2725</v>
      </c>
      <c r="Q3943" s="3" t="s">
        <v>8272</v>
      </c>
      <c r="R3943" s="3" t="s">
        <v>8272</v>
      </c>
      <c r="S3943" s="15">
        <f t="shared" si="122"/>
        <v>41940.587233796294</v>
      </c>
      <c r="T3943" s="14">
        <f t="shared" si="123"/>
        <v>41968.041666666672</v>
      </c>
    </row>
    <row r="3944" spans="1:20" ht="30.75" x14ac:dyDescent="0.25">
      <c r="A3944" s="3">
        <v>3942</v>
      </c>
      <c r="B3944" s="4" t="s">
        <v>3939</v>
      </c>
      <c r="C3944" s="4" t="s">
        <v>8050</v>
      </c>
      <c r="D3944" s="3">
        <v>1200</v>
      </c>
      <c r="E3944" s="3">
        <v>0</v>
      </c>
      <c r="F3944" s="9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8272</v>
      </c>
      <c r="O3944" s="7">
        <v>0</v>
      </c>
      <c r="P3944" s="3">
        <v>0</v>
      </c>
      <c r="Q3944" s="3" t="s">
        <v>8272</v>
      </c>
      <c r="R3944" s="3" t="s">
        <v>8272</v>
      </c>
      <c r="S3944" s="15">
        <f t="shared" si="122"/>
        <v>42111.904097222221</v>
      </c>
      <c r="T3944" s="14">
        <f t="shared" si="123"/>
        <v>42171.904097222221</v>
      </c>
    </row>
    <row r="3945" spans="1:20" ht="30.75" x14ac:dyDescent="0.25">
      <c r="A3945" s="3">
        <v>3943</v>
      </c>
      <c r="B3945" s="4" t="s">
        <v>3940</v>
      </c>
      <c r="C3945" s="4" t="s">
        <v>8051</v>
      </c>
      <c r="D3945" s="3">
        <v>5000</v>
      </c>
      <c r="E3945" s="3">
        <v>1782</v>
      </c>
      <c r="F3945" s="9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8272</v>
      </c>
      <c r="O3945" s="7">
        <v>35.64</v>
      </c>
      <c r="P3945" s="3">
        <v>-247.53846153846155</v>
      </c>
      <c r="Q3945" s="3" t="s">
        <v>8272</v>
      </c>
      <c r="R3945" s="3" t="s">
        <v>8272</v>
      </c>
      <c r="S3945" s="15">
        <f t="shared" si="122"/>
        <v>42279.778564814813</v>
      </c>
      <c r="T3945" s="14">
        <f t="shared" si="123"/>
        <v>42310.701388888891</v>
      </c>
    </row>
    <row r="3946" spans="1:20" ht="45.75" x14ac:dyDescent="0.25">
      <c r="A3946" s="3">
        <v>3944</v>
      </c>
      <c r="B3946" s="4" t="s">
        <v>3941</v>
      </c>
      <c r="C3946" s="4" t="s">
        <v>8052</v>
      </c>
      <c r="D3946" s="3">
        <v>5000</v>
      </c>
      <c r="E3946" s="3">
        <v>0</v>
      </c>
      <c r="F3946" s="9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8272</v>
      </c>
      <c r="O3946" s="7">
        <v>0</v>
      </c>
      <c r="P3946" s="3">
        <v>0</v>
      </c>
      <c r="Q3946" s="3" t="s">
        <v>8272</v>
      </c>
      <c r="R3946" s="3" t="s">
        <v>8272</v>
      </c>
      <c r="S3946" s="15">
        <f t="shared" si="122"/>
        <v>42213.662905092591</v>
      </c>
      <c r="T3946" s="14">
        <f t="shared" si="123"/>
        <v>42243.662905092591</v>
      </c>
    </row>
    <row r="3947" spans="1:20" ht="30.75" x14ac:dyDescent="0.25">
      <c r="A3947" s="3">
        <v>3945</v>
      </c>
      <c r="B3947" s="4" t="s">
        <v>3942</v>
      </c>
      <c r="C3947" s="4" t="s">
        <v>8053</v>
      </c>
      <c r="D3947" s="3">
        <v>2000</v>
      </c>
      <c r="E3947" s="3">
        <v>5</v>
      </c>
      <c r="F3947" s="9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8272</v>
      </c>
      <c r="O3947" s="7">
        <v>0.25</v>
      </c>
      <c r="P3947" s="3">
        <v>-1995</v>
      </c>
      <c r="Q3947" s="3" t="s">
        <v>8272</v>
      </c>
      <c r="R3947" s="3" t="s">
        <v>8272</v>
      </c>
      <c r="S3947" s="15">
        <f t="shared" si="122"/>
        <v>42109.801712962959</v>
      </c>
      <c r="T3947" s="14">
        <f t="shared" si="123"/>
        <v>42139.801712962959</v>
      </c>
    </row>
    <row r="3948" spans="1:20" ht="30.75" x14ac:dyDescent="0.25">
      <c r="A3948" s="3">
        <v>3946</v>
      </c>
      <c r="B3948" s="4" t="s">
        <v>3943</v>
      </c>
      <c r="C3948" s="4" t="s">
        <v>8054</v>
      </c>
      <c r="D3948" s="3">
        <v>6000</v>
      </c>
      <c r="E3948" s="3">
        <v>195</v>
      </c>
      <c r="F3948" s="9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8272</v>
      </c>
      <c r="O3948" s="7">
        <v>3.25</v>
      </c>
      <c r="P3948" s="3">
        <v>-1161</v>
      </c>
      <c r="Q3948" s="3" t="s">
        <v>8272</v>
      </c>
      <c r="R3948" s="3" t="s">
        <v>8272</v>
      </c>
      <c r="S3948" s="15">
        <f t="shared" si="122"/>
        <v>42031.833587962959</v>
      </c>
      <c r="T3948" s="14">
        <f t="shared" si="123"/>
        <v>42063.333333333328</v>
      </c>
    </row>
    <row r="3949" spans="1:20" ht="30.75" x14ac:dyDescent="0.25">
      <c r="A3949" s="3">
        <v>3947</v>
      </c>
      <c r="B3949" s="4" t="s">
        <v>3944</v>
      </c>
      <c r="C3949" s="4" t="s">
        <v>8055</v>
      </c>
      <c r="D3949" s="3">
        <v>3000</v>
      </c>
      <c r="E3949" s="3">
        <v>101</v>
      </c>
      <c r="F3949" s="9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8272</v>
      </c>
      <c r="O3949" s="7">
        <v>3.3666666666666663</v>
      </c>
      <c r="P3949" s="3">
        <v>-1449.5</v>
      </c>
      <c r="Q3949" s="3" t="s">
        <v>8272</v>
      </c>
      <c r="R3949" s="3" t="s">
        <v>8272</v>
      </c>
      <c r="S3949" s="15">
        <f t="shared" si="122"/>
        <v>42615.142870370371</v>
      </c>
      <c r="T3949" s="14">
        <f t="shared" si="123"/>
        <v>42645.142870370371</v>
      </c>
    </row>
    <row r="3950" spans="1:20" ht="30.75" x14ac:dyDescent="0.25">
      <c r="A3950" s="3">
        <v>3948</v>
      </c>
      <c r="B3950" s="4" t="s">
        <v>3945</v>
      </c>
      <c r="C3950" s="4" t="s">
        <v>8056</v>
      </c>
      <c r="D3950" s="3">
        <v>30000</v>
      </c>
      <c r="E3950" s="3">
        <v>0</v>
      </c>
      <c r="F3950" s="9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8272</v>
      </c>
      <c r="O3950" s="7">
        <v>0</v>
      </c>
      <c r="P3950" s="3">
        <v>0</v>
      </c>
      <c r="Q3950" s="3" t="s">
        <v>8272</v>
      </c>
      <c r="R3950" s="3" t="s">
        <v>8272</v>
      </c>
      <c r="S3950" s="15">
        <f t="shared" si="122"/>
        <v>41829.325497685182</v>
      </c>
      <c r="T3950" s="14">
        <f t="shared" si="123"/>
        <v>41889.325497685182</v>
      </c>
    </row>
    <row r="3951" spans="1:20" ht="45.75" x14ac:dyDescent="0.25">
      <c r="A3951" s="3">
        <v>3949</v>
      </c>
      <c r="B3951" s="4" t="s">
        <v>3946</v>
      </c>
      <c r="C3951" s="4" t="s">
        <v>8057</v>
      </c>
      <c r="D3951" s="3">
        <v>10000</v>
      </c>
      <c r="E3951" s="3">
        <v>1577</v>
      </c>
      <c r="F3951" s="9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8272</v>
      </c>
      <c r="O3951" s="7">
        <v>15.770000000000001</v>
      </c>
      <c r="P3951" s="3">
        <v>-263.21875</v>
      </c>
      <c r="Q3951" s="3" t="s">
        <v>8272</v>
      </c>
      <c r="R3951" s="3" t="s">
        <v>8272</v>
      </c>
      <c r="S3951" s="15">
        <f t="shared" si="122"/>
        <v>42016.120613425926</v>
      </c>
      <c r="T3951" s="14">
        <f t="shared" si="123"/>
        <v>42046.120613425926</v>
      </c>
    </row>
    <row r="3952" spans="1:20" ht="45.75" x14ac:dyDescent="0.25">
      <c r="A3952" s="3">
        <v>3950</v>
      </c>
      <c r="B3952" s="4" t="s">
        <v>3947</v>
      </c>
      <c r="C3952" s="4" t="s">
        <v>8058</v>
      </c>
      <c r="D3952" s="3">
        <v>4000</v>
      </c>
      <c r="E3952" s="3">
        <v>25</v>
      </c>
      <c r="F3952" s="9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8272</v>
      </c>
      <c r="O3952" s="7">
        <v>0.625</v>
      </c>
      <c r="P3952" s="3">
        <v>-3975</v>
      </c>
      <c r="Q3952" s="3" t="s">
        <v>8272</v>
      </c>
      <c r="R3952" s="3" t="s">
        <v>8272</v>
      </c>
      <c r="S3952" s="15">
        <f t="shared" si="122"/>
        <v>42439.702314814815</v>
      </c>
      <c r="T3952" s="14">
        <f t="shared" si="123"/>
        <v>42468.774305555555</v>
      </c>
    </row>
    <row r="3953" spans="1:20" ht="30.75" x14ac:dyDescent="0.25">
      <c r="A3953" s="3">
        <v>3951</v>
      </c>
      <c r="B3953" s="4" t="s">
        <v>3948</v>
      </c>
      <c r="C3953" s="4" t="s">
        <v>6961</v>
      </c>
      <c r="D3953" s="3">
        <v>200000</v>
      </c>
      <c r="E3953" s="3">
        <v>1</v>
      </c>
      <c r="F3953" s="9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8272</v>
      </c>
      <c r="O3953" s="7">
        <v>5.0000000000000001E-4</v>
      </c>
      <c r="P3953" s="3">
        <v>-199999</v>
      </c>
      <c r="Q3953" s="3" t="s">
        <v>8272</v>
      </c>
      <c r="R3953" s="3" t="s">
        <v>8272</v>
      </c>
      <c r="S3953" s="15">
        <f t="shared" si="122"/>
        <v>42433.825717592597</v>
      </c>
      <c r="T3953" s="14">
        <f t="shared" si="123"/>
        <v>42493.784050925926</v>
      </c>
    </row>
    <row r="3954" spans="1:20" ht="30.75" x14ac:dyDescent="0.25">
      <c r="A3954" s="3">
        <v>3952</v>
      </c>
      <c r="B3954" s="4" t="s">
        <v>3949</v>
      </c>
      <c r="C3954" s="4" t="s">
        <v>8059</v>
      </c>
      <c r="D3954" s="3">
        <v>26000</v>
      </c>
      <c r="E3954" s="3">
        <v>25</v>
      </c>
      <c r="F3954" s="9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8272</v>
      </c>
      <c r="O3954" s="7">
        <v>9.6153846153846159E-2</v>
      </c>
      <c r="P3954" s="3">
        <v>-25975</v>
      </c>
      <c r="Q3954" s="3" t="s">
        <v>8272</v>
      </c>
      <c r="R3954" s="3" t="s">
        <v>8272</v>
      </c>
      <c r="S3954" s="15">
        <f t="shared" si="122"/>
        <v>42243.790393518517</v>
      </c>
      <c r="T3954" s="14">
        <f t="shared" si="123"/>
        <v>42303.790393518517</v>
      </c>
    </row>
    <row r="3955" spans="1:20" ht="30.75" x14ac:dyDescent="0.25">
      <c r="A3955" s="3">
        <v>3953</v>
      </c>
      <c r="B3955" s="4" t="s">
        <v>3950</v>
      </c>
      <c r="C3955" s="4" t="s">
        <v>8060</v>
      </c>
      <c r="D3955" s="3">
        <v>17600</v>
      </c>
      <c r="E3955" s="3">
        <v>0</v>
      </c>
      <c r="F3955" s="9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8272</v>
      </c>
      <c r="O3955" s="7">
        <v>0</v>
      </c>
      <c r="P3955" s="3">
        <v>0</v>
      </c>
      <c r="Q3955" s="3" t="s">
        <v>8272</v>
      </c>
      <c r="R3955" s="3" t="s">
        <v>8272</v>
      </c>
      <c r="S3955" s="15">
        <f t="shared" si="122"/>
        <v>42550.048449074078</v>
      </c>
      <c r="T3955" s="14">
        <f t="shared" si="123"/>
        <v>42580.978472222225</v>
      </c>
    </row>
    <row r="3956" spans="1:20" ht="30.75" x14ac:dyDescent="0.25">
      <c r="A3956" s="3">
        <v>3954</v>
      </c>
      <c r="B3956" s="4" t="s">
        <v>3951</v>
      </c>
      <c r="C3956" s="4" t="s">
        <v>8061</v>
      </c>
      <c r="D3956" s="3">
        <v>25000</v>
      </c>
      <c r="E3956" s="3">
        <v>0</v>
      </c>
      <c r="F3956" s="9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8272</v>
      </c>
      <c r="O3956" s="7">
        <v>0</v>
      </c>
      <c r="P3956" s="3">
        <v>0</v>
      </c>
      <c r="Q3956" s="3" t="s">
        <v>8272</v>
      </c>
      <c r="R3956" s="3" t="s">
        <v>8272</v>
      </c>
      <c r="S3956" s="15">
        <f t="shared" si="122"/>
        <v>41774.651203703703</v>
      </c>
      <c r="T3956" s="14">
        <f t="shared" si="123"/>
        <v>41834.651203703703</v>
      </c>
    </row>
    <row r="3957" spans="1:20" ht="30.75" x14ac:dyDescent="0.25">
      <c r="A3957" s="3">
        <v>3955</v>
      </c>
      <c r="B3957" s="4" t="s">
        <v>3952</v>
      </c>
      <c r="C3957" s="4" t="s">
        <v>8062</v>
      </c>
      <c r="D3957" s="3">
        <v>1750</v>
      </c>
      <c r="E3957" s="3">
        <v>425</v>
      </c>
      <c r="F3957" s="9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8272</v>
      </c>
      <c r="O3957" s="7">
        <v>24.285714285714285</v>
      </c>
      <c r="P3957" s="3">
        <v>-165.625</v>
      </c>
      <c r="Q3957" s="3" t="s">
        <v>8272</v>
      </c>
      <c r="R3957" s="3" t="s">
        <v>8272</v>
      </c>
      <c r="S3957" s="15">
        <f t="shared" si="122"/>
        <v>42306.848854166667</v>
      </c>
      <c r="T3957" s="14">
        <f t="shared" si="123"/>
        <v>42336.890520833331</v>
      </c>
    </row>
    <row r="3958" spans="1:20" ht="45.75" x14ac:dyDescent="0.25">
      <c r="A3958" s="3">
        <v>3956</v>
      </c>
      <c r="B3958" s="4" t="s">
        <v>3953</v>
      </c>
      <c r="C3958" s="4" t="s">
        <v>8063</v>
      </c>
      <c r="D3958" s="3">
        <v>5500</v>
      </c>
      <c r="E3958" s="3">
        <v>0</v>
      </c>
      <c r="F3958" s="9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8272</v>
      </c>
      <c r="O3958" s="7">
        <v>0</v>
      </c>
      <c r="P3958" s="3">
        <v>0</v>
      </c>
      <c r="Q3958" s="3" t="s">
        <v>8272</v>
      </c>
      <c r="R3958" s="3" t="s">
        <v>8272</v>
      </c>
      <c r="S3958" s="15">
        <f t="shared" si="122"/>
        <v>42457.932025462964</v>
      </c>
      <c r="T3958" s="14">
        <f t="shared" si="123"/>
        <v>42485.013888888891</v>
      </c>
    </row>
    <row r="3959" spans="1:20" ht="30.75" x14ac:dyDescent="0.25">
      <c r="A3959" s="3">
        <v>3957</v>
      </c>
      <c r="B3959" s="4" t="s">
        <v>3954</v>
      </c>
      <c r="C3959" s="4" t="s">
        <v>8064</v>
      </c>
      <c r="D3959" s="3">
        <v>28000</v>
      </c>
      <c r="E3959" s="3">
        <v>7</v>
      </c>
      <c r="F3959" s="9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8272</v>
      </c>
      <c r="O3959" s="7">
        <v>2.5000000000000001E-2</v>
      </c>
      <c r="P3959" s="3">
        <v>-27993</v>
      </c>
      <c r="Q3959" s="3" t="s">
        <v>8272</v>
      </c>
      <c r="R3959" s="3" t="s">
        <v>8272</v>
      </c>
      <c r="S3959" s="15">
        <f t="shared" si="122"/>
        <v>42513.976319444439</v>
      </c>
      <c r="T3959" s="14">
        <f t="shared" si="123"/>
        <v>42559.976319444439</v>
      </c>
    </row>
    <row r="3960" spans="1:20" ht="45.75" x14ac:dyDescent="0.25">
      <c r="A3960" s="3">
        <v>3958</v>
      </c>
      <c r="B3960" s="4" t="s">
        <v>3955</v>
      </c>
      <c r="C3960" s="4" t="s">
        <v>8065</v>
      </c>
      <c r="D3960" s="3">
        <v>2000</v>
      </c>
      <c r="E3960" s="3">
        <v>641</v>
      </c>
      <c r="F3960" s="9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8272</v>
      </c>
      <c r="O3960" s="7">
        <v>32.049999999999997</v>
      </c>
      <c r="P3960" s="3">
        <v>-84.9375</v>
      </c>
      <c r="Q3960" s="3" t="s">
        <v>8272</v>
      </c>
      <c r="R3960" s="3" t="s">
        <v>8272</v>
      </c>
      <c r="S3960" s="15">
        <f t="shared" si="122"/>
        <v>41816.950370370374</v>
      </c>
      <c r="T3960" s="14">
        <f t="shared" si="123"/>
        <v>41853.583333333336</v>
      </c>
    </row>
    <row r="3961" spans="1:20" ht="30.75" x14ac:dyDescent="0.25">
      <c r="A3961" s="3">
        <v>3959</v>
      </c>
      <c r="B3961" s="4" t="s">
        <v>3956</v>
      </c>
      <c r="C3961" s="4" t="s">
        <v>8066</v>
      </c>
      <c r="D3961" s="3">
        <v>1200</v>
      </c>
      <c r="E3961" s="3">
        <v>292</v>
      </c>
      <c r="F3961" s="9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8272</v>
      </c>
      <c r="O3961" s="7">
        <v>24.333333333333336</v>
      </c>
      <c r="P3961" s="3">
        <v>-75.666666666666671</v>
      </c>
      <c r="Q3961" s="3" t="s">
        <v>8272</v>
      </c>
      <c r="R3961" s="3" t="s">
        <v>8272</v>
      </c>
      <c r="S3961" s="15">
        <f t="shared" si="122"/>
        <v>41880.788842592592</v>
      </c>
      <c r="T3961" s="14">
        <f t="shared" si="123"/>
        <v>41910.788842592592</v>
      </c>
    </row>
    <row r="3962" spans="1:20" ht="30.75" x14ac:dyDescent="0.25">
      <c r="A3962" s="3">
        <v>3960</v>
      </c>
      <c r="B3962" s="4" t="s">
        <v>3957</v>
      </c>
      <c r="C3962" s="4" t="s">
        <v>8067</v>
      </c>
      <c r="D3962" s="3">
        <v>3000</v>
      </c>
      <c r="E3962" s="3">
        <v>45</v>
      </c>
      <c r="F3962" s="9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8272</v>
      </c>
      <c r="O3962" s="7">
        <v>1.5</v>
      </c>
      <c r="P3962" s="3">
        <v>-738.75</v>
      </c>
      <c r="Q3962" s="3" t="s">
        <v>8272</v>
      </c>
      <c r="R3962" s="3" t="s">
        <v>8272</v>
      </c>
      <c r="S3962" s="15">
        <f t="shared" si="122"/>
        <v>42342.845555555556</v>
      </c>
      <c r="T3962" s="14">
        <f t="shared" si="123"/>
        <v>42372.845555555556</v>
      </c>
    </row>
    <row r="3963" spans="1:20" ht="30.75" x14ac:dyDescent="0.25">
      <c r="A3963" s="3">
        <v>3961</v>
      </c>
      <c r="B3963" s="4" t="s">
        <v>3958</v>
      </c>
      <c r="C3963" s="4" t="s">
        <v>8068</v>
      </c>
      <c r="D3963" s="3">
        <v>5000</v>
      </c>
      <c r="E3963" s="3">
        <v>21</v>
      </c>
      <c r="F3963" s="9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8272</v>
      </c>
      <c r="O3963" s="7">
        <v>0.42</v>
      </c>
      <c r="P3963" s="3">
        <v>-2489.5</v>
      </c>
      <c r="Q3963" s="3" t="s">
        <v>8272</v>
      </c>
      <c r="R3963" s="3" t="s">
        <v>8272</v>
      </c>
      <c r="S3963" s="15">
        <f t="shared" si="122"/>
        <v>41745.891319444447</v>
      </c>
      <c r="T3963" s="14">
        <f t="shared" si="123"/>
        <v>41767.891319444447</v>
      </c>
    </row>
    <row r="3964" spans="1:20" ht="45.75" x14ac:dyDescent="0.25">
      <c r="A3964" s="3">
        <v>3962</v>
      </c>
      <c r="B3964" s="4" t="s">
        <v>3959</v>
      </c>
      <c r="C3964" s="4" t="s">
        <v>8069</v>
      </c>
      <c r="D3964" s="3">
        <v>1400</v>
      </c>
      <c r="E3964" s="3">
        <v>45</v>
      </c>
      <c r="F3964" s="9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8272</v>
      </c>
      <c r="O3964" s="7">
        <v>3.214285714285714</v>
      </c>
      <c r="P3964" s="3">
        <v>-451.66666666666669</v>
      </c>
      <c r="Q3964" s="3" t="s">
        <v>8272</v>
      </c>
      <c r="R3964" s="3" t="s">
        <v>8272</v>
      </c>
      <c r="S3964" s="15">
        <f t="shared" si="122"/>
        <v>42311.621458333335</v>
      </c>
      <c r="T3964" s="14">
        <f t="shared" si="123"/>
        <v>42336.621458333335</v>
      </c>
    </row>
    <row r="3965" spans="1:20" ht="45.75" x14ac:dyDescent="0.25">
      <c r="A3965" s="3">
        <v>3963</v>
      </c>
      <c r="B3965" s="4" t="s">
        <v>3960</v>
      </c>
      <c r="C3965" s="4" t="s">
        <v>8070</v>
      </c>
      <c r="D3965" s="3">
        <v>10000</v>
      </c>
      <c r="E3965" s="3">
        <v>0</v>
      </c>
      <c r="F3965" s="9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8272</v>
      </c>
      <c r="O3965" s="7">
        <v>0</v>
      </c>
      <c r="P3965" s="3">
        <v>0</v>
      </c>
      <c r="Q3965" s="3" t="s">
        <v>8272</v>
      </c>
      <c r="R3965" s="3" t="s">
        <v>8272</v>
      </c>
      <c r="S3965" s="15">
        <f t="shared" si="122"/>
        <v>42296.154131944444</v>
      </c>
      <c r="T3965" s="14">
        <f t="shared" si="123"/>
        <v>42326.195798611108</v>
      </c>
    </row>
    <row r="3966" spans="1:20" ht="30.75" x14ac:dyDescent="0.25">
      <c r="A3966" s="3">
        <v>3964</v>
      </c>
      <c r="B3966" s="4" t="s">
        <v>3961</v>
      </c>
      <c r="C3966" s="4" t="s">
        <v>8071</v>
      </c>
      <c r="D3966" s="3">
        <v>2000</v>
      </c>
      <c r="E3966" s="3">
        <v>126</v>
      </c>
      <c r="F3966" s="9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8272</v>
      </c>
      <c r="O3966" s="7">
        <v>6.3</v>
      </c>
      <c r="P3966" s="3">
        <v>-624.66666666666663</v>
      </c>
      <c r="Q3966" s="3" t="s">
        <v>8272</v>
      </c>
      <c r="R3966" s="3" t="s">
        <v>8272</v>
      </c>
      <c r="S3966" s="15">
        <f t="shared" si="122"/>
        <v>42053.722060185188</v>
      </c>
      <c r="T3966" s="14">
        <f t="shared" si="123"/>
        <v>42113.680393518516</v>
      </c>
    </row>
    <row r="3967" spans="1:20" ht="30.75" x14ac:dyDescent="0.25">
      <c r="A3967" s="3">
        <v>3965</v>
      </c>
      <c r="B3967" s="4" t="s">
        <v>3962</v>
      </c>
      <c r="C3967" s="4" t="s">
        <v>8072</v>
      </c>
      <c r="D3967" s="3">
        <v>2000</v>
      </c>
      <c r="E3967" s="3">
        <v>285</v>
      </c>
      <c r="F3967" s="9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8272</v>
      </c>
      <c r="O3967" s="7">
        <v>14.249999999999998</v>
      </c>
      <c r="P3967" s="3">
        <v>-428.75</v>
      </c>
      <c r="Q3967" s="3" t="s">
        <v>8272</v>
      </c>
      <c r="R3967" s="3" t="s">
        <v>8272</v>
      </c>
      <c r="S3967" s="15">
        <f t="shared" si="122"/>
        <v>42414.235879629632</v>
      </c>
      <c r="T3967" s="14">
        <f t="shared" si="123"/>
        <v>42474.194212962961</v>
      </c>
    </row>
    <row r="3968" spans="1:20" ht="30.75" x14ac:dyDescent="0.25">
      <c r="A3968" s="3">
        <v>3966</v>
      </c>
      <c r="B3968" s="4" t="s">
        <v>3963</v>
      </c>
      <c r="C3968" s="4" t="s">
        <v>8073</v>
      </c>
      <c r="D3968" s="3">
        <v>7500</v>
      </c>
      <c r="E3968" s="3">
        <v>45</v>
      </c>
      <c r="F3968" s="9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8272</v>
      </c>
      <c r="O3968" s="7">
        <v>0.6</v>
      </c>
      <c r="P3968" s="3">
        <v>-3727.5</v>
      </c>
      <c r="Q3968" s="3" t="s">
        <v>8272</v>
      </c>
      <c r="R3968" s="3" t="s">
        <v>8272</v>
      </c>
      <c r="S3968" s="15">
        <f t="shared" si="122"/>
        <v>41801.711550925924</v>
      </c>
      <c r="T3968" s="14">
        <f t="shared" si="123"/>
        <v>41844.124305555553</v>
      </c>
    </row>
    <row r="3969" spans="1:20" ht="30.75" x14ac:dyDescent="0.25">
      <c r="A3969" s="3">
        <v>3967</v>
      </c>
      <c r="B3969" s="4" t="s">
        <v>3964</v>
      </c>
      <c r="C3969" s="4" t="s">
        <v>8074</v>
      </c>
      <c r="D3969" s="3">
        <v>1700</v>
      </c>
      <c r="E3969" s="3">
        <v>410</v>
      </c>
      <c r="F3969" s="9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8272</v>
      </c>
      <c r="O3969" s="7">
        <v>24.117647058823529</v>
      </c>
      <c r="P3969" s="3">
        <v>-129</v>
      </c>
      <c r="Q3969" s="3" t="s">
        <v>8272</v>
      </c>
      <c r="R3969" s="3" t="s">
        <v>8272</v>
      </c>
      <c r="S3969" s="15">
        <f t="shared" si="122"/>
        <v>42770.290590277778</v>
      </c>
      <c r="T3969" s="14">
        <f t="shared" si="123"/>
        <v>42800.290590277778</v>
      </c>
    </row>
    <row r="3970" spans="1:20" ht="30.75" x14ac:dyDescent="0.25">
      <c r="A3970" s="3">
        <v>3968</v>
      </c>
      <c r="B3970" s="4" t="s">
        <v>3965</v>
      </c>
      <c r="C3970" s="4" t="s">
        <v>8075</v>
      </c>
      <c r="D3970" s="3">
        <v>5000</v>
      </c>
      <c r="E3970" s="3">
        <v>527</v>
      </c>
      <c r="F3970" s="9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8272</v>
      </c>
      <c r="O3970" s="7">
        <v>10.54</v>
      </c>
      <c r="P3970" s="3">
        <v>-406.63636363636363</v>
      </c>
      <c r="Q3970" s="3" t="s">
        <v>8272</v>
      </c>
      <c r="R3970" s="3" t="s">
        <v>8272</v>
      </c>
      <c r="S3970" s="15">
        <f t="shared" si="122"/>
        <v>42452.815659722226</v>
      </c>
      <c r="T3970" s="14">
        <f t="shared" si="123"/>
        <v>42512.815659722226</v>
      </c>
    </row>
    <row r="3971" spans="1:20" ht="30.75" x14ac:dyDescent="0.25">
      <c r="A3971" s="3">
        <v>3969</v>
      </c>
      <c r="B3971" s="4" t="s">
        <v>3966</v>
      </c>
      <c r="C3971" s="4" t="s">
        <v>8076</v>
      </c>
      <c r="D3971" s="3">
        <v>2825</v>
      </c>
      <c r="E3971" s="3">
        <v>211</v>
      </c>
      <c r="F3971" s="9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8272</v>
      </c>
      <c r="O3971" s="7">
        <v>7.4690265486725664</v>
      </c>
      <c r="P3971" s="3">
        <v>-435.66666666666669</v>
      </c>
      <c r="Q3971" s="3" t="s">
        <v>8272</v>
      </c>
      <c r="R3971" s="3" t="s">
        <v>8272</v>
      </c>
      <c r="S3971" s="15">
        <f t="shared" ref="S3971:S4034" si="124">(((J3971/60)/60)/24)+DATE(1970,1,1)</f>
        <v>42601.854699074072</v>
      </c>
      <c r="T3971" s="14">
        <f t="shared" ref="T3971:T4034" si="125">(((I3971/60)/60)/24)+DATE(1970,1,1)</f>
        <v>42611.163194444445</v>
      </c>
    </row>
    <row r="3972" spans="1:20" ht="45.75" x14ac:dyDescent="0.25">
      <c r="A3972" s="3">
        <v>3970</v>
      </c>
      <c r="B3972" s="4" t="s">
        <v>3967</v>
      </c>
      <c r="C3972" s="4" t="s">
        <v>8077</v>
      </c>
      <c r="D3972" s="3">
        <v>15000</v>
      </c>
      <c r="E3972" s="3">
        <v>11</v>
      </c>
      <c r="F3972" s="9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8272</v>
      </c>
      <c r="O3972" s="7">
        <v>7.3333333333333334E-2</v>
      </c>
      <c r="P3972" s="3">
        <v>-7494.5</v>
      </c>
      <c r="Q3972" s="3" t="s">
        <v>8272</v>
      </c>
      <c r="R3972" s="3" t="s">
        <v>8272</v>
      </c>
      <c r="S3972" s="15">
        <f t="shared" si="124"/>
        <v>42447.863553240735</v>
      </c>
      <c r="T3972" s="14">
        <f t="shared" si="125"/>
        <v>42477.863553240735</v>
      </c>
    </row>
    <row r="3973" spans="1:20" ht="30.75" x14ac:dyDescent="0.25">
      <c r="A3973" s="3">
        <v>3971</v>
      </c>
      <c r="B3973" s="4" t="s">
        <v>3968</v>
      </c>
      <c r="C3973" s="4" t="s">
        <v>8078</v>
      </c>
      <c r="D3973" s="3">
        <v>14000</v>
      </c>
      <c r="E3973" s="3">
        <v>136</v>
      </c>
      <c r="F3973" s="9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8272</v>
      </c>
      <c r="O3973" s="7">
        <v>0.97142857142857131</v>
      </c>
      <c r="P3973" s="3">
        <v>-2310.6666666666665</v>
      </c>
      <c r="Q3973" s="3" t="s">
        <v>8272</v>
      </c>
      <c r="R3973" s="3" t="s">
        <v>8272</v>
      </c>
      <c r="S3973" s="15">
        <f t="shared" si="124"/>
        <v>41811.536180555559</v>
      </c>
      <c r="T3973" s="14">
        <f t="shared" si="125"/>
        <v>41841.536180555559</v>
      </c>
    </row>
    <row r="3974" spans="1:20" ht="30.75" x14ac:dyDescent="0.25">
      <c r="A3974" s="3">
        <v>3972</v>
      </c>
      <c r="B3974" s="4" t="s">
        <v>3969</v>
      </c>
      <c r="C3974" s="4" t="s">
        <v>8079</v>
      </c>
      <c r="D3974" s="3">
        <v>1000</v>
      </c>
      <c r="E3974" s="3">
        <v>211</v>
      </c>
      <c r="F3974" s="9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8272</v>
      </c>
      <c r="O3974" s="7">
        <v>21.099999999999998</v>
      </c>
      <c r="P3974" s="3">
        <v>-98.625</v>
      </c>
      <c r="Q3974" s="3" t="s">
        <v>8272</v>
      </c>
      <c r="R3974" s="3" t="s">
        <v>8272</v>
      </c>
      <c r="S3974" s="15">
        <f t="shared" si="124"/>
        <v>41981.067523148144</v>
      </c>
      <c r="T3974" s="14">
        <f t="shared" si="125"/>
        <v>42041.067523148144</v>
      </c>
    </row>
    <row r="3975" spans="1:20" ht="30.75" x14ac:dyDescent="0.25">
      <c r="A3975" s="3">
        <v>3973</v>
      </c>
      <c r="B3975" s="4" t="s">
        <v>3970</v>
      </c>
      <c r="C3975" s="4" t="s">
        <v>8080</v>
      </c>
      <c r="D3975" s="3">
        <v>5000</v>
      </c>
      <c r="E3975" s="3">
        <v>3905</v>
      </c>
      <c r="F3975" s="9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8272</v>
      </c>
      <c r="O3975" s="7">
        <v>78.100000000000009</v>
      </c>
      <c r="P3975" s="3">
        <v>-29.594594594594593</v>
      </c>
      <c r="Q3975" s="3" t="s">
        <v>8272</v>
      </c>
      <c r="R3975" s="3" t="s">
        <v>8272</v>
      </c>
      <c r="S3975" s="15">
        <f t="shared" si="124"/>
        <v>42469.68414351852</v>
      </c>
      <c r="T3975" s="14">
        <f t="shared" si="125"/>
        <v>42499.166666666672</v>
      </c>
    </row>
    <row r="3976" spans="1:20" ht="30.75" x14ac:dyDescent="0.25">
      <c r="A3976" s="3">
        <v>3974</v>
      </c>
      <c r="B3976" s="4" t="s">
        <v>3971</v>
      </c>
      <c r="C3976" s="4" t="s">
        <v>8081</v>
      </c>
      <c r="D3976" s="3">
        <v>1000</v>
      </c>
      <c r="E3976" s="3">
        <v>320</v>
      </c>
      <c r="F3976" s="9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8272</v>
      </c>
      <c r="O3976" s="7">
        <v>32</v>
      </c>
      <c r="P3976" s="3">
        <v>-61.81818181818182</v>
      </c>
      <c r="Q3976" s="3" t="s">
        <v>8272</v>
      </c>
      <c r="R3976" s="3" t="s">
        <v>8272</v>
      </c>
      <c r="S3976" s="15">
        <f t="shared" si="124"/>
        <v>42493.546851851846</v>
      </c>
      <c r="T3976" s="14">
        <f t="shared" si="125"/>
        <v>42523.546851851846</v>
      </c>
    </row>
    <row r="3977" spans="1:20" ht="30.75" x14ac:dyDescent="0.25">
      <c r="A3977" s="3">
        <v>3975</v>
      </c>
      <c r="B3977" s="4" t="s">
        <v>3972</v>
      </c>
      <c r="C3977" s="4" t="s">
        <v>8082</v>
      </c>
      <c r="D3977" s="3">
        <v>678</v>
      </c>
      <c r="E3977" s="3">
        <v>0</v>
      </c>
      <c r="F3977" s="9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8272</v>
      </c>
      <c r="O3977" s="7">
        <v>0</v>
      </c>
      <c r="P3977" s="3">
        <v>0</v>
      </c>
      <c r="Q3977" s="3" t="s">
        <v>8272</v>
      </c>
      <c r="R3977" s="3" t="s">
        <v>8272</v>
      </c>
      <c r="S3977" s="15">
        <f t="shared" si="124"/>
        <v>42534.866875</v>
      </c>
      <c r="T3977" s="14">
        <f t="shared" si="125"/>
        <v>42564.866875</v>
      </c>
    </row>
    <row r="3978" spans="1:20" ht="45.75" x14ac:dyDescent="0.25">
      <c r="A3978" s="3">
        <v>3976</v>
      </c>
      <c r="B3978" s="4" t="s">
        <v>3973</v>
      </c>
      <c r="C3978" s="4" t="s">
        <v>8083</v>
      </c>
      <c r="D3978" s="3">
        <v>1300</v>
      </c>
      <c r="E3978" s="3">
        <v>620</v>
      </c>
      <c r="F3978" s="9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8272</v>
      </c>
      <c r="O3978" s="7">
        <v>47.692307692307693</v>
      </c>
      <c r="P3978" s="3">
        <v>-68</v>
      </c>
      <c r="Q3978" s="3" t="s">
        <v>8272</v>
      </c>
      <c r="R3978" s="3" t="s">
        <v>8272</v>
      </c>
      <c r="S3978" s="15">
        <f t="shared" si="124"/>
        <v>41830.858344907407</v>
      </c>
      <c r="T3978" s="14">
        <f t="shared" si="125"/>
        <v>41852.291666666664</v>
      </c>
    </row>
    <row r="3979" spans="1:20" ht="30.75" x14ac:dyDescent="0.25">
      <c r="A3979" s="3">
        <v>3977</v>
      </c>
      <c r="B3979" s="4" t="s">
        <v>3974</v>
      </c>
      <c r="C3979" s="4" t="s">
        <v>8084</v>
      </c>
      <c r="D3979" s="3">
        <v>90000</v>
      </c>
      <c r="E3979" s="3">
        <v>1305</v>
      </c>
      <c r="F3979" s="9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8272</v>
      </c>
      <c r="O3979" s="7">
        <v>1.4500000000000002</v>
      </c>
      <c r="P3979" s="3">
        <v>-14782.5</v>
      </c>
      <c r="Q3979" s="3" t="s">
        <v>8272</v>
      </c>
      <c r="R3979" s="3" t="s">
        <v>8272</v>
      </c>
      <c r="S3979" s="15">
        <f t="shared" si="124"/>
        <v>42543.788564814815</v>
      </c>
      <c r="T3979" s="14">
        <f t="shared" si="125"/>
        <v>42573.788564814815</v>
      </c>
    </row>
    <row r="3980" spans="1:20" ht="30.75" x14ac:dyDescent="0.25">
      <c r="A3980" s="3">
        <v>3978</v>
      </c>
      <c r="B3980" s="4" t="s">
        <v>3975</v>
      </c>
      <c r="C3980" s="4" t="s">
        <v>8085</v>
      </c>
      <c r="D3980" s="3">
        <v>2000</v>
      </c>
      <c r="E3980" s="3">
        <v>214</v>
      </c>
      <c r="F3980" s="9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8272</v>
      </c>
      <c r="O3980" s="7">
        <v>10.7</v>
      </c>
      <c r="P3980" s="3">
        <v>-223.25</v>
      </c>
      <c r="Q3980" s="3" t="s">
        <v>8272</v>
      </c>
      <c r="R3980" s="3" t="s">
        <v>8272</v>
      </c>
      <c r="S3980" s="15">
        <f t="shared" si="124"/>
        <v>41975.642974537041</v>
      </c>
      <c r="T3980" s="14">
        <f t="shared" si="125"/>
        <v>42035.642974537041</v>
      </c>
    </row>
    <row r="3981" spans="1:20" ht="45.75" x14ac:dyDescent="0.25">
      <c r="A3981" s="3">
        <v>3979</v>
      </c>
      <c r="B3981" s="4" t="s">
        <v>3976</v>
      </c>
      <c r="C3981" s="4" t="s">
        <v>8086</v>
      </c>
      <c r="D3981" s="3">
        <v>6000</v>
      </c>
      <c r="E3981" s="3">
        <v>110</v>
      </c>
      <c r="F3981" s="9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8272</v>
      </c>
      <c r="O3981" s="7">
        <v>1.8333333333333333</v>
      </c>
      <c r="P3981" s="3">
        <v>-981.66666666666663</v>
      </c>
      <c r="Q3981" s="3" t="s">
        <v>8272</v>
      </c>
      <c r="R3981" s="3" t="s">
        <v>8272</v>
      </c>
      <c r="S3981" s="15">
        <f t="shared" si="124"/>
        <v>42069.903437500005</v>
      </c>
      <c r="T3981" s="14">
        <f t="shared" si="125"/>
        <v>42092.833333333328</v>
      </c>
    </row>
    <row r="3982" spans="1:20" ht="45.75" x14ac:dyDescent="0.25">
      <c r="A3982" s="3">
        <v>3980</v>
      </c>
      <c r="B3982" s="4" t="s">
        <v>3977</v>
      </c>
      <c r="C3982" s="4" t="s">
        <v>8087</v>
      </c>
      <c r="D3982" s="3">
        <v>2500</v>
      </c>
      <c r="E3982" s="3">
        <v>450</v>
      </c>
      <c r="F3982" s="9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8272</v>
      </c>
      <c r="O3982" s="7">
        <v>18</v>
      </c>
      <c r="P3982" s="3">
        <v>-292.85714285714283</v>
      </c>
      <c r="Q3982" s="3" t="s">
        <v>8272</v>
      </c>
      <c r="R3982" s="3" t="s">
        <v>8272</v>
      </c>
      <c r="S3982" s="15">
        <f t="shared" si="124"/>
        <v>41795.598923611113</v>
      </c>
      <c r="T3982" s="14">
        <f t="shared" si="125"/>
        <v>41825.598923611113</v>
      </c>
    </row>
    <row r="3983" spans="1:20" ht="30.75" x14ac:dyDescent="0.25">
      <c r="A3983" s="3">
        <v>3981</v>
      </c>
      <c r="B3983" s="4" t="s">
        <v>3358</v>
      </c>
      <c r="C3983" s="4" t="s">
        <v>7469</v>
      </c>
      <c r="D3983" s="3">
        <v>30000</v>
      </c>
      <c r="E3983" s="3">
        <v>1225</v>
      </c>
      <c r="F3983" s="9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8272</v>
      </c>
      <c r="O3983" s="7">
        <v>4.083333333333333</v>
      </c>
      <c r="P3983" s="3">
        <v>-4110.7142857142853</v>
      </c>
      <c r="Q3983" s="3" t="s">
        <v>8272</v>
      </c>
      <c r="R3983" s="3" t="s">
        <v>8272</v>
      </c>
      <c r="S3983" s="15">
        <f t="shared" si="124"/>
        <v>42508.179965277777</v>
      </c>
      <c r="T3983" s="14">
        <f t="shared" si="125"/>
        <v>42568.179965277777</v>
      </c>
    </row>
    <row r="3984" spans="1:20" ht="45.75" x14ac:dyDescent="0.25">
      <c r="A3984" s="3">
        <v>3982</v>
      </c>
      <c r="B3984" s="4" t="s">
        <v>3978</v>
      </c>
      <c r="C3984" s="4" t="s">
        <v>8088</v>
      </c>
      <c r="D3984" s="3">
        <v>850</v>
      </c>
      <c r="E3984" s="3">
        <v>170</v>
      </c>
      <c r="F3984" s="9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8272</v>
      </c>
      <c r="O3984" s="7">
        <v>20</v>
      </c>
      <c r="P3984" s="3">
        <v>-136</v>
      </c>
      <c r="Q3984" s="3" t="s">
        <v>8272</v>
      </c>
      <c r="R3984" s="3" t="s">
        <v>8272</v>
      </c>
      <c r="S3984" s="15">
        <f t="shared" si="124"/>
        <v>42132.809953703705</v>
      </c>
      <c r="T3984" s="14">
        <f t="shared" si="125"/>
        <v>42192.809953703705</v>
      </c>
    </row>
    <row r="3985" spans="1:20" ht="45.75" x14ac:dyDescent="0.25">
      <c r="A3985" s="3">
        <v>3983</v>
      </c>
      <c r="B3985" s="4" t="s">
        <v>3979</v>
      </c>
      <c r="C3985" s="4" t="s">
        <v>8089</v>
      </c>
      <c r="D3985" s="3">
        <v>11140</v>
      </c>
      <c r="E3985" s="3">
        <v>3877</v>
      </c>
      <c r="F3985" s="9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8272</v>
      </c>
      <c r="O3985" s="7">
        <v>34.802513464991023</v>
      </c>
      <c r="P3985" s="3">
        <v>-157.89130434782609</v>
      </c>
      <c r="Q3985" s="3" t="s">
        <v>8272</v>
      </c>
      <c r="R3985" s="3" t="s">
        <v>8272</v>
      </c>
      <c r="S3985" s="15">
        <f t="shared" si="124"/>
        <v>41747.86986111111</v>
      </c>
      <c r="T3985" s="14">
        <f t="shared" si="125"/>
        <v>41779.290972222225</v>
      </c>
    </row>
    <row r="3986" spans="1:20" ht="30.75" x14ac:dyDescent="0.25">
      <c r="A3986" s="3">
        <v>3984</v>
      </c>
      <c r="B3986" s="4" t="s">
        <v>3980</v>
      </c>
      <c r="C3986" s="4" t="s">
        <v>8090</v>
      </c>
      <c r="D3986" s="3">
        <v>1500</v>
      </c>
      <c r="E3986" s="3">
        <v>95</v>
      </c>
      <c r="F3986" s="9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8272</v>
      </c>
      <c r="O3986" s="7">
        <v>6.3333333333333339</v>
      </c>
      <c r="P3986" s="3">
        <v>-140.5</v>
      </c>
      <c r="Q3986" s="3" t="s">
        <v>8272</v>
      </c>
      <c r="R3986" s="3" t="s">
        <v>8272</v>
      </c>
      <c r="S3986" s="15">
        <f t="shared" si="124"/>
        <v>41920.963472222218</v>
      </c>
      <c r="T3986" s="14">
        <f t="shared" si="125"/>
        <v>41951</v>
      </c>
    </row>
    <row r="3987" spans="1:20" ht="30.75" x14ac:dyDescent="0.25">
      <c r="A3987" s="3">
        <v>3985</v>
      </c>
      <c r="B3987" s="4" t="s">
        <v>3981</v>
      </c>
      <c r="C3987" s="4" t="s">
        <v>8091</v>
      </c>
      <c r="D3987" s="3">
        <v>2000</v>
      </c>
      <c r="E3987" s="3">
        <v>641</v>
      </c>
      <c r="F3987" s="9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8272</v>
      </c>
      <c r="O3987" s="7">
        <v>32.049999999999997</v>
      </c>
      <c r="P3987" s="3">
        <v>-71.526315789473685</v>
      </c>
      <c r="Q3987" s="3" t="s">
        <v>8272</v>
      </c>
      <c r="R3987" s="3" t="s">
        <v>8272</v>
      </c>
      <c r="S3987" s="15">
        <f t="shared" si="124"/>
        <v>42399.707407407404</v>
      </c>
      <c r="T3987" s="14">
        <f t="shared" si="125"/>
        <v>42420.878472222219</v>
      </c>
    </row>
    <row r="3988" spans="1:20" ht="30.75" x14ac:dyDescent="0.25">
      <c r="A3988" s="3">
        <v>3986</v>
      </c>
      <c r="B3988" s="4" t="s">
        <v>3982</v>
      </c>
      <c r="C3988" s="4" t="s">
        <v>8092</v>
      </c>
      <c r="D3988" s="3">
        <v>5000</v>
      </c>
      <c r="E3988" s="3">
        <v>488</v>
      </c>
      <c r="F3988" s="9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8272</v>
      </c>
      <c r="O3988" s="7">
        <v>9.76</v>
      </c>
      <c r="P3988" s="3">
        <v>-347.07692307692309</v>
      </c>
      <c r="Q3988" s="3" t="s">
        <v>8272</v>
      </c>
      <c r="R3988" s="3" t="s">
        <v>8272</v>
      </c>
      <c r="S3988" s="15">
        <f t="shared" si="124"/>
        <v>42467.548541666663</v>
      </c>
      <c r="T3988" s="14">
        <f t="shared" si="125"/>
        <v>42496.544444444444</v>
      </c>
    </row>
    <row r="3989" spans="1:20" ht="30.75" x14ac:dyDescent="0.25">
      <c r="A3989" s="3">
        <v>3987</v>
      </c>
      <c r="B3989" s="4" t="s">
        <v>3983</v>
      </c>
      <c r="C3989" s="4" t="s">
        <v>8093</v>
      </c>
      <c r="D3989" s="3">
        <v>400</v>
      </c>
      <c r="E3989" s="3">
        <v>151</v>
      </c>
      <c r="F3989" s="9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8272</v>
      </c>
      <c r="O3989" s="7">
        <v>37.75</v>
      </c>
      <c r="P3989" s="3">
        <v>-19.153846153846153</v>
      </c>
      <c r="Q3989" s="3" t="s">
        <v>8272</v>
      </c>
      <c r="R3989" s="3" t="s">
        <v>8272</v>
      </c>
      <c r="S3989" s="15">
        <f t="shared" si="124"/>
        <v>41765.92465277778</v>
      </c>
      <c r="T3989" s="14">
        <f t="shared" si="125"/>
        <v>41775.92465277778</v>
      </c>
    </row>
    <row r="3990" spans="1:20" ht="15.75" x14ac:dyDescent="0.25">
      <c r="A3990" s="3">
        <v>3988</v>
      </c>
      <c r="B3990" s="4" t="s">
        <v>3984</v>
      </c>
      <c r="C3990" s="4" t="s">
        <v>8094</v>
      </c>
      <c r="D3990" s="3">
        <v>1500</v>
      </c>
      <c r="E3990" s="3">
        <v>32</v>
      </c>
      <c r="F3990" s="9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8272</v>
      </c>
      <c r="O3990" s="7">
        <v>2.1333333333333333</v>
      </c>
      <c r="P3990" s="3">
        <v>-367</v>
      </c>
      <c r="Q3990" s="3" t="s">
        <v>8272</v>
      </c>
      <c r="R3990" s="3" t="s">
        <v>8272</v>
      </c>
      <c r="S3990" s="15">
        <f t="shared" si="124"/>
        <v>42230.08116898148</v>
      </c>
      <c r="T3990" s="14">
        <f t="shared" si="125"/>
        <v>42245.08116898148</v>
      </c>
    </row>
    <row r="3991" spans="1:20" ht="30.75" x14ac:dyDescent="0.25">
      <c r="A3991" s="3">
        <v>3989</v>
      </c>
      <c r="B3991" s="4" t="s">
        <v>3985</v>
      </c>
      <c r="C3991" s="4" t="s">
        <v>8095</v>
      </c>
      <c r="D3991" s="3">
        <v>3000</v>
      </c>
      <c r="E3991" s="3">
        <v>0</v>
      </c>
      <c r="F3991" s="9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8272</v>
      </c>
      <c r="O3991" s="7">
        <v>0</v>
      </c>
      <c r="P3991" s="3">
        <v>0</v>
      </c>
      <c r="Q3991" s="3" t="s">
        <v>8272</v>
      </c>
      <c r="R3991" s="3" t="s">
        <v>8272</v>
      </c>
      <c r="S3991" s="15">
        <f t="shared" si="124"/>
        <v>42286.749780092592</v>
      </c>
      <c r="T3991" s="14">
        <f t="shared" si="125"/>
        <v>42316.791446759264</v>
      </c>
    </row>
    <row r="3992" spans="1:20" ht="30.75" x14ac:dyDescent="0.25">
      <c r="A3992" s="3">
        <v>3990</v>
      </c>
      <c r="B3992" s="4" t="s">
        <v>3986</v>
      </c>
      <c r="C3992" s="4" t="s">
        <v>8096</v>
      </c>
      <c r="D3992" s="3">
        <v>1650</v>
      </c>
      <c r="E3992" s="3">
        <v>69</v>
      </c>
      <c r="F3992" s="9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8272</v>
      </c>
      <c r="O3992" s="7">
        <v>4.1818181818181817</v>
      </c>
      <c r="P3992" s="3">
        <v>-527</v>
      </c>
      <c r="Q3992" s="3" t="s">
        <v>8272</v>
      </c>
      <c r="R3992" s="3" t="s">
        <v>8272</v>
      </c>
      <c r="S3992" s="15">
        <f t="shared" si="124"/>
        <v>42401.672372685185</v>
      </c>
      <c r="T3992" s="14">
        <f t="shared" si="125"/>
        <v>42431.672372685185</v>
      </c>
    </row>
    <row r="3993" spans="1:20" ht="15.75" x14ac:dyDescent="0.25">
      <c r="A3993" s="3">
        <v>3991</v>
      </c>
      <c r="B3993" s="4" t="s">
        <v>3987</v>
      </c>
      <c r="C3993" s="4" t="s">
        <v>8097</v>
      </c>
      <c r="D3993" s="3">
        <v>500</v>
      </c>
      <c r="E3993" s="3">
        <v>100</v>
      </c>
      <c r="F3993" s="9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8272</v>
      </c>
      <c r="O3993" s="7">
        <v>20</v>
      </c>
      <c r="P3993" s="3">
        <v>-400</v>
      </c>
      <c r="Q3993" s="3" t="s">
        <v>8272</v>
      </c>
      <c r="R3993" s="3" t="s">
        <v>8272</v>
      </c>
      <c r="S3993" s="15">
        <f t="shared" si="124"/>
        <v>42125.644467592589</v>
      </c>
      <c r="T3993" s="14">
        <f t="shared" si="125"/>
        <v>42155.644467592589</v>
      </c>
    </row>
    <row r="3994" spans="1:20" ht="30.75" x14ac:dyDescent="0.25">
      <c r="A3994" s="3">
        <v>3992</v>
      </c>
      <c r="B3994" s="4" t="s">
        <v>3988</v>
      </c>
      <c r="C3994" s="4" t="s">
        <v>8098</v>
      </c>
      <c r="D3994" s="3">
        <v>10000</v>
      </c>
      <c r="E3994" s="3">
        <v>541</v>
      </c>
      <c r="F3994" s="9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8272</v>
      </c>
      <c r="O3994" s="7">
        <v>5.41</v>
      </c>
      <c r="P3994" s="3">
        <v>-1051</v>
      </c>
      <c r="Q3994" s="3" t="s">
        <v>8272</v>
      </c>
      <c r="R3994" s="3" t="s">
        <v>8272</v>
      </c>
      <c r="S3994" s="15">
        <f t="shared" si="124"/>
        <v>42289.94049768518</v>
      </c>
      <c r="T3994" s="14">
        <f t="shared" si="125"/>
        <v>42349.982164351852</v>
      </c>
    </row>
    <row r="3995" spans="1:20" ht="30.75" x14ac:dyDescent="0.25">
      <c r="A3995" s="3">
        <v>3993</v>
      </c>
      <c r="B3995" s="4" t="s">
        <v>3989</v>
      </c>
      <c r="C3995" s="4" t="s">
        <v>8099</v>
      </c>
      <c r="D3995" s="3">
        <v>50000</v>
      </c>
      <c r="E3995" s="3">
        <v>3</v>
      </c>
      <c r="F3995" s="9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8272</v>
      </c>
      <c r="O3995" s="7">
        <v>6.0000000000000001E-3</v>
      </c>
      <c r="P3995" s="3">
        <v>-49997</v>
      </c>
      <c r="Q3995" s="3" t="s">
        <v>8272</v>
      </c>
      <c r="R3995" s="3" t="s">
        <v>8272</v>
      </c>
      <c r="S3995" s="15">
        <f t="shared" si="124"/>
        <v>42107.864722222221</v>
      </c>
      <c r="T3995" s="14">
        <f t="shared" si="125"/>
        <v>42137.864722222221</v>
      </c>
    </row>
    <row r="3996" spans="1:20" ht="30.75" x14ac:dyDescent="0.25">
      <c r="A3996" s="3">
        <v>3994</v>
      </c>
      <c r="B3996" s="4" t="s">
        <v>3990</v>
      </c>
      <c r="C3996" s="4" t="s">
        <v>8100</v>
      </c>
      <c r="D3996" s="3">
        <v>2000</v>
      </c>
      <c r="E3996" s="3">
        <v>5</v>
      </c>
      <c r="F3996" s="9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8272</v>
      </c>
      <c r="O3996" s="7">
        <v>0.25</v>
      </c>
      <c r="P3996" s="3">
        <v>-1995</v>
      </c>
      <c r="Q3996" s="3" t="s">
        <v>8272</v>
      </c>
      <c r="R3996" s="3" t="s">
        <v>8272</v>
      </c>
      <c r="S3996" s="15">
        <f t="shared" si="124"/>
        <v>41809.389930555553</v>
      </c>
      <c r="T3996" s="14">
        <f t="shared" si="125"/>
        <v>41839.389930555553</v>
      </c>
    </row>
    <row r="3997" spans="1:20" ht="30.75" x14ac:dyDescent="0.25">
      <c r="A3997" s="3">
        <v>3995</v>
      </c>
      <c r="B3997" s="4" t="s">
        <v>3991</v>
      </c>
      <c r="C3997" s="4" t="s">
        <v>8101</v>
      </c>
      <c r="D3997" s="3">
        <v>200</v>
      </c>
      <c r="E3997" s="3">
        <v>70</v>
      </c>
      <c r="F3997" s="9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8272</v>
      </c>
      <c r="O3997" s="7">
        <v>35</v>
      </c>
      <c r="P3997" s="3">
        <v>-32.5</v>
      </c>
      <c r="Q3997" s="3" t="s">
        <v>8272</v>
      </c>
      <c r="R3997" s="3" t="s">
        <v>8272</v>
      </c>
      <c r="S3997" s="15">
        <f t="shared" si="124"/>
        <v>42019.683761574073</v>
      </c>
      <c r="T3997" s="14">
        <f t="shared" si="125"/>
        <v>42049.477083333331</v>
      </c>
    </row>
    <row r="3998" spans="1:20" ht="30.75" x14ac:dyDescent="0.25">
      <c r="A3998" s="3">
        <v>3996</v>
      </c>
      <c r="B3998" s="4" t="s">
        <v>3992</v>
      </c>
      <c r="C3998" s="4" t="s">
        <v>8102</v>
      </c>
      <c r="D3998" s="3">
        <v>3000</v>
      </c>
      <c r="E3998" s="3">
        <v>497</v>
      </c>
      <c r="F3998" s="9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8272</v>
      </c>
      <c r="O3998" s="7">
        <v>16.566666666666666</v>
      </c>
      <c r="P3998" s="3">
        <v>-147.23529411764707</v>
      </c>
      <c r="Q3998" s="3" t="s">
        <v>8272</v>
      </c>
      <c r="R3998" s="3" t="s">
        <v>8272</v>
      </c>
      <c r="S3998" s="15">
        <f t="shared" si="124"/>
        <v>41950.26694444444</v>
      </c>
      <c r="T3998" s="14">
        <f t="shared" si="125"/>
        <v>41963.669444444444</v>
      </c>
    </row>
    <row r="3999" spans="1:20" ht="45.75" x14ac:dyDescent="0.25">
      <c r="A3999" s="3">
        <v>3997</v>
      </c>
      <c r="B3999" s="4" t="s">
        <v>3993</v>
      </c>
      <c r="C3999" s="4" t="s">
        <v>8103</v>
      </c>
      <c r="D3999" s="3">
        <v>3000</v>
      </c>
      <c r="E3999" s="3">
        <v>0</v>
      </c>
      <c r="F3999" s="9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8272</v>
      </c>
      <c r="O3999" s="7">
        <v>0</v>
      </c>
      <c r="P3999" s="3">
        <v>0</v>
      </c>
      <c r="Q3999" s="3" t="s">
        <v>8272</v>
      </c>
      <c r="R3999" s="3" t="s">
        <v>8272</v>
      </c>
      <c r="S3999" s="15">
        <f t="shared" si="124"/>
        <v>42069.391446759255</v>
      </c>
      <c r="T3999" s="14">
        <f t="shared" si="125"/>
        <v>42099.349780092598</v>
      </c>
    </row>
    <row r="4000" spans="1:20" ht="30.75" x14ac:dyDescent="0.25">
      <c r="A4000" s="3">
        <v>3998</v>
      </c>
      <c r="B4000" s="4" t="s">
        <v>3994</v>
      </c>
      <c r="C4000" s="4" t="s">
        <v>8104</v>
      </c>
      <c r="D4000" s="3">
        <v>1250</v>
      </c>
      <c r="E4000" s="3">
        <v>715</v>
      </c>
      <c r="F4000" s="9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8272</v>
      </c>
      <c r="O4000" s="7">
        <v>57.199999999999996</v>
      </c>
      <c r="P4000" s="3">
        <v>-44.583333333333336</v>
      </c>
      <c r="Q4000" s="3" t="s">
        <v>8272</v>
      </c>
      <c r="R4000" s="3" t="s">
        <v>8272</v>
      </c>
      <c r="S4000" s="15">
        <f t="shared" si="124"/>
        <v>42061.963263888887</v>
      </c>
      <c r="T4000" s="14">
        <f t="shared" si="125"/>
        <v>42091.921597222223</v>
      </c>
    </row>
    <row r="4001" spans="1:20" ht="30.75" x14ac:dyDescent="0.25">
      <c r="A4001" s="3">
        <v>3999</v>
      </c>
      <c r="B4001" s="4" t="s">
        <v>3995</v>
      </c>
      <c r="C4001" s="4" t="s">
        <v>8105</v>
      </c>
      <c r="D4001" s="3">
        <v>7000</v>
      </c>
      <c r="E4001" s="3">
        <v>1156</v>
      </c>
      <c r="F4001" s="9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8272</v>
      </c>
      <c r="O4001" s="7">
        <v>16.514285714285716</v>
      </c>
      <c r="P4001" s="3">
        <v>-417.42857142857144</v>
      </c>
      <c r="Q4001" s="3" t="s">
        <v>8272</v>
      </c>
      <c r="R4001" s="3" t="s">
        <v>8272</v>
      </c>
      <c r="S4001" s="15">
        <f t="shared" si="124"/>
        <v>41842.828680555554</v>
      </c>
      <c r="T4001" s="14">
        <f t="shared" si="125"/>
        <v>41882.827650462961</v>
      </c>
    </row>
    <row r="4002" spans="1:20" ht="15.75" x14ac:dyDescent="0.25">
      <c r="A4002" s="3">
        <v>4000</v>
      </c>
      <c r="B4002" s="4" t="s">
        <v>3996</v>
      </c>
      <c r="C4002" s="4" t="s">
        <v>8106</v>
      </c>
      <c r="D4002" s="3">
        <v>8000</v>
      </c>
      <c r="E4002" s="3">
        <v>10</v>
      </c>
      <c r="F4002" s="9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8272</v>
      </c>
      <c r="O4002" s="7">
        <v>0.125</v>
      </c>
      <c r="P4002" s="3">
        <v>-7990</v>
      </c>
      <c r="Q4002" s="3" t="s">
        <v>8272</v>
      </c>
      <c r="R4002" s="3" t="s">
        <v>8272</v>
      </c>
      <c r="S4002" s="15">
        <f t="shared" si="124"/>
        <v>42437.64534722222</v>
      </c>
      <c r="T4002" s="14">
        <f t="shared" si="125"/>
        <v>42497.603680555556</v>
      </c>
    </row>
    <row r="4003" spans="1:20" ht="30.75" x14ac:dyDescent="0.25">
      <c r="A4003" s="3">
        <v>4001</v>
      </c>
      <c r="B4003" s="4" t="s">
        <v>3997</v>
      </c>
      <c r="C4003" s="4" t="s">
        <v>8107</v>
      </c>
      <c r="D4003" s="3">
        <v>1200</v>
      </c>
      <c r="E4003" s="3">
        <v>453</v>
      </c>
      <c r="F4003" s="9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8272</v>
      </c>
      <c r="O4003" s="7">
        <v>37.75</v>
      </c>
      <c r="P4003" s="3">
        <v>-53.357142857142854</v>
      </c>
      <c r="Q4003" s="3" t="s">
        <v>8272</v>
      </c>
      <c r="R4003" s="3" t="s">
        <v>8272</v>
      </c>
      <c r="S4003" s="15">
        <f t="shared" si="124"/>
        <v>42775.964212962965</v>
      </c>
      <c r="T4003" s="14">
        <f t="shared" si="125"/>
        <v>42795.791666666672</v>
      </c>
    </row>
    <row r="4004" spans="1:20" ht="30.75" x14ac:dyDescent="0.25">
      <c r="A4004" s="3">
        <v>4002</v>
      </c>
      <c r="B4004" s="4" t="s">
        <v>3998</v>
      </c>
      <c r="C4004" s="4" t="s">
        <v>8108</v>
      </c>
      <c r="D4004" s="3">
        <v>1250</v>
      </c>
      <c r="E4004" s="3">
        <v>23</v>
      </c>
      <c r="F4004" s="9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8272</v>
      </c>
      <c r="O4004" s="7">
        <v>1.8399999999999999</v>
      </c>
      <c r="P4004" s="3">
        <v>-306.75</v>
      </c>
      <c r="Q4004" s="3" t="s">
        <v>8272</v>
      </c>
      <c r="R4004" s="3" t="s">
        <v>8272</v>
      </c>
      <c r="S4004" s="15">
        <f t="shared" si="124"/>
        <v>41879.043530092589</v>
      </c>
      <c r="T4004" s="14">
        <f t="shared" si="125"/>
        <v>41909.043530092589</v>
      </c>
    </row>
    <row r="4005" spans="1:20" ht="30.75" x14ac:dyDescent="0.25">
      <c r="A4005" s="3">
        <v>4003</v>
      </c>
      <c r="B4005" s="4" t="s">
        <v>3999</v>
      </c>
      <c r="C4005" s="4" t="s">
        <v>8071</v>
      </c>
      <c r="D4005" s="3">
        <v>2000</v>
      </c>
      <c r="E4005" s="3">
        <v>201</v>
      </c>
      <c r="F4005" s="9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8272</v>
      </c>
      <c r="O4005" s="7">
        <v>10.050000000000001</v>
      </c>
      <c r="P4005" s="3">
        <v>-899.5</v>
      </c>
      <c r="Q4005" s="3" t="s">
        <v>8272</v>
      </c>
      <c r="R4005" s="3" t="s">
        <v>8272</v>
      </c>
      <c r="S4005" s="15">
        <f t="shared" si="124"/>
        <v>42020.587349537032</v>
      </c>
      <c r="T4005" s="14">
        <f t="shared" si="125"/>
        <v>42050.587349537032</v>
      </c>
    </row>
    <row r="4006" spans="1:20" ht="15.75" x14ac:dyDescent="0.25">
      <c r="A4006" s="3">
        <v>4004</v>
      </c>
      <c r="B4006" s="4" t="s">
        <v>4000</v>
      </c>
      <c r="C4006" s="4" t="s">
        <v>8109</v>
      </c>
      <c r="D4006" s="3">
        <v>500</v>
      </c>
      <c r="E4006" s="3">
        <v>1</v>
      </c>
      <c r="F4006" s="9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8272</v>
      </c>
      <c r="O4006" s="7">
        <v>0.2</v>
      </c>
      <c r="P4006" s="3">
        <v>-499</v>
      </c>
      <c r="Q4006" s="3" t="s">
        <v>8272</v>
      </c>
      <c r="R4006" s="3" t="s">
        <v>8272</v>
      </c>
      <c r="S4006" s="15">
        <f t="shared" si="124"/>
        <v>41890.16269675926</v>
      </c>
      <c r="T4006" s="14">
        <f t="shared" si="125"/>
        <v>41920.16269675926</v>
      </c>
    </row>
    <row r="4007" spans="1:20" ht="30.75" x14ac:dyDescent="0.25">
      <c r="A4007" s="3">
        <v>4005</v>
      </c>
      <c r="B4007" s="4" t="s">
        <v>4001</v>
      </c>
      <c r="C4007" s="4" t="s">
        <v>8110</v>
      </c>
      <c r="D4007" s="3">
        <v>3000</v>
      </c>
      <c r="E4007" s="3">
        <v>40</v>
      </c>
      <c r="F4007" s="9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8272</v>
      </c>
      <c r="O4007" s="7">
        <v>1.3333333333333335</v>
      </c>
      <c r="P4007" s="3">
        <v>-1480</v>
      </c>
      <c r="Q4007" s="3" t="s">
        <v>8272</v>
      </c>
      <c r="R4007" s="3" t="s">
        <v>8272</v>
      </c>
      <c r="S4007" s="15">
        <f t="shared" si="124"/>
        <v>41872.807696759257</v>
      </c>
      <c r="T4007" s="14">
        <f t="shared" si="125"/>
        <v>41932.807696759257</v>
      </c>
    </row>
    <row r="4008" spans="1:20" ht="30.75" x14ac:dyDescent="0.25">
      <c r="A4008" s="3">
        <v>4006</v>
      </c>
      <c r="B4008" s="4" t="s">
        <v>4002</v>
      </c>
      <c r="C4008" s="4" t="s">
        <v>8111</v>
      </c>
      <c r="D4008" s="3">
        <v>30000</v>
      </c>
      <c r="E4008" s="3">
        <v>2</v>
      </c>
      <c r="F4008" s="9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8272</v>
      </c>
      <c r="O4008" s="7">
        <v>6.6666666666666671E-3</v>
      </c>
      <c r="P4008" s="3">
        <v>-29998</v>
      </c>
      <c r="Q4008" s="3" t="s">
        <v>8272</v>
      </c>
      <c r="R4008" s="3" t="s">
        <v>8272</v>
      </c>
      <c r="S4008" s="15">
        <f t="shared" si="124"/>
        <v>42391.772997685184</v>
      </c>
      <c r="T4008" s="14">
        <f t="shared" si="125"/>
        <v>42416.772997685184</v>
      </c>
    </row>
    <row r="4009" spans="1:20" ht="30.75" x14ac:dyDescent="0.25">
      <c r="A4009" s="3">
        <v>4007</v>
      </c>
      <c r="B4009" s="4" t="s">
        <v>4003</v>
      </c>
      <c r="C4009" s="4" t="s">
        <v>8112</v>
      </c>
      <c r="D4009" s="3">
        <v>2000</v>
      </c>
      <c r="E4009" s="3">
        <v>5</v>
      </c>
      <c r="F4009" s="9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8272</v>
      </c>
      <c r="O4009" s="7">
        <v>0.25</v>
      </c>
      <c r="P4009" s="3">
        <v>-1995</v>
      </c>
      <c r="Q4009" s="3" t="s">
        <v>8272</v>
      </c>
      <c r="R4009" s="3" t="s">
        <v>8272</v>
      </c>
      <c r="S4009" s="15">
        <f t="shared" si="124"/>
        <v>41848.772928240738</v>
      </c>
      <c r="T4009" s="14">
        <f t="shared" si="125"/>
        <v>41877.686111111114</v>
      </c>
    </row>
    <row r="4010" spans="1:20" ht="45.75" x14ac:dyDescent="0.25">
      <c r="A4010" s="3">
        <v>4008</v>
      </c>
      <c r="B4010" s="4" t="s">
        <v>4004</v>
      </c>
      <c r="C4010" s="4" t="s">
        <v>8113</v>
      </c>
      <c r="D4010" s="3">
        <v>1000</v>
      </c>
      <c r="E4010" s="3">
        <v>60</v>
      </c>
      <c r="F4010" s="9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8272</v>
      </c>
      <c r="O4010" s="7">
        <v>6</v>
      </c>
      <c r="P4010" s="3">
        <v>-235</v>
      </c>
      <c r="Q4010" s="3" t="s">
        <v>8272</v>
      </c>
      <c r="R4010" s="3" t="s">
        <v>8272</v>
      </c>
      <c r="S4010" s="15">
        <f t="shared" si="124"/>
        <v>42177.964201388888</v>
      </c>
      <c r="T4010" s="14">
        <f t="shared" si="125"/>
        <v>42207.964201388888</v>
      </c>
    </row>
    <row r="4011" spans="1:20" ht="30.75" x14ac:dyDescent="0.25">
      <c r="A4011" s="3">
        <v>4009</v>
      </c>
      <c r="B4011" s="4" t="s">
        <v>4005</v>
      </c>
      <c r="C4011" s="4" t="s">
        <v>8114</v>
      </c>
      <c r="D4011" s="3">
        <v>1930</v>
      </c>
      <c r="E4011" s="3">
        <v>75</v>
      </c>
      <c r="F4011" s="9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8272</v>
      </c>
      <c r="O4011" s="7">
        <v>3.8860103626943006</v>
      </c>
      <c r="P4011" s="3">
        <v>-618.33333333333337</v>
      </c>
      <c r="Q4011" s="3" t="s">
        <v>8272</v>
      </c>
      <c r="R4011" s="3" t="s">
        <v>8272</v>
      </c>
      <c r="S4011" s="15">
        <f t="shared" si="124"/>
        <v>41851.700925925928</v>
      </c>
      <c r="T4011" s="14">
        <f t="shared" si="125"/>
        <v>41891.700925925928</v>
      </c>
    </row>
    <row r="4012" spans="1:20" ht="30.75" x14ac:dyDescent="0.25">
      <c r="A4012" s="3">
        <v>4010</v>
      </c>
      <c r="B4012" s="4" t="s">
        <v>4006</v>
      </c>
      <c r="C4012" s="4" t="s">
        <v>8115</v>
      </c>
      <c r="D4012" s="3">
        <v>7200</v>
      </c>
      <c r="E4012" s="3">
        <v>1742</v>
      </c>
      <c r="F4012" s="9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8272</v>
      </c>
      <c r="O4012" s="7">
        <v>24.194444444444443</v>
      </c>
      <c r="P4012" s="3">
        <v>-143.63157894736841</v>
      </c>
      <c r="Q4012" s="3" t="s">
        <v>8272</v>
      </c>
      <c r="R4012" s="3" t="s">
        <v>8272</v>
      </c>
      <c r="S4012" s="15">
        <f t="shared" si="124"/>
        <v>41921.770439814813</v>
      </c>
      <c r="T4012" s="14">
        <f t="shared" si="125"/>
        <v>41938.770439814813</v>
      </c>
    </row>
    <row r="4013" spans="1:20" ht="45.75" x14ac:dyDescent="0.25">
      <c r="A4013" s="3">
        <v>4011</v>
      </c>
      <c r="B4013" s="4" t="s">
        <v>4007</v>
      </c>
      <c r="C4013" s="4" t="s">
        <v>8116</v>
      </c>
      <c r="D4013" s="3">
        <v>250</v>
      </c>
      <c r="E4013" s="3">
        <v>19</v>
      </c>
      <c r="F4013" s="9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8272</v>
      </c>
      <c r="O4013" s="7">
        <v>7.6</v>
      </c>
      <c r="P4013" s="3">
        <v>-57.75</v>
      </c>
      <c r="Q4013" s="3" t="s">
        <v>8272</v>
      </c>
      <c r="R4013" s="3" t="s">
        <v>8272</v>
      </c>
      <c r="S4013" s="15">
        <f t="shared" si="124"/>
        <v>42002.54488425926</v>
      </c>
      <c r="T4013" s="14">
        <f t="shared" si="125"/>
        <v>42032.54488425926</v>
      </c>
    </row>
    <row r="4014" spans="1:20" ht="45.75" x14ac:dyDescent="0.25">
      <c r="A4014" s="3">
        <v>4012</v>
      </c>
      <c r="B4014" s="4" t="s">
        <v>4008</v>
      </c>
      <c r="C4014" s="4" t="s">
        <v>8117</v>
      </c>
      <c r="D4014" s="3">
        <v>575</v>
      </c>
      <c r="E4014" s="3">
        <v>0</v>
      </c>
      <c r="F4014" s="9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8272</v>
      </c>
      <c r="O4014" s="7">
        <v>0</v>
      </c>
      <c r="P4014" s="3">
        <v>0</v>
      </c>
      <c r="Q4014" s="3" t="s">
        <v>8272</v>
      </c>
      <c r="R4014" s="3" t="s">
        <v>8272</v>
      </c>
      <c r="S4014" s="15">
        <f t="shared" si="124"/>
        <v>42096.544548611113</v>
      </c>
      <c r="T4014" s="14">
        <f t="shared" si="125"/>
        <v>42126.544548611113</v>
      </c>
    </row>
    <row r="4015" spans="1:20" ht="30.75" x14ac:dyDescent="0.25">
      <c r="A4015" s="3">
        <v>4013</v>
      </c>
      <c r="B4015" s="4" t="s">
        <v>4009</v>
      </c>
      <c r="C4015" s="4" t="s">
        <v>8118</v>
      </c>
      <c r="D4015" s="3">
        <v>2000</v>
      </c>
      <c r="E4015" s="3">
        <v>26</v>
      </c>
      <c r="F4015" s="9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8272</v>
      </c>
      <c r="O4015" s="7">
        <v>1.3</v>
      </c>
      <c r="P4015" s="3">
        <v>-987</v>
      </c>
      <c r="Q4015" s="3" t="s">
        <v>8272</v>
      </c>
      <c r="R4015" s="3" t="s">
        <v>8272</v>
      </c>
      <c r="S4015" s="15">
        <f t="shared" si="124"/>
        <v>42021.301192129627</v>
      </c>
      <c r="T4015" s="14">
        <f t="shared" si="125"/>
        <v>42051.301192129627</v>
      </c>
    </row>
    <row r="4016" spans="1:20" ht="30.75" x14ac:dyDescent="0.25">
      <c r="A4016" s="3">
        <v>4014</v>
      </c>
      <c r="B4016" s="4" t="s">
        <v>4010</v>
      </c>
      <c r="C4016" s="4" t="s">
        <v>8119</v>
      </c>
      <c r="D4016" s="3">
        <v>9000</v>
      </c>
      <c r="E4016" s="3">
        <v>0</v>
      </c>
      <c r="F4016" s="9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8272</v>
      </c>
      <c r="O4016" s="7">
        <v>0</v>
      </c>
      <c r="P4016" s="3">
        <v>0</v>
      </c>
      <c r="Q4016" s="3" t="s">
        <v>8272</v>
      </c>
      <c r="R4016" s="3" t="s">
        <v>8272</v>
      </c>
      <c r="S4016" s="15">
        <f t="shared" si="124"/>
        <v>42419.246168981481</v>
      </c>
      <c r="T4016" s="14">
        <f t="shared" si="125"/>
        <v>42434.246168981481</v>
      </c>
    </row>
    <row r="4017" spans="1:20" ht="45.75" x14ac:dyDescent="0.25">
      <c r="A4017" s="3">
        <v>4015</v>
      </c>
      <c r="B4017" s="4" t="s">
        <v>4011</v>
      </c>
      <c r="C4017" s="4" t="s">
        <v>8120</v>
      </c>
      <c r="D4017" s="3">
        <v>7000</v>
      </c>
      <c r="E4017" s="3">
        <v>1</v>
      </c>
      <c r="F4017" s="9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8272</v>
      </c>
      <c r="O4017" s="7">
        <v>1.4285714285714287E-2</v>
      </c>
      <c r="P4017" s="3">
        <v>-6999</v>
      </c>
      <c r="Q4017" s="3" t="s">
        <v>8272</v>
      </c>
      <c r="R4017" s="3" t="s">
        <v>8272</v>
      </c>
      <c r="S4017" s="15">
        <f t="shared" si="124"/>
        <v>42174.780821759254</v>
      </c>
      <c r="T4017" s="14">
        <f t="shared" si="125"/>
        <v>42204.780821759254</v>
      </c>
    </row>
    <row r="4018" spans="1:20" ht="30.75" x14ac:dyDescent="0.25">
      <c r="A4018" s="3">
        <v>4016</v>
      </c>
      <c r="B4018" s="4" t="s">
        <v>4012</v>
      </c>
      <c r="C4018" s="4" t="s">
        <v>8121</v>
      </c>
      <c r="D4018" s="3">
        <v>500</v>
      </c>
      <c r="E4018" s="3">
        <v>70</v>
      </c>
      <c r="F4018" s="9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8272</v>
      </c>
      <c r="O4018" s="7">
        <v>14.000000000000002</v>
      </c>
      <c r="P4018" s="3">
        <v>-61.428571428571431</v>
      </c>
      <c r="Q4018" s="3" t="s">
        <v>8272</v>
      </c>
      <c r="R4018" s="3" t="s">
        <v>8272</v>
      </c>
      <c r="S4018" s="15">
        <f t="shared" si="124"/>
        <v>41869.872685185182</v>
      </c>
      <c r="T4018" s="14">
        <f t="shared" si="125"/>
        <v>41899.872685185182</v>
      </c>
    </row>
    <row r="4019" spans="1:20" ht="45.75" x14ac:dyDescent="0.25">
      <c r="A4019" s="3">
        <v>4017</v>
      </c>
      <c r="B4019" s="4" t="s">
        <v>4013</v>
      </c>
      <c r="C4019" s="4" t="s">
        <v>8122</v>
      </c>
      <c r="D4019" s="3">
        <v>10000</v>
      </c>
      <c r="E4019" s="3">
        <v>105</v>
      </c>
      <c r="F4019" s="9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8272</v>
      </c>
      <c r="O4019" s="7">
        <v>1.05</v>
      </c>
      <c r="P4019" s="3">
        <v>-4947.5</v>
      </c>
      <c r="Q4019" s="3" t="s">
        <v>8272</v>
      </c>
      <c r="R4019" s="3" t="s">
        <v>8272</v>
      </c>
      <c r="S4019" s="15">
        <f t="shared" si="124"/>
        <v>41856.672152777777</v>
      </c>
      <c r="T4019" s="14">
        <f t="shared" si="125"/>
        <v>41886.672152777777</v>
      </c>
    </row>
    <row r="4020" spans="1:20" ht="30.75" x14ac:dyDescent="0.25">
      <c r="A4020" s="3">
        <v>4018</v>
      </c>
      <c r="B4020" s="4" t="s">
        <v>4014</v>
      </c>
      <c r="C4020" s="4" t="s">
        <v>8123</v>
      </c>
      <c r="D4020" s="3">
        <v>1500</v>
      </c>
      <c r="E4020" s="3">
        <v>130</v>
      </c>
      <c r="F4020" s="9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8272</v>
      </c>
      <c r="O4020" s="7">
        <v>8.6666666666666679</v>
      </c>
      <c r="P4020" s="3">
        <v>-342.5</v>
      </c>
      <c r="Q4020" s="3" t="s">
        <v>8272</v>
      </c>
      <c r="R4020" s="3" t="s">
        <v>8272</v>
      </c>
      <c r="S4020" s="15">
        <f t="shared" si="124"/>
        <v>42620.91097222222</v>
      </c>
      <c r="T4020" s="14">
        <f t="shared" si="125"/>
        <v>42650.91097222222</v>
      </c>
    </row>
    <row r="4021" spans="1:20" ht="30.75" x14ac:dyDescent="0.25">
      <c r="A4021" s="3">
        <v>4019</v>
      </c>
      <c r="B4021" s="4" t="s">
        <v>4015</v>
      </c>
      <c r="C4021" s="4" t="s">
        <v>8124</v>
      </c>
      <c r="D4021" s="3">
        <v>3500</v>
      </c>
      <c r="E4021" s="3">
        <v>29</v>
      </c>
      <c r="F4021" s="9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8272</v>
      </c>
      <c r="O4021" s="7">
        <v>0.82857142857142851</v>
      </c>
      <c r="P4021" s="3">
        <v>-867.75</v>
      </c>
      <c r="Q4021" s="3" t="s">
        <v>8272</v>
      </c>
      <c r="R4021" s="3" t="s">
        <v>8272</v>
      </c>
      <c r="S4021" s="15">
        <f t="shared" si="124"/>
        <v>42417.675879629634</v>
      </c>
      <c r="T4021" s="14">
        <f t="shared" si="125"/>
        <v>42475.686111111107</v>
      </c>
    </row>
    <row r="4022" spans="1:20" ht="30.75" x14ac:dyDescent="0.25">
      <c r="A4022" s="3">
        <v>4020</v>
      </c>
      <c r="B4022" s="4" t="s">
        <v>4016</v>
      </c>
      <c r="C4022" s="4" t="s">
        <v>8125</v>
      </c>
      <c r="D4022" s="3">
        <v>600</v>
      </c>
      <c r="E4022" s="3">
        <v>100</v>
      </c>
      <c r="F4022" s="9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8272</v>
      </c>
      <c r="O4022" s="7">
        <v>16.666666666666664</v>
      </c>
      <c r="P4022" s="3">
        <v>-166.66666666666666</v>
      </c>
      <c r="Q4022" s="3" t="s">
        <v>8272</v>
      </c>
      <c r="R4022" s="3" t="s">
        <v>8272</v>
      </c>
      <c r="S4022" s="15">
        <f t="shared" si="124"/>
        <v>42057.190960648149</v>
      </c>
      <c r="T4022" s="14">
        <f t="shared" si="125"/>
        <v>42087.149293981478</v>
      </c>
    </row>
    <row r="4023" spans="1:20" ht="30.75" x14ac:dyDescent="0.25">
      <c r="A4023" s="3">
        <v>4021</v>
      </c>
      <c r="B4023" s="4" t="s">
        <v>4017</v>
      </c>
      <c r="C4023" s="4" t="s">
        <v>8126</v>
      </c>
      <c r="D4023" s="3">
        <v>15000</v>
      </c>
      <c r="E4023" s="3">
        <v>125</v>
      </c>
      <c r="F4023" s="9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8272</v>
      </c>
      <c r="O4023" s="7">
        <v>0.83333333333333337</v>
      </c>
      <c r="P4023" s="3">
        <v>-7437.5</v>
      </c>
      <c r="Q4023" s="3" t="s">
        <v>8272</v>
      </c>
      <c r="R4023" s="3" t="s">
        <v>8272</v>
      </c>
      <c r="S4023" s="15">
        <f t="shared" si="124"/>
        <v>41878.911550925928</v>
      </c>
      <c r="T4023" s="14">
        <f t="shared" si="125"/>
        <v>41938.911550925928</v>
      </c>
    </row>
    <row r="4024" spans="1:20" ht="30.75" x14ac:dyDescent="0.25">
      <c r="A4024" s="3">
        <v>4022</v>
      </c>
      <c r="B4024" s="4" t="s">
        <v>4018</v>
      </c>
      <c r="C4024" s="4" t="s">
        <v>8127</v>
      </c>
      <c r="D4024" s="3">
        <v>18000</v>
      </c>
      <c r="E4024" s="3">
        <v>12521</v>
      </c>
      <c r="F4024" s="9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8272</v>
      </c>
      <c r="O4024" s="7">
        <v>69.561111111111103</v>
      </c>
      <c r="P4024" s="3">
        <v>-27.81218274111675</v>
      </c>
      <c r="Q4024" s="3" t="s">
        <v>8272</v>
      </c>
      <c r="R4024" s="3" t="s">
        <v>8272</v>
      </c>
      <c r="S4024" s="15">
        <f t="shared" si="124"/>
        <v>41990.584108796291</v>
      </c>
      <c r="T4024" s="14">
        <f t="shared" si="125"/>
        <v>42036.120833333334</v>
      </c>
    </row>
    <row r="4025" spans="1:20" ht="30.75" x14ac:dyDescent="0.25">
      <c r="A4025" s="3">
        <v>4023</v>
      </c>
      <c r="B4025" s="4" t="s">
        <v>4019</v>
      </c>
      <c r="C4025" s="4" t="s">
        <v>8128</v>
      </c>
      <c r="D4025" s="3">
        <v>7000</v>
      </c>
      <c r="E4025" s="3">
        <v>0</v>
      </c>
      <c r="F4025" s="9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8272</v>
      </c>
      <c r="O4025" s="7">
        <v>0</v>
      </c>
      <c r="P4025" s="3">
        <v>0</v>
      </c>
      <c r="Q4025" s="3" t="s">
        <v>8272</v>
      </c>
      <c r="R4025" s="3" t="s">
        <v>8272</v>
      </c>
      <c r="S4025" s="15">
        <f t="shared" si="124"/>
        <v>42408.999571759254</v>
      </c>
      <c r="T4025" s="14">
        <f t="shared" si="125"/>
        <v>42453.957905092597</v>
      </c>
    </row>
    <row r="4026" spans="1:20" ht="30.75" x14ac:dyDescent="0.25">
      <c r="A4026" s="3">
        <v>4024</v>
      </c>
      <c r="B4026" s="4" t="s">
        <v>4020</v>
      </c>
      <c r="C4026" s="4" t="s">
        <v>8129</v>
      </c>
      <c r="D4026" s="3">
        <v>800</v>
      </c>
      <c r="E4026" s="3">
        <v>10</v>
      </c>
      <c r="F4026" s="9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8272</v>
      </c>
      <c r="O4026" s="7">
        <v>1.25</v>
      </c>
      <c r="P4026" s="3">
        <v>-790</v>
      </c>
      <c r="Q4026" s="3" t="s">
        <v>8272</v>
      </c>
      <c r="R4026" s="3" t="s">
        <v>8272</v>
      </c>
      <c r="S4026" s="15">
        <f t="shared" si="124"/>
        <v>42217.670104166667</v>
      </c>
      <c r="T4026" s="14">
        <f t="shared" si="125"/>
        <v>42247.670104166667</v>
      </c>
    </row>
    <row r="4027" spans="1:20" ht="45.75" x14ac:dyDescent="0.25">
      <c r="A4027" s="3">
        <v>4025</v>
      </c>
      <c r="B4027" s="4" t="s">
        <v>4021</v>
      </c>
      <c r="C4027" s="4" t="s">
        <v>8130</v>
      </c>
      <c r="D4027" s="3">
        <v>5000</v>
      </c>
      <c r="E4027" s="3">
        <v>250</v>
      </c>
      <c r="F4027" s="9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8272</v>
      </c>
      <c r="O4027" s="7">
        <v>5</v>
      </c>
      <c r="P4027" s="3">
        <v>-1187.5</v>
      </c>
      <c r="Q4027" s="3" t="s">
        <v>8272</v>
      </c>
      <c r="R4027" s="3" t="s">
        <v>8272</v>
      </c>
      <c r="S4027" s="15">
        <f t="shared" si="124"/>
        <v>42151.237685185188</v>
      </c>
      <c r="T4027" s="14">
        <f t="shared" si="125"/>
        <v>42211.237685185188</v>
      </c>
    </row>
    <row r="4028" spans="1:20" ht="30.75" x14ac:dyDescent="0.25">
      <c r="A4028" s="3">
        <v>4026</v>
      </c>
      <c r="B4028" s="4" t="s">
        <v>4022</v>
      </c>
      <c r="C4028" s="4" t="s">
        <v>8131</v>
      </c>
      <c r="D4028" s="3">
        <v>4000</v>
      </c>
      <c r="E4028" s="3">
        <v>0</v>
      </c>
      <c r="F4028" s="9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8272</v>
      </c>
      <c r="O4028" s="7">
        <v>0</v>
      </c>
      <c r="P4028" s="3">
        <v>0</v>
      </c>
      <c r="Q4028" s="3" t="s">
        <v>8272</v>
      </c>
      <c r="R4028" s="3" t="s">
        <v>8272</v>
      </c>
      <c r="S4028" s="15">
        <f t="shared" si="124"/>
        <v>42282.655543981484</v>
      </c>
      <c r="T4028" s="14">
        <f t="shared" si="125"/>
        <v>42342.697210648148</v>
      </c>
    </row>
    <row r="4029" spans="1:20" ht="45.75" x14ac:dyDescent="0.25">
      <c r="A4029" s="3">
        <v>4027</v>
      </c>
      <c r="B4029" s="4" t="s">
        <v>4023</v>
      </c>
      <c r="C4029" s="4" t="s">
        <v>8132</v>
      </c>
      <c r="D4029" s="3">
        <v>3000</v>
      </c>
      <c r="E4029" s="3">
        <v>215</v>
      </c>
      <c r="F4029" s="9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8272</v>
      </c>
      <c r="O4029" s="7">
        <v>7.166666666666667</v>
      </c>
      <c r="P4029" s="3">
        <v>-397.85714285714283</v>
      </c>
      <c r="Q4029" s="3" t="s">
        <v>8272</v>
      </c>
      <c r="R4029" s="3" t="s">
        <v>8272</v>
      </c>
      <c r="S4029" s="15">
        <f t="shared" si="124"/>
        <v>42768.97084490741</v>
      </c>
      <c r="T4029" s="14">
        <f t="shared" si="125"/>
        <v>42789.041666666672</v>
      </c>
    </row>
    <row r="4030" spans="1:20" ht="30.75" x14ac:dyDescent="0.25">
      <c r="A4030" s="3">
        <v>4028</v>
      </c>
      <c r="B4030" s="4" t="s">
        <v>4024</v>
      </c>
      <c r="C4030" s="4" t="s">
        <v>8133</v>
      </c>
      <c r="D4030" s="3">
        <v>2000</v>
      </c>
      <c r="E4030" s="3">
        <v>561</v>
      </c>
      <c r="F4030" s="9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8272</v>
      </c>
      <c r="O4030" s="7">
        <v>28.050000000000004</v>
      </c>
      <c r="P4030" s="3">
        <v>-130.81818181818181</v>
      </c>
      <c r="Q4030" s="3" t="s">
        <v>8272</v>
      </c>
      <c r="R4030" s="3" t="s">
        <v>8272</v>
      </c>
      <c r="S4030" s="15">
        <f t="shared" si="124"/>
        <v>41765.938657407409</v>
      </c>
      <c r="T4030" s="14">
        <f t="shared" si="125"/>
        <v>41795.938657407409</v>
      </c>
    </row>
    <row r="4031" spans="1:20" ht="30.75" x14ac:dyDescent="0.25">
      <c r="A4031" s="3">
        <v>4029</v>
      </c>
      <c r="B4031" s="4" t="s">
        <v>4025</v>
      </c>
      <c r="C4031" s="4" t="s">
        <v>8134</v>
      </c>
      <c r="D4031" s="3">
        <v>20000</v>
      </c>
      <c r="E4031" s="3">
        <v>0</v>
      </c>
      <c r="F4031" s="9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8272</v>
      </c>
      <c r="O4031" s="7">
        <v>0</v>
      </c>
      <c r="P4031" s="3">
        <v>0</v>
      </c>
      <c r="Q4031" s="3" t="s">
        <v>8272</v>
      </c>
      <c r="R4031" s="3" t="s">
        <v>8272</v>
      </c>
      <c r="S4031" s="15">
        <f t="shared" si="124"/>
        <v>42322.025115740747</v>
      </c>
      <c r="T4031" s="14">
        <f t="shared" si="125"/>
        <v>42352.025115740747</v>
      </c>
    </row>
    <row r="4032" spans="1:20" ht="30.75" x14ac:dyDescent="0.25">
      <c r="A4032" s="3">
        <v>4030</v>
      </c>
      <c r="B4032" s="4" t="s">
        <v>4026</v>
      </c>
      <c r="C4032" s="4" t="s">
        <v>8135</v>
      </c>
      <c r="D4032" s="3">
        <v>2500</v>
      </c>
      <c r="E4032" s="3">
        <v>400</v>
      </c>
      <c r="F4032" s="9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8272</v>
      </c>
      <c r="O4032" s="7">
        <v>16</v>
      </c>
      <c r="P4032" s="3">
        <v>-350</v>
      </c>
      <c r="Q4032" s="3" t="s">
        <v>8272</v>
      </c>
      <c r="R4032" s="3" t="s">
        <v>8272</v>
      </c>
      <c r="S4032" s="15">
        <f t="shared" si="124"/>
        <v>42374.655081018514</v>
      </c>
      <c r="T4032" s="14">
        <f t="shared" si="125"/>
        <v>42403.784027777772</v>
      </c>
    </row>
    <row r="4033" spans="1:20" ht="45.75" x14ac:dyDescent="0.25">
      <c r="A4033" s="3">
        <v>4031</v>
      </c>
      <c r="B4033" s="4" t="s">
        <v>4027</v>
      </c>
      <c r="C4033" s="4" t="s">
        <v>8136</v>
      </c>
      <c r="D4033" s="3">
        <v>5000</v>
      </c>
      <c r="E4033" s="3">
        <v>0</v>
      </c>
      <c r="F4033" s="9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8272</v>
      </c>
      <c r="O4033" s="7">
        <v>0</v>
      </c>
      <c r="P4033" s="3">
        <v>0</v>
      </c>
      <c r="Q4033" s="3" t="s">
        <v>8272</v>
      </c>
      <c r="R4033" s="3" t="s">
        <v>8272</v>
      </c>
      <c r="S4033" s="15">
        <f t="shared" si="124"/>
        <v>41941.585231481484</v>
      </c>
      <c r="T4033" s="14">
        <f t="shared" si="125"/>
        <v>41991.626898148148</v>
      </c>
    </row>
    <row r="4034" spans="1:20" ht="30.75" x14ac:dyDescent="0.25">
      <c r="A4034" s="3">
        <v>4032</v>
      </c>
      <c r="B4034" s="4" t="s">
        <v>4028</v>
      </c>
      <c r="C4034" s="4" t="s">
        <v>8137</v>
      </c>
      <c r="D4034" s="3">
        <v>6048</v>
      </c>
      <c r="E4034" s="3">
        <v>413</v>
      </c>
      <c r="F4034" s="9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8272</v>
      </c>
      <c r="O4034" s="7">
        <v>6.8287037037037033</v>
      </c>
      <c r="P4034" s="3">
        <v>-805</v>
      </c>
      <c r="Q4034" s="3" t="s">
        <v>8272</v>
      </c>
      <c r="R4034" s="3" t="s">
        <v>8272</v>
      </c>
      <c r="S4034" s="15">
        <f t="shared" si="124"/>
        <v>42293.809212962966</v>
      </c>
      <c r="T4034" s="14">
        <f t="shared" si="125"/>
        <v>42353.85087962963</v>
      </c>
    </row>
    <row r="4035" spans="1:20" ht="30.75" x14ac:dyDescent="0.25">
      <c r="A4035" s="3">
        <v>4033</v>
      </c>
      <c r="B4035" s="4" t="s">
        <v>4029</v>
      </c>
      <c r="C4035" s="4" t="s">
        <v>8138</v>
      </c>
      <c r="D4035" s="3">
        <v>23900</v>
      </c>
      <c r="E4035" s="3">
        <v>6141.99</v>
      </c>
      <c r="F4035" s="9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8272</v>
      </c>
      <c r="O4035" s="7">
        <v>25.698702928870294</v>
      </c>
      <c r="P4035" s="3">
        <v>-188.91500000000002</v>
      </c>
      <c r="Q4035" s="3" t="s">
        <v>8272</v>
      </c>
      <c r="R4035" s="3" t="s">
        <v>8272</v>
      </c>
      <c r="S4035" s="15">
        <f t="shared" ref="S4035:S4098" si="126">(((J4035/60)/60)/24)+DATE(1970,1,1)</f>
        <v>42614.268796296295</v>
      </c>
      <c r="T4035" s="14">
        <f t="shared" ref="T4035:T4098" si="127">(((I4035/60)/60)/24)+DATE(1970,1,1)</f>
        <v>42645.375</v>
      </c>
    </row>
    <row r="4036" spans="1:20" ht="30.75" x14ac:dyDescent="0.25">
      <c r="A4036" s="3">
        <v>4034</v>
      </c>
      <c r="B4036" s="4" t="s">
        <v>4030</v>
      </c>
      <c r="C4036" s="4" t="s">
        <v>8139</v>
      </c>
      <c r="D4036" s="3">
        <v>13500</v>
      </c>
      <c r="E4036" s="3">
        <v>200</v>
      </c>
      <c r="F4036" s="9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8272</v>
      </c>
      <c r="O4036" s="7">
        <v>1.4814814814814816</v>
      </c>
      <c r="P4036" s="3">
        <v>-6650</v>
      </c>
      <c r="Q4036" s="3" t="s">
        <v>8272</v>
      </c>
      <c r="R4036" s="3" t="s">
        <v>8272</v>
      </c>
      <c r="S4036" s="15">
        <f t="shared" si="126"/>
        <v>42067.947337962964</v>
      </c>
      <c r="T4036" s="14">
        <f t="shared" si="127"/>
        <v>42097.905671296292</v>
      </c>
    </row>
    <row r="4037" spans="1:20" ht="30.75" x14ac:dyDescent="0.25">
      <c r="A4037" s="3">
        <v>4035</v>
      </c>
      <c r="B4037" s="4" t="s">
        <v>4031</v>
      </c>
      <c r="C4037" s="4" t="s">
        <v>8140</v>
      </c>
      <c r="D4037" s="3">
        <v>10000</v>
      </c>
      <c r="E4037" s="3">
        <v>3685</v>
      </c>
      <c r="F4037" s="9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8272</v>
      </c>
      <c r="O4037" s="7">
        <v>36.85</v>
      </c>
      <c r="P4037" s="3">
        <v>-252.6</v>
      </c>
      <c r="Q4037" s="3" t="s">
        <v>8272</v>
      </c>
      <c r="R4037" s="3" t="s">
        <v>8272</v>
      </c>
      <c r="S4037" s="15">
        <f t="shared" si="126"/>
        <v>41903.882951388885</v>
      </c>
      <c r="T4037" s="14">
        <f t="shared" si="127"/>
        <v>41933.882951388885</v>
      </c>
    </row>
    <row r="4038" spans="1:20" ht="30.75" x14ac:dyDescent="0.25">
      <c r="A4038" s="3">
        <v>4036</v>
      </c>
      <c r="B4038" s="4" t="s">
        <v>4032</v>
      </c>
      <c r="C4038" s="4" t="s">
        <v>7438</v>
      </c>
      <c r="D4038" s="3">
        <v>6000</v>
      </c>
      <c r="E4038" s="3">
        <v>2823</v>
      </c>
      <c r="F4038" s="9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8272</v>
      </c>
      <c r="O4038" s="7">
        <v>47.05</v>
      </c>
      <c r="P4038" s="3">
        <v>-186.88235294117646</v>
      </c>
      <c r="Q4038" s="3" t="s">
        <v>8272</v>
      </c>
      <c r="R4038" s="3" t="s">
        <v>8272</v>
      </c>
      <c r="S4038" s="15">
        <f t="shared" si="126"/>
        <v>41804.937083333331</v>
      </c>
      <c r="T4038" s="14">
        <f t="shared" si="127"/>
        <v>41821.9375</v>
      </c>
    </row>
    <row r="4039" spans="1:20" ht="45.75" x14ac:dyDescent="0.25">
      <c r="A4039" s="3">
        <v>4037</v>
      </c>
      <c r="B4039" s="4" t="s">
        <v>4033</v>
      </c>
      <c r="C4039" s="4" t="s">
        <v>8141</v>
      </c>
      <c r="D4039" s="3">
        <v>700</v>
      </c>
      <c r="E4039" s="3">
        <v>80</v>
      </c>
      <c r="F4039" s="9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8272</v>
      </c>
      <c r="O4039" s="7">
        <v>11.428571428571429</v>
      </c>
      <c r="P4039" s="3">
        <v>-310</v>
      </c>
      <c r="Q4039" s="3" t="s">
        <v>8272</v>
      </c>
      <c r="R4039" s="3" t="s">
        <v>8272</v>
      </c>
      <c r="S4039" s="15">
        <f t="shared" si="126"/>
        <v>42497.070775462969</v>
      </c>
      <c r="T4039" s="14">
        <f t="shared" si="127"/>
        <v>42514.600694444445</v>
      </c>
    </row>
    <row r="4040" spans="1:20" ht="30.75" x14ac:dyDescent="0.25">
      <c r="A4040" s="3">
        <v>4038</v>
      </c>
      <c r="B4040" s="4" t="s">
        <v>4034</v>
      </c>
      <c r="C4040" s="4" t="s">
        <v>8142</v>
      </c>
      <c r="D4040" s="3">
        <v>2500</v>
      </c>
      <c r="E4040" s="3">
        <v>301</v>
      </c>
      <c r="F4040" s="9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8272</v>
      </c>
      <c r="O4040" s="7">
        <v>12.04</v>
      </c>
      <c r="P4040" s="3">
        <v>-549.75</v>
      </c>
      <c r="Q4040" s="3" t="s">
        <v>8272</v>
      </c>
      <c r="R4040" s="3" t="s">
        <v>8272</v>
      </c>
      <c r="S4040" s="15">
        <f t="shared" si="126"/>
        <v>41869.798726851855</v>
      </c>
      <c r="T4040" s="14">
        <f t="shared" si="127"/>
        <v>41929.798726851855</v>
      </c>
    </row>
    <row r="4041" spans="1:20" ht="30.75" x14ac:dyDescent="0.25">
      <c r="A4041" s="3">
        <v>4039</v>
      </c>
      <c r="B4041" s="4" t="s">
        <v>4035</v>
      </c>
      <c r="C4041" s="4" t="s">
        <v>8143</v>
      </c>
      <c r="D4041" s="3">
        <v>500</v>
      </c>
      <c r="E4041" s="3">
        <v>300</v>
      </c>
      <c r="F4041" s="9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8272</v>
      </c>
      <c r="O4041" s="7">
        <v>60</v>
      </c>
      <c r="P4041" s="3">
        <v>-40</v>
      </c>
      <c r="Q4041" s="3" t="s">
        <v>8272</v>
      </c>
      <c r="R4041" s="3" t="s">
        <v>8272</v>
      </c>
      <c r="S4041" s="15">
        <f t="shared" si="126"/>
        <v>42305.670914351853</v>
      </c>
      <c r="T4041" s="14">
        <f t="shared" si="127"/>
        <v>42339.249305555553</v>
      </c>
    </row>
    <row r="4042" spans="1:20" ht="30.75" x14ac:dyDescent="0.25">
      <c r="A4042" s="3">
        <v>4040</v>
      </c>
      <c r="B4042" s="4" t="s">
        <v>4036</v>
      </c>
      <c r="C4042" s="4" t="s">
        <v>8144</v>
      </c>
      <c r="D4042" s="3">
        <v>8000</v>
      </c>
      <c r="E4042" s="3">
        <v>2500</v>
      </c>
      <c r="F4042" s="9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8272</v>
      </c>
      <c r="O4042" s="7">
        <v>31.25</v>
      </c>
      <c r="P4042" s="3">
        <v>-2750</v>
      </c>
      <c r="Q4042" s="3" t="s">
        <v>8272</v>
      </c>
      <c r="R4042" s="3" t="s">
        <v>8272</v>
      </c>
      <c r="S4042" s="15">
        <f t="shared" si="126"/>
        <v>42144.231527777782</v>
      </c>
      <c r="T4042" s="14">
        <f t="shared" si="127"/>
        <v>42203.125</v>
      </c>
    </row>
    <row r="4043" spans="1:20" ht="30.75" x14ac:dyDescent="0.25">
      <c r="A4043" s="3">
        <v>4041</v>
      </c>
      <c r="B4043" s="4" t="s">
        <v>4037</v>
      </c>
      <c r="C4043" s="4" t="s">
        <v>8145</v>
      </c>
      <c r="D4043" s="3">
        <v>5000</v>
      </c>
      <c r="E4043" s="3">
        <v>21</v>
      </c>
      <c r="F4043" s="9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8272</v>
      </c>
      <c r="O4043" s="7">
        <v>0.42</v>
      </c>
      <c r="P4043" s="3">
        <v>-2489.5</v>
      </c>
      <c r="Q4043" s="3" t="s">
        <v>8272</v>
      </c>
      <c r="R4043" s="3" t="s">
        <v>8272</v>
      </c>
      <c r="S4043" s="15">
        <f t="shared" si="126"/>
        <v>42559.474004629628</v>
      </c>
      <c r="T4043" s="14">
        <f t="shared" si="127"/>
        <v>42619.474004629628</v>
      </c>
    </row>
    <row r="4044" spans="1:20" ht="30.75" x14ac:dyDescent="0.25">
      <c r="A4044" s="3">
        <v>4042</v>
      </c>
      <c r="B4044" s="4" t="s">
        <v>4038</v>
      </c>
      <c r="C4044" s="4" t="s">
        <v>8146</v>
      </c>
      <c r="D4044" s="3">
        <v>10000</v>
      </c>
      <c r="E4044" s="3">
        <v>21</v>
      </c>
      <c r="F4044" s="9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8272</v>
      </c>
      <c r="O4044" s="7">
        <v>0.21</v>
      </c>
      <c r="P4044" s="3">
        <v>-3326.3333333333335</v>
      </c>
      <c r="Q4044" s="3" t="s">
        <v>8272</v>
      </c>
      <c r="R4044" s="3" t="s">
        <v>8272</v>
      </c>
      <c r="S4044" s="15">
        <f t="shared" si="126"/>
        <v>41995.084074074075</v>
      </c>
      <c r="T4044" s="14">
        <f t="shared" si="127"/>
        <v>42024.802777777775</v>
      </c>
    </row>
    <row r="4045" spans="1:20" ht="30.75" x14ac:dyDescent="0.25">
      <c r="A4045" s="3">
        <v>4043</v>
      </c>
      <c r="B4045" s="4" t="s">
        <v>4039</v>
      </c>
      <c r="C4045" s="4" t="s">
        <v>8147</v>
      </c>
      <c r="D4045" s="3">
        <v>300</v>
      </c>
      <c r="E4045" s="3">
        <v>0</v>
      </c>
      <c r="F4045" s="9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8272</v>
      </c>
      <c r="O4045" s="7">
        <v>0</v>
      </c>
      <c r="P4045" s="3">
        <v>0</v>
      </c>
      <c r="Q4045" s="3" t="s">
        <v>8272</v>
      </c>
      <c r="R4045" s="3" t="s">
        <v>8272</v>
      </c>
      <c r="S4045" s="15">
        <f t="shared" si="126"/>
        <v>41948.957465277781</v>
      </c>
      <c r="T4045" s="14">
        <f t="shared" si="127"/>
        <v>41963.957465277781</v>
      </c>
    </row>
    <row r="4046" spans="1:20" ht="45.75" x14ac:dyDescent="0.25">
      <c r="A4046" s="3">
        <v>4044</v>
      </c>
      <c r="B4046" s="4" t="s">
        <v>4040</v>
      </c>
      <c r="C4046" s="4" t="s">
        <v>8148</v>
      </c>
      <c r="D4046" s="3">
        <v>600</v>
      </c>
      <c r="E4046" s="3">
        <v>225</v>
      </c>
      <c r="F4046" s="9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8272</v>
      </c>
      <c r="O4046" s="7">
        <v>37.5</v>
      </c>
      <c r="P4046" s="3">
        <v>-93.75</v>
      </c>
      <c r="Q4046" s="3" t="s">
        <v>8272</v>
      </c>
      <c r="R4046" s="3" t="s">
        <v>8272</v>
      </c>
      <c r="S4046" s="15">
        <f t="shared" si="126"/>
        <v>42074.219699074078</v>
      </c>
      <c r="T4046" s="14">
        <f t="shared" si="127"/>
        <v>42104.208333333328</v>
      </c>
    </row>
    <row r="4047" spans="1:20" ht="45.75" x14ac:dyDescent="0.25">
      <c r="A4047" s="3">
        <v>4045</v>
      </c>
      <c r="B4047" s="4" t="s">
        <v>4041</v>
      </c>
      <c r="C4047" s="4" t="s">
        <v>8149</v>
      </c>
      <c r="D4047" s="3">
        <v>5000</v>
      </c>
      <c r="E4047" s="3">
        <v>1</v>
      </c>
      <c r="F4047" s="9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8272</v>
      </c>
      <c r="O4047" s="7">
        <v>0.02</v>
      </c>
      <c r="P4047" s="3">
        <v>-4999</v>
      </c>
      <c r="Q4047" s="3" t="s">
        <v>8272</v>
      </c>
      <c r="R4047" s="3" t="s">
        <v>8272</v>
      </c>
      <c r="S4047" s="15">
        <f t="shared" si="126"/>
        <v>41842.201261574075</v>
      </c>
      <c r="T4047" s="14">
        <f t="shared" si="127"/>
        <v>41872.201261574075</v>
      </c>
    </row>
    <row r="4048" spans="1:20" ht="45.75" x14ac:dyDescent="0.25">
      <c r="A4048" s="3">
        <v>4046</v>
      </c>
      <c r="B4048" s="4" t="s">
        <v>4042</v>
      </c>
      <c r="C4048" s="4" t="s">
        <v>8150</v>
      </c>
      <c r="D4048" s="3">
        <v>5600</v>
      </c>
      <c r="E4048" s="3">
        <v>460</v>
      </c>
      <c r="F4048" s="9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8272</v>
      </c>
      <c r="O4048" s="7">
        <v>8.2142857142857135</v>
      </c>
      <c r="P4048" s="3">
        <v>-428.33333333333331</v>
      </c>
      <c r="Q4048" s="3" t="s">
        <v>8272</v>
      </c>
      <c r="R4048" s="3" t="s">
        <v>8272</v>
      </c>
      <c r="S4048" s="15">
        <f t="shared" si="126"/>
        <v>41904.650578703702</v>
      </c>
      <c r="T4048" s="14">
        <f t="shared" si="127"/>
        <v>41934.650578703702</v>
      </c>
    </row>
    <row r="4049" spans="1:20" ht="30.75" x14ac:dyDescent="0.25">
      <c r="A4049" s="3">
        <v>4047</v>
      </c>
      <c r="B4049" s="4" t="s">
        <v>4043</v>
      </c>
      <c r="C4049" s="4" t="s">
        <v>8151</v>
      </c>
      <c r="D4049" s="3">
        <v>5000</v>
      </c>
      <c r="E4049" s="3">
        <v>110</v>
      </c>
      <c r="F4049" s="9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8272</v>
      </c>
      <c r="O4049" s="7">
        <v>2.1999999999999997</v>
      </c>
      <c r="P4049" s="3">
        <v>-1222.5</v>
      </c>
      <c r="Q4049" s="3" t="s">
        <v>8272</v>
      </c>
      <c r="R4049" s="3" t="s">
        <v>8272</v>
      </c>
      <c r="S4049" s="15">
        <f t="shared" si="126"/>
        <v>41991.022488425922</v>
      </c>
      <c r="T4049" s="14">
        <f t="shared" si="127"/>
        <v>42015.041666666672</v>
      </c>
    </row>
    <row r="4050" spans="1:20" ht="45.75" x14ac:dyDescent="0.25">
      <c r="A4050" s="3">
        <v>4048</v>
      </c>
      <c r="B4050" s="4" t="s">
        <v>4044</v>
      </c>
      <c r="C4050" s="4" t="s">
        <v>8152</v>
      </c>
      <c r="D4050" s="3">
        <v>17000</v>
      </c>
      <c r="E4050" s="3">
        <v>3001</v>
      </c>
      <c r="F4050" s="9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8272</v>
      </c>
      <c r="O4050" s="7">
        <v>17.652941176470588</v>
      </c>
      <c r="P4050" s="3">
        <v>-153.83516483516485</v>
      </c>
      <c r="Q4050" s="3" t="s">
        <v>8272</v>
      </c>
      <c r="R4050" s="3" t="s">
        <v>8272</v>
      </c>
      <c r="S4050" s="15">
        <f t="shared" si="126"/>
        <v>42436.509108796294</v>
      </c>
      <c r="T4050" s="14">
        <f t="shared" si="127"/>
        <v>42471.467442129629</v>
      </c>
    </row>
    <row r="4051" spans="1:20" ht="30.75" x14ac:dyDescent="0.25">
      <c r="A4051" s="3">
        <v>4049</v>
      </c>
      <c r="B4051" s="4" t="s">
        <v>4045</v>
      </c>
      <c r="C4051" s="4" t="s">
        <v>8153</v>
      </c>
      <c r="D4051" s="3">
        <v>20000</v>
      </c>
      <c r="E4051" s="3">
        <v>16</v>
      </c>
      <c r="F4051" s="9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8272</v>
      </c>
      <c r="O4051" s="7">
        <v>0.08</v>
      </c>
      <c r="P4051" s="3">
        <v>-19984</v>
      </c>
      <c r="Q4051" s="3" t="s">
        <v>8272</v>
      </c>
      <c r="R4051" s="3" t="s">
        <v>8272</v>
      </c>
      <c r="S4051" s="15">
        <f t="shared" si="126"/>
        <v>42169.958506944444</v>
      </c>
      <c r="T4051" s="14">
        <f t="shared" si="127"/>
        <v>42199.958506944444</v>
      </c>
    </row>
    <row r="4052" spans="1:20" ht="45.75" x14ac:dyDescent="0.25">
      <c r="A4052" s="3">
        <v>4050</v>
      </c>
      <c r="B4052" s="4" t="s">
        <v>4046</v>
      </c>
      <c r="C4052" s="4" t="s">
        <v>8154</v>
      </c>
      <c r="D4052" s="3">
        <v>1500</v>
      </c>
      <c r="E4052" s="3">
        <v>1</v>
      </c>
      <c r="F4052" s="9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8272</v>
      </c>
      <c r="O4052" s="7">
        <v>6.6666666666666666E-2</v>
      </c>
      <c r="P4052" s="3">
        <v>-1499</v>
      </c>
      <c r="Q4052" s="3" t="s">
        <v>8272</v>
      </c>
      <c r="R4052" s="3" t="s">
        <v>8272</v>
      </c>
      <c r="S4052" s="15">
        <f t="shared" si="126"/>
        <v>41905.636469907404</v>
      </c>
      <c r="T4052" s="14">
        <f t="shared" si="127"/>
        <v>41935.636469907404</v>
      </c>
    </row>
    <row r="4053" spans="1:20" ht="30.75" x14ac:dyDescent="0.25">
      <c r="A4053" s="3">
        <v>4051</v>
      </c>
      <c r="B4053" s="4" t="s">
        <v>4047</v>
      </c>
      <c r="C4053" s="4" t="s">
        <v>8155</v>
      </c>
      <c r="D4053" s="3">
        <v>500</v>
      </c>
      <c r="E4053" s="3">
        <v>0</v>
      </c>
      <c r="F4053" s="9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8272</v>
      </c>
      <c r="O4053" s="7">
        <v>0</v>
      </c>
      <c r="P4053" s="3">
        <v>0</v>
      </c>
      <c r="Q4053" s="3" t="s">
        <v>8272</v>
      </c>
      <c r="R4053" s="3" t="s">
        <v>8272</v>
      </c>
      <c r="S4053" s="15">
        <f t="shared" si="126"/>
        <v>41761.810150462967</v>
      </c>
      <c r="T4053" s="14">
        <f t="shared" si="127"/>
        <v>41768.286805555559</v>
      </c>
    </row>
    <row r="4054" spans="1:20" ht="45.75" x14ac:dyDescent="0.25">
      <c r="A4054" s="3">
        <v>4052</v>
      </c>
      <c r="B4054" s="4" t="s">
        <v>4048</v>
      </c>
      <c r="C4054" s="4" t="s">
        <v>8156</v>
      </c>
      <c r="D4054" s="3">
        <v>3000</v>
      </c>
      <c r="E4054" s="3">
        <v>1126</v>
      </c>
      <c r="F4054" s="9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8272</v>
      </c>
      <c r="O4054" s="7">
        <v>37.533333333333339</v>
      </c>
      <c r="P4054" s="3">
        <v>-144.15384615384616</v>
      </c>
      <c r="Q4054" s="3" t="s">
        <v>8272</v>
      </c>
      <c r="R4054" s="3" t="s">
        <v>8272</v>
      </c>
      <c r="S4054" s="15">
        <f t="shared" si="126"/>
        <v>41865.878657407404</v>
      </c>
      <c r="T4054" s="14">
        <f t="shared" si="127"/>
        <v>41925.878657407404</v>
      </c>
    </row>
    <row r="4055" spans="1:20" ht="30.75" x14ac:dyDescent="0.25">
      <c r="A4055" s="3">
        <v>4053</v>
      </c>
      <c r="B4055" s="4" t="s">
        <v>4049</v>
      </c>
      <c r="C4055" s="4" t="s">
        <v>8157</v>
      </c>
      <c r="D4055" s="3">
        <v>500</v>
      </c>
      <c r="E4055" s="3">
        <v>110</v>
      </c>
      <c r="F4055" s="9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8272</v>
      </c>
      <c r="O4055" s="7">
        <v>22</v>
      </c>
      <c r="P4055" s="3">
        <v>-195</v>
      </c>
      <c r="Q4055" s="3" t="s">
        <v>8272</v>
      </c>
      <c r="R4055" s="3" t="s">
        <v>8272</v>
      </c>
      <c r="S4055" s="15">
        <f t="shared" si="126"/>
        <v>41928.690138888887</v>
      </c>
      <c r="T4055" s="14">
        <f t="shared" si="127"/>
        <v>41958.833333333328</v>
      </c>
    </row>
    <row r="4056" spans="1:20" ht="30.75" x14ac:dyDescent="0.25">
      <c r="A4056" s="3">
        <v>4054</v>
      </c>
      <c r="B4056" s="4" t="s">
        <v>4050</v>
      </c>
      <c r="C4056" s="4" t="s">
        <v>8158</v>
      </c>
      <c r="D4056" s="3">
        <v>8880</v>
      </c>
      <c r="E4056" s="3">
        <v>0</v>
      </c>
      <c r="F4056" s="9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8272</v>
      </c>
      <c r="O4056" s="7">
        <v>0</v>
      </c>
      <c r="P4056" s="3">
        <v>0</v>
      </c>
      <c r="Q4056" s="3" t="s">
        <v>8272</v>
      </c>
      <c r="R4056" s="3" t="s">
        <v>8272</v>
      </c>
      <c r="S4056" s="15">
        <f t="shared" si="126"/>
        <v>42613.841261574074</v>
      </c>
      <c r="T4056" s="14">
        <f t="shared" si="127"/>
        <v>42644.166666666672</v>
      </c>
    </row>
    <row r="4057" spans="1:20" ht="30.75" x14ac:dyDescent="0.25">
      <c r="A4057" s="3">
        <v>4055</v>
      </c>
      <c r="B4057" s="4" t="s">
        <v>4051</v>
      </c>
      <c r="C4057" s="4" t="s">
        <v>8159</v>
      </c>
      <c r="D4057" s="3">
        <v>5000</v>
      </c>
      <c r="E4057" s="3">
        <v>881</v>
      </c>
      <c r="F4057" s="9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8272</v>
      </c>
      <c r="O4057" s="7">
        <v>17.62</v>
      </c>
      <c r="P4057" s="3">
        <v>-196.14285714285714</v>
      </c>
      <c r="Q4057" s="3" t="s">
        <v>8272</v>
      </c>
      <c r="R4057" s="3" t="s">
        <v>8272</v>
      </c>
      <c r="S4057" s="15">
        <f t="shared" si="126"/>
        <v>41779.648506944446</v>
      </c>
      <c r="T4057" s="14">
        <f t="shared" si="127"/>
        <v>41809.648506944446</v>
      </c>
    </row>
    <row r="4058" spans="1:20" ht="30.75" x14ac:dyDescent="0.25">
      <c r="A4058" s="3">
        <v>4056</v>
      </c>
      <c r="B4058" s="4" t="s">
        <v>4052</v>
      </c>
      <c r="C4058" s="4" t="s">
        <v>8160</v>
      </c>
      <c r="D4058" s="3">
        <v>1500</v>
      </c>
      <c r="E4058" s="3">
        <v>795</v>
      </c>
      <c r="F4058" s="9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8272</v>
      </c>
      <c r="O4058" s="7">
        <v>53</v>
      </c>
      <c r="P4058" s="3">
        <v>-78.333333333333329</v>
      </c>
      <c r="Q4058" s="3" t="s">
        <v>8272</v>
      </c>
      <c r="R4058" s="3" t="s">
        <v>8272</v>
      </c>
      <c r="S4058" s="15">
        <f t="shared" si="126"/>
        <v>42534.933321759265</v>
      </c>
      <c r="T4058" s="14">
        <f t="shared" si="127"/>
        <v>42554.832638888889</v>
      </c>
    </row>
    <row r="4059" spans="1:20" ht="45.75" x14ac:dyDescent="0.25">
      <c r="A4059" s="3">
        <v>4057</v>
      </c>
      <c r="B4059" s="4" t="s">
        <v>4053</v>
      </c>
      <c r="C4059" s="4" t="s">
        <v>8161</v>
      </c>
      <c r="D4059" s="3">
        <v>3500</v>
      </c>
      <c r="E4059" s="3">
        <v>775</v>
      </c>
      <c r="F4059" s="9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8272</v>
      </c>
      <c r="O4059" s="7">
        <v>22.142857142857142</v>
      </c>
      <c r="P4059" s="3">
        <v>-454.16666666666669</v>
      </c>
      <c r="Q4059" s="3" t="s">
        <v>8272</v>
      </c>
      <c r="R4059" s="3" t="s">
        <v>8272</v>
      </c>
      <c r="S4059" s="15">
        <f t="shared" si="126"/>
        <v>42310.968518518523</v>
      </c>
      <c r="T4059" s="14">
        <f t="shared" si="127"/>
        <v>42333.958333333328</v>
      </c>
    </row>
    <row r="4060" spans="1:20" ht="30.75" x14ac:dyDescent="0.25">
      <c r="A4060" s="3">
        <v>4058</v>
      </c>
      <c r="B4060" s="4" t="s">
        <v>4054</v>
      </c>
      <c r="C4060" s="4" t="s">
        <v>8162</v>
      </c>
      <c r="D4060" s="3">
        <v>3750</v>
      </c>
      <c r="E4060" s="3">
        <v>95</v>
      </c>
      <c r="F4060" s="9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8272</v>
      </c>
      <c r="O4060" s="7">
        <v>2.5333333333333332</v>
      </c>
      <c r="P4060" s="3">
        <v>-913.75</v>
      </c>
      <c r="Q4060" s="3" t="s">
        <v>8272</v>
      </c>
      <c r="R4060" s="3" t="s">
        <v>8272</v>
      </c>
      <c r="S4060" s="15">
        <f t="shared" si="126"/>
        <v>42446.060694444444</v>
      </c>
      <c r="T4060" s="14">
        <f t="shared" si="127"/>
        <v>42461.165972222225</v>
      </c>
    </row>
    <row r="4061" spans="1:20" ht="30.75" x14ac:dyDescent="0.25">
      <c r="A4061" s="3">
        <v>4059</v>
      </c>
      <c r="B4061" s="4" t="s">
        <v>4055</v>
      </c>
      <c r="C4061" s="4" t="s">
        <v>8163</v>
      </c>
      <c r="D4061" s="3">
        <v>10000</v>
      </c>
      <c r="E4061" s="3">
        <v>250</v>
      </c>
      <c r="F4061" s="9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8272</v>
      </c>
      <c r="O4061" s="7">
        <v>2.5</v>
      </c>
      <c r="P4061" s="3">
        <v>-1392.8571428571429</v>
      </c>
      <c r="Q4061" s="3" t="s">
        <v>8272</v>
      </c>
      <c r="R4061" s="3" t="s">
        <v>8272</v>
      </c>
      <c r="S4061" s="15">
        <f t="shared" si="126"/>
        <v>41866.640648148146</v>
      </c>
      <c r="T4061" s="14">
        <f t="shared" si="127"/>
        <v>41898.125</v>
      </c>
    </row>
    <row r="4062" spans="1:20" ht="30.75" x14ac:dyDescent="0.25">
      <c r="A4062" s="3">
        <v>4060</v>
      </c>
      <c r="B4062" s="4" t="s">
        <v>4056</v>
      </c>
      <c r="C4062" s="4" t="s">
        <v>8164</v>
      </c>
      <c r="D4062" s="3">
        <v>10000</v>
      </c>
      <c r="E4062" s="3">
        <v>285</v>
      </c>
      <c r="F4062" s="9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8272</v>
      </c>
      <c r="O4062" s="7">
        <v>2.85</v>
      </c>
      <c r="P4062" s="3">
        <v>-1943</v>
      </c>
      <c r="Q4062" s="3" t="s">
        <v>8272</v>
      </c>
      <c r="R4062" s="3" t="s">
        <v>8272</v>
      </c>
      <c r="S4062" s="15">
        <f t="shared" si="126"/>
        <v>41779.695092592592</v>
      </c>
      <c r="T4062" s="14">
        <f t="shared" si="127"/>
        <v>41813.666666666664</v>
      </c>
    </row>
    <row r="4063" spans="1:20" ht="30.75" x14ac:dyDescent="0.25">
      <c r="A4063" s="3">
        <v>4061</v>
      </c>
      <c r="B4063" s="4" t="s">
        <v>4057</v>
      </c>
      <c r="C4063" s="4" t="s">
        <v>8165</v>
      </c>
      <c r="D4063" s="3">
        <v>525</v>
      </c>
      <c r="E4063" s="3">
        <v>0</v>
      </c>
      <c r="F4063" s="9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8272</v>
      </c>
      <c r="O4063" s="7">
        <v>0</v>
      </c>
      <c r="P4063" s="3">
        <v>0</v>
      </c>
      <c r="Q4063" s="3" t="s">
        <v>8272</v>
      </c>
      <c r="R4063" s="3" t="s">
        <v>8272</v>
      </c>
      <c r="S4063" s="15">
        <f t="shared" si="126"/>
        <v>42421.141469907408</v>
      </c>
      <c r="T4063" s="14">
        <f t="shared" si="127"/>
        <v>42481.099803240737</v>
      </c>
    </row>
    <row r="4064" spans="1:20" ht="30.75" x14ac:dyDescent="0.25">
      <c r="A4064" s="3">
        <v>4062</v>
      </c>
      <c r="B4064" s="4" t="s">
        <v>4058</v>
      </c>
      <c r="C4064" s="4" t="s">
        <v>8166</v>
      </c>
      <c r="D4064" s="3">
        <v>20000</v>
      </c>
      <c r="E4064" s="3">
        <v>490</v>
      </c>
      <c r="F4064" s="9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8272</v>
      </c>
      <c r="O4064" s="7">
        <v>2.4500000000000002</v>
      </c>
      <c r="P4064" s="3">
        <v>-6503.333333333333</v>
      </c>
      <c r="Q4064" s="3" t="s">
        <v>8272</v>
      </c>
      <c r="R4064" s="3" t="s">
        <v>8272</v>
      </c>
      <c r="S4064" s="15">
        <f t="shared" si="126"/>
        <v>42523.739212962959</v>
      </c>
      <c r="T4064" s="14">
        <f t="shared" si="127"/>
        <v>42553.739212962959</v>
      </c>
    </row>
    <row r="4065" spans="1:20" ht="45.75" x14ac:dyDescent="0.25">
      <c r="A4065" s="3">
        <v>4063</v>
      </c>
      <c r="B4065" s="4" t="s">
        <v>4059</v>
      </c>
      <c r="C4065" s="4" t="s">
        <v>8167</v>
      </c>
      <c r="D4065" s="3">
        <v>9500</v>
      </c>
      <c r="E4065" s="3">
        <v>135</v>
      </c>
      <c r="F4065" s="9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8272</v>
      </c>
      <c r="O4065" s="7">
        <v>1.4210526315789473</v>
      </c>
      <c r="P4065" s="3">
        <v>-1040.5555555555557</v>
      </c>
      <c r="Q4065" s="3" t="s">
        <v>8272</v>
      </c>
      <c r="R4065" s="3" t="s">
        <v>8272</v>
      </c>
      <c r="S4065" s="15">
        <f t="shared" si="126"/>
        <v>41787.681527777779</v>
      </c>
      <c r="T4065" s="14">
        <f t="shared" si="127"/>
        <v>41817.681527777779</v>
      </c>
    </row>
    <row r="4066" spans="1:20" ht="30.75" x14ac:dyDescent="0.25">
      <c r="A4066" s="3">
        <v>4064</v>
      </c>
      <c r="B4066" s="4" t="s">
        <v>4060</v>
      </c>
      <c r="C4066" s="4" t="s">
        <v>8168</v>
      </c>
      <c r="D4066" s="3">
        <v>2000</v>
      </c>
      <c r="E4066" s="3">
        <v>385</v>
      </c>
      <c r="F4066" s="9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8272</v>
      </c>
      <c r="O4066" s="7">
        <v>19.25</v>
      </c>
      <c r="P4066" s="3">
        <v>-269.16666666666669</v>
      </c>
      <c r="Q4066" s="3" t="s">
        <v>8272</v>
      </c>
      <c r="R4066" s="3" t="s">
        <v>8272</v>
      </c>
      <c r="S4066" s="15">
        <f t="shared" si="126"/>
        <v>42093.588263888887</v>
      </c>
      <c r="T4066" s="14">
        <f t="shared" si="127"/>
        <v>42123.588263888887</v>
      </c>
    </row>
    <row r="4067" spans="1:20" ht="30.75" x14ac:dyDescent="0.25">
      <c r="A4067" s="3">
        <v>4065</v>
      </c>
      <c r="B4067" s="4" t="s">
        <v>4061</v>
      </c>
      <c r="C4067" s="4" t="s">
        <v>8169</v>
      </c>
      <c r="D4067" s="3">
        <v>4000</v>
      </c>
      <c r="E4067" s="3">
        <v>27</v>
      </c>
      <c r="F4067" s="9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8272</v>
      </c>
      <c r="O4067" s="7">
        <v>0.67500000000000004</v>
      </c>
      <c r="P4067" s="3">
        <v>-993.25</v>
      </c>
      <c r="Q4067" s="3" t="s">
        <v>8272</v>
      </c>
      <c r="R4067" s="3" t="s">
        <v>8272</v>
      </c>
      <c r="S4067" s="15">
        <f t="shared" si="126"/>
        <v>41833.951516203706</v>
      </c>
      <c r="T4067" s="14">
        <f t="shared" si="127"/>
        <v>41863.951516203706</v>
      </c>
    </row>
    <row r="4068" spans="1:20" ht="45.75" x14ac:dyDescent="0.25">
      <c r="A4068" s="3">
        <v>4066</v>
      </c>
      <c r="B4068" s="4" t="s">
        <v>4062</v>
      </c>
      <c r="C4068" s="4" t="s">
        <v>8170</v>
      </c>
      <c r="D4068" s="3">
        <v>15000</v>
      </c>
      <c r="E4068" s="3">
        <v>25</v>
      </c>
      <c r="F4068" s="9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8272</v>
      </c>
      <c r="O4068" s="7">
        <v>0.16666666666666669</v>
      </c>
      <c r="P4068" s="3">
        <v>-14975</v>
      </c>
      <c r="Q4068" s="3" t="s">
        <v>8272</v>
      </c>
      <c r="R4068" s="3" t="s">
        <v>8272</v>
      </c>
      <c r="S4068" s="15">
        <f t="shared" si="126"/>
        <v>42479.039212962962</v>
      </c>
      <c r="T4068" s="14">
        <f t="shared" si="127"/>
        <v>42509.039212962962</v>
      </c>
    </row>
    <row r="4069" spans="1:20" ht="45.75" x14ac:dyDescent="0.25">
      <c r="A4069" s="3">
        <v>4067</v>
      </c>
      <c r="B4069" s="4" t="s">
        <v>4063</v>
      </c>
      <c r="C4069" s="4" t="s">
        <v>7998</v>
      </c>
      <c r="D4069" s="3">
        <v>5000</v>
      </c>
      <c r="E4069" s="3">
        <v>3045</v>
      </c>
      <c r="F4069" s="9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8272</v>
      </c>
      <c r="O4069" s="7">
        <v>60.9</v>
      </c>
      <c r="P4069" s="3">
        <v>-115</v>
      </c>
      <c r="Q4069" s="3" t="s">
        <v>8272</v>
      </c>
      <c r="R4069" s="3" t="s">
        <v>8272</v>
      </c>
      <c r="S4069" s="15">
        <f t="shared" si="126"/>
        <v>42235.117476851854</v>
      </c>
      <c r="T4069" s="14">
        <f t="shared" si="127"/>
        <v>42275.117476851854</v>
      </c>
    </row>
    <row r="4070" spans="1:20" ht="30.75" x14ac:dyDescent="0.25">
      <c r="A4070" s="3">
        <v>4068</v>
      </c>
      <c r="B4070" s="4" t="s">
        <v>4064</v>
      </c>
      <c r="C4070" s="4" t="s">
        <v>8171</v>
      </c>
      <c r="D4070" s="3">
        <v>3495</v>
      </c>
      <c r="E4070" s="3">
        <v>34.950000000000003</v>
      </c>
      <c r="F4070" s="9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8272</v>
      </c>
      <c r="O4070" s="7">
        <v>1</v>
      </c>
      <c r="P4070" s="3">
        <v>-3460.05</v>
      </c>
      <c r="Q4070" s="3" t="s">
        <v>8272</v>
      </c>
      <c r="R4070" s="3" t="s">
        <v>8272</v>
      </c>
      <c r="S4070" s="15">
        <f t="shared" si="126"/>
        <v>42718.963599537034</v>
      </c>
      <c r="T4070" s="14">
        <f t="shared" si="127"/>
        <v>42748.961805555555</v>
      </c>
    </row>
    <row r="4071" spans="1:20" ht="30.75" x14ac:dyDescent="0.25">
      <c r="A4071" s="3">
        <v>4069</v>
      </c>
      <c r="B4071" s="4" t="s">
        <v>4065</v>
      </c>
      <c r="C4071" s="4" t="s">
        <v>8172</v>
      </c>
      <c r="D4071" s="3">
        <v>1250</v>
      </c>
      <c r="E4071" s="3">
        <v>430</v>
      </c>
      <c r="F4071" s="9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8272</v>
      </c>
      <c r="O4071" s="7">
        <v>34.4</v>
      </c>
      <c r="P4071" s="3">
        <v>-63.07692307692308</v>
      </c>
      <c r="Q4071" s="3" t="s">
        <v>8272</v>
      </c>
      <c r="R4071" s="3" t="s">
        <v>8272</v>
      </c>
      <c r="S4071" s="15">
        <f t="shared" si="126"/>
        <v>42022.661527777775</v>
      </c>
      <c r="T4071" s="14">
        <f t="shared" si="127"/>
        <v>42063.5</v>
      </c>
    </row>
    <row r="4072" spans="1:20" ht="30.75" x14ac:dyDescent="0.25">
      <c r="A4072" s="3">
        <v>4070</v>
      </c>
      <c r="B4072" s="4" t="s">
        <v>4066</v>
      </c>
      <c r="C4072" s="4" t="s">
        <v>8173</v>
      </c>
      <c r="D4072" s="3">
        <v>1000</v>
      </c>
      <c r="E4072" s="3">
        <v>165</v>
      </c>
      <c r="F4072" s="9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8272</v>
      </c>
      <c r="O4072" s="7">
        <v>16.5</v>
      </c>
      <c r="P4072" s="3">
        <v>-139.16666666666666</v>
      </c>
      <c r="Q4072" s="3" t="s">
        <v>8272</v>
      </c>
      <c r="R4072" s="3" t="s">
        <v>8272</v>
      </c>
      <c r="S4072" s="15">
        <f t="shared" si="126"/>
        <v>42031.666898148149</v>
      </c>
      <c r="T4072" s="14">
        <f t="shared" si="127"/>
        <v>42064.125</v>
      </c>
    </row>
    <row r="4073" spans="1:20" ht="45.75" x14ac:dyDescent="0.25">
      <c r="A4073" s="3">
        <v>4071</v>
      </c>
      <c r="B4073" s="4" t="s">
        <v>4067</v>
      </c>
      <c r="C4073" s="4" t="s">
        <v>8174</v>
      </c>
      <c r="D4073" s="3">
        <v>20000</v>
      </c>
      <c r="E4073" s="3">
        <v>0</v>
      </c>
      <c r="F4073" s="9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8272</v>
      </c>
      <c r="O4073" s="7">
        <v>0</v>
      </c>
      <c r="P4073" s="3">
        <v>0</v>
      </c>
      <c r="Q4073" s="3" t="s">
        <v>8272</v>
      </c>
      <c r="R4073" s="3" t="s">
        <v>8272</v>
      </c>
      <c r="S4073" s="15">
        <f t="shared" si="126"/>
        <v>42700.804756944446</v>
      </c>
      <c r="T4073" s="14">
        <f t="shared" si="127"/>
        <v>42730.804756944446</v>
      </c>
    </row>
    <row r="4074" spans="1:20" ht="45.75" x14ac:dyDescent="0.25">
      <c r="A4074" s="3">
        <v>4072</v>
      </c>
      <c r="B4074" s="4" t="s">
        <v>4068</v>
      </c>
      <c r="C4074" s="4" t="s">
        <v>8175</v>
      </c>
      <c r="D4074" s="3">
        <v>1000</v>
      </c>
      <c r="E4074" s="3">
        <v>4</v>
      </c>
      <c r="F4074" s="9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8272</v>
      </c>
      <c r="O4074" s="7">
        <v>0.4</v>
      </c>
      <c r="P4074" s="3">
        <v>-498</v>
      </c>
      <c r="Q4074" s="3" t="s">
        <v>8272</v>
      </c>
      <c r="R4074" s="3" t="s">
        <v>8272</v>
      </c>
      <c r="S4074" s="15">
        <f t="shared" si="126"/>
        <v>41812.77443287037</v>
      </c>
      <c r="T4074" s="14">
        <f t="shared" si="127"/>
        <v>41872.77443287037</v>
      </c>
    </row>
    <row r="4075" spans="1:20" ht="30.75" x14ac:dyDescent="0.25">
      <c r="A4075" s="3">
        <v>4073</v>
      </c>
      <c r="B4075" s="4" t="s">
        <v>4069</v>
      </c>
      <c r="C4075" s="4" t="s">
        <v>8176</v>
      </c>
      <c r="D4075" s="3">
        <v>3500</v>
      </c>
      <c r="E4075" s="3">
        <v>37</v>
      </c>
      <c r="F4075" s="9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8272</v>
      </c>
      <c r="O4075" s="7">
        <v>1.0571428571428572</v>
      </c>
      <c r="P4075" s="3">
        <v>-1731.5</v>
      </c>
      <c r="Q4075" s="3" t="s">
        <v>8272</v>
      </c>
      <c r="R4075" s="3" t="s">
        <v>8272</v>
      </c>
      <c r="S4075" s="15">
        <f t="shared" si="126"/>
        <v>42078.34520833334</v>
      </c>
      <c r="T4075" s="14">
        <f t="shared" si="127"/>
        <v>42133.166666666672</v>
      </c>
    </row>
    <row r="4076" spans="1:20" ht="45.75" x14ac:dyDescent="0.25">
      <c r="A4076" s="3">
        <v>4074</v>
      </c>
      <c r="B4076" s="4" t="s">
        <v>4070</v>
      </c>
      <c r="C4076" s="4" t="s">
        <v>8177</v>
      </c>
      <c r="D4076" s="3">
        <v>2750</v>
      </c>
      <c r="E4076" s="3">
        <v>735</v>
      </c>
      <c r="F4076" s="9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8272</v>
      </c>
      <c r="O4076" s="7">
        <v>26.727272727272727</v>
      </c>
      <c r="P4076" s="3">
        <v>-95.952380952380949</v>
      </c>
      <c r="Q4076" s="3" t="s">
        <v>8272</v>
      </c>
      <c r="R4076" s="3" t="s">
        <v>8272</v>
      </c>
      <c r="S4076" s="15">
        <f t="shared" si="126"/>
        <v>42283.552951388891</v>
      </c>
      <c r="T4076" s="14">
        <f t="shared" si="127"/>
        <v>42313.594618055555</v>
      </c>
    </row>
    <row r="4077" spans="1:20" ht="30.75" x14ac:dyDescent="0.25">
      <c r="A4077" s="3">
        <v>4075</v>
      </c>
      <c r="B4077" s="4" t="s">
        <v>4071</v>
      </c>
      <c r="C4077" s="4" t="s">
        <v>8178</v>
      </c>
      <c r="D4077" s="3">
        <v>2000</v>
      </c>
      <c r="E4077" s="3">
        <v>576</v>
      </c>
      <c r="F4077" s="9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8272</v>
      </c>
      <c r="O4077" s="7">
        <v>28.799999999999997</v>
      </c>
      <c r="P4077" s="3">
        <v>-109.53846153846153</v>
      </c>
      <c r="Q4077" s="3" t="s">
        <v>8272</v>
      </c>
      <c r="R4077" s="3" t="s">
        <v>8272</v>
      </c>
      <c r="S4077" s="15">
        <f t="shared" si="126"/>
        <v>41779.045937499999</v>
      </c>
      <c r="T4077" s="14">
        <f t="shared" si="127"/>
        <v>41820.727777777778</v>
      </c>
    </row>
    <row r="4078" spans="1:20" ht="30.75" x14ac:dyDescent="0.25">
      <c r="A4078" s="3">
        <v>4076</v>
      </c>
      <c r="B4078" s="4" t="s">
        <v>4072</v>
      </c>
      <c r="C4078" s="4" t="s">
        <v>8179</v>
      </c>
      <c r="D4078" s="3">
        <v>700</v>
      </c>
      <c r="E4078" s="3">
        <v>0</v>
      </c>
      <c r="F4078" s="9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8272</v>
      </c>
      <c r="O4078" s="7">
        <v>0</v>
      </c>
      <c r="P4078" s="3">
        <v>0</v>
      </c>
      <c r="Q4078" s="3" t="s">
        <v>8272</v>
      </c>
      <c r="R4078" s="3" t="s">
        <v>8272</v>
      </c>
      <c r="S4078" s="15">
        <f t="shared" si="126"/>
        <v>41905.795706018522</v>
      </c>
      <c r="T4078" s="14">
        <f t="shared" si="127"/>
        <v>41933.82708333333</v>
      </c>
    </row>
    <row r="4079" spans="1:20" ht="30.75" x14ac:dyDescent="0.25">
      <c r="A4079" s="3">
        <v>4077</v>
      </c>
      <c r="B4079" s="4" t="s">
        <v>4073</v>
      </c>
      <c r="C4079" s="4" t="s">
        <v>8180</v>
      </c>
      <c r="D4079" s="3">
        <v>15000</v>
      </c>
      <c r="E4079" s="3">
        <v>1335</v>
      </c>
      <c r="F4079" s="9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8272</v>
      </c>
      <c r="O4079" s="7">
        <v>8.9</v>
      </c>
      <c r="P4079" s="3">
        <v>-2277.5</v>
      </c>
      <c r="Q4079" s="3" t="s">
        <v>8272</v>
      </c>
      <c r="R4079" s="3" t="s">
        <v>8272</v>
      </c>
      <c r="S4079" s="15">
        <f t="shared" si="126"/>
        <v>42695.7105787037</v>
      </c>
      <c r="T4079" s="14">
        <f t="shared" si="127"/>
        <v>42725.7105787037</v>
      </c>
    </row>
    <row r="4080" spans="1:20" ht="30.75" x14ac:dyDescent="0.25">
      <c r="A4080" s="3">
        <v>4078</v>
      </c>
      <c r="B4080" s="4" t="s">
        <v>4074</v>
      </c>
      <c r="C4080" s="4" t="s">
        <v>8181</v>
      </c>
      <c r="D4080" s="3">
        <v>250</v>
      </c>
      <c r="E4080" s="3">
        <v>0</v>
      </c>
      <c r="F4080" s="9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8272</v>
      </c>
      <c r="O4080" s="7">
        <v>0</v>
      </c>
      <c r="P4080" s="3">
        <v>0</v>
      </c>
      <c r="Q4080" s="3" t="s">
        <v>8272</v>
      </c>
      <c r="R4080" s="3" t="s">
        <v>8272</v>
      </c>
      <c r="S4080" s="15">
        <f t="shared" si="126"/>
        <v>42732.787523148145</v>
      </c>
      <c r="T4080" s="14">
        <f t="shared" si="127"/>
        <v>42762.787523148145</v>
      </c>
    </row>
    <row r="4081" spans="1:20" ht="30.75" x14ac:dyDescent="0.25">
      <c r="A4081" s="3">
        <v>4079</v>
      </c>
      <c r="B4081" s="4" t="s">
        <v>4075</v>
      </c>
      <c r="C4081" s="4" t="s">
        <v>8182</v>
      </c>
      <c r="D4081" s="3">
        <v>3000</v>
      </c>
      <c r="E4081" s="3">
        <v>5</v>
      </c>
      <c r="F4081" s="9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8272</v>
      </c>
      <c r="O4081" s="7">
        <v>0.16666666666666669</v>
      </c>
      <c r="P4081" s="3">
        <v>-2995</v>
      </c>
      <c r="Q4081" s="3" t="s">
        <v>8272</v>
      </c>
      <c r="R4081" s="3" t="s">
        <v>8272</v>
      </c>
      <c r="S4081" s="15">
        <f t="shared" si="126"/>
        <v>42510.938900462963</v>
      </c>
      <c r="T4081" s="14">
        <f t="shared" si="127"/>
        <v>42540.938900462963</v>
      </c>
    </row>
    <row r="4082" spans="1:20" ht="30.75" x14ac:dyDescent="0.25">
      <c r="A4082" s="3">
        <v>4080</v>
      </c>
      <c r="B4082" s="4" t="s">
        <v>4076</v>
      </c>
      <c r="C4082" s="4" t="s">
        <v>8183</v>
      </c>
      <c r="D4082" s="3">
        <v>3000</v>
      </c>
      <c r="E4082" s="3">
        <v>0</v>
      </c>
      <c r="F4082" s="9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8272</v>
      </c>
      <c r="O4082" s="7">
        <v>0</v>
      </c>
      <c r="P4082" s="3">
        <v>0</v>
      </c>
      <c r="Q4082" s="3" t="s">
        <v>8272</v>
      </c>
      <c r="R4082" s="3" t="s">
        <v>8272</v>
      </c>
      <c r="S4082" s="15">
        <f t="shared" si="126"/>
        <v>42511.698101851856</v>
      </c>
      <c r="T4082" s="14">
        <f t="shared" si="127"/>
        <v>42535.787500000006</v>
      </c>
    </row>
    <row r="4083" spans="1:20" ht="30.75" x14ac:dyDescent="0.25">
      <c r="A4083" s="3">
        <v>4081</v>
      </c>
      <c r="B4083" s="4" t="s">
        <v>4077</v>
      </c>
      <c r="C4083" s="4" t="s">
        <v>8184</v>
      </c>
      <c r="D4083" s="3">
        <v>2224</v>
      </c>
      <c r="E4083" s="3">
        <v>350</v>
      </c>
      <c r="F4083" s="9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8272</v>
      </c>
      <c r="O4083" s="7">
        <v>15.737410071942445</v>
      </c>
      <c r="P4083" s="3">
        <v>-156.16666666666666</v>
      </c>
      <c r="Q4083" s="3" t="s">
        <v>8272</v>
      </c>
      <c r="R4083" s="3" t="s">
        <v>8272</v>
      </c>
      <c r="S4083" s="15">
        <f t="shared" si="126"/>
        <v>42041.581307870365</v>
      </c>
      <c r="T4083" s="14">
        <f t="shared" si="127"/>
        <v>42071.539641203708</v>
      </c>
    </row>
    <row r="4084" spans="1:20" ht="30.75" x14ac:dyDescent="0.25">
      <c r="A4084" s="3">
        <v>4082</v>
      </c>
      <c r="B4084" s="4" t="s">
        <v>4078</v>
      </c>
      <c r="C4084" s="4" t="s">
        <v>8185</v>
      </c>
      <c r="D4084" s="3">
        <v>150</v>
      </c>
      <c r="E4084" s="3">
        <v>3</v>
      </c>
      <c r="F4084" s="9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8272</v>
      </c>
      <c r="O4084" s="7">
        <v>2</v>
      </c>
      <c r="P4084" s="3">
        <v>-73.5</v>
      </c>
      <c r="Q4084" s="3" t="s">
        <v>8272</v>
      </c>
      <c r="R4084" s="3" t="s">
        <v>8272</v>
      </c>
      <c r="S4084" s="15">
        <f t="shared" si="126"/>
        <v>42307.189270833333</v>
      </c>
      <c r="T4084" s="14">
        <f t="shared" si="127"/>
        <v>42322.958333333328</v>
      </c>
    </row>
    <row r="4085" spans="1:20" ht="45.75" x14ac:dyDescent="0.25">
      <c r="A4085" s="3">
        <v>4083</v>
      </c>
      <c r="B4085" s="4" t="s">
        <v>4079</v>
      </c>
      <c r="C4085" s="4" t="s">
        <v>8186</v>
      </c>
      <c r="D4085" s="3">
        <v>3500</v>
      </c>
      <c r="E4085" s="3">
        <v>759</v>
      </c>
      <c r="F4085" s="9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8272</v>
      </c>
      <c r="O4085" s="7">
        <v>21.685714285714287</v>
      </c>
      <c r="P4085" s="3">
        <v>-456.83333333333331</v>
      </c>
      <c r="Q4085" s="3" t="s">
        <v>8272</v>
      </c>
      <c r="R4085" s="3" t="s">
        <v>8272</v>
      </c>
      <c r="S4085" s="15">
        <f t="shared" si="126"/>
        <v>42353.761759259258</v>
      </c>
      <c r="T4085" s="14">
        <f t="shared" si="127"/>
        <v>42383.761759259258</v>
      </c>
    </row>
    <row r="4086" spans="1:20" ht="45.75" x14ac:dyDescent="0.25">
      <c r="A4086" s="3">
        <v>4084</v>
      </c>
      <c r="B4086" s="4" t="s">
        <v>4080</v>
      </c>
      <c r="C4086" s="4" t="s">
        <v>8187</v>
      </c>
      <c r="D4086" s="3">
        <v>3000</v>
      </c>
      <c r="E4086" s="3">
        <v>10</v>
      </c>
      <c r="F4086" s="9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8272</v>
      </c>
      <c r="O4086" s="7">
        <v>0.33333333333333337</v>
      </c>
      <c r="P4086" s="3">
        <v>-2990</v>
      </c>
      <c r="Q4086" s="3" t="s">
        <v>8272</v>
      </c>
      <c r="R4086" s="3" t="s">
        <v>8272</v>
      </c>
      <c r="S4086" s="15">
        <f t="shared" si="126"/>
        <v>42622.436412037037</v>
      </c>
      <c r="T4086" s="14">
        <f t="shared" si="127"/>
        <v>42652.436412037037</v>
      </c>
    </row>
    <row r="4087" spans="1:20" ht="30.75" x14ac:dyDescent="0.25">
      <c r="A4087" s="3">
        <v>4085</v>
      </c>
      <c r="B4087" s="4" t="s">
        <v>4081</v>
      </c>
      <c r="C4087" s="4" t="s">
        <v>8188</v>
      </c>
      <c r="D4087" s="3">
        <v>3500</v>
      </c>
      <c r="E4087" s="3">
        <v>10</v>
      </c>
      <c r="F4087" s="9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8272</v>
      </c>
      <c r="O4087" s="7">
        <v>0.2857142857142857</v>
      </c>
      <c r="P4087" s="3">
        <v>-3490</v>
      </c>
      <c r="Q4087" s="3" t="s">
        <v>8272</v>
      </c>
      <c r="R4087" s="3" t="s">
        <v>8272</v>
      </c>
      <c r="S4087" s="15">
        <f t="shared" si="126"/>
        <v>42058.603877314818</v>
      </c>
      <c r="T4087" s="14">
        <f t="shared" si="127"/>
        <v>42087.165972222225</v>
      </c>
    </row>
    <row r="4088" spans="1:20" ht="30.75" x14ac:dyDescent="0.25">
      <c r="A4088" s="3">
        <v>4086</v>
      </c>
      <c r="B4088" s="4" t="s">
        <v>4082</v>
      </c>
      <c r="C4088" s="4" t="s">
        <v>8189</v>
      </c>
      <c r="D4088" s="3">
        <v>1000</v>
      </c>
      <c r="E4088" s="3">
        <v>47</v>
      </c>
      <c r="F4088" s="9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8272</v>
      </c>
      <c r="O4088" s="7">
        <v>4.7</v>
      </c>
      <c r="P4088" s="3">
        <v>-190.6</v>
      </c>
      <c r="Q4088" s="3" t="s">
        <v>8272</v>
      </c>
      <c r="R4088" s="3" t="s">
        <v>8272</v>
      </c>
      <c r="S4088" s="15">
        <f t="shared" si="126"/>
        <v>42304.940960648149</v>
      </c>
      <c r="T4088" s="14">
        <f t="shared" si="127"/>
        <v>42329.166666666672</v>
      </c>
    </row>
    <row r="4089" spans="1:20" ht="15.75" x14ac:dyDescent="0.25">
      <c r="A4089" s="3">
        <v>4087</v>
      </c>
      <c r="B4089" s="4" t="s">
        <v>4083</v>
      </c>
      <c r="C4089" s="4" t="s">
        <v>8190</v>
      </c>
      <c r="D4089" s="3">
        <v>9600</v>
      </c>
      <c r="E4089" s="3">
        <v>0</v>
      </c>
      <c r="F4089" s="9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8272</v>
      </c>
      <c r="O4089" s="7">
        <v>0</v>
      </c>
      <c r="P4089" s="3">
        <v>0</v>
      </c>
      <c r="Q4089" s="3" t="s">
        <v>8272</v>
      </c>
      <c r="R4089" s="3" t="s">
        <v>8272</v>
      </c>
      <c r="S4089" s="15">
        <f t="shared" si="126"/>
        <v>42538.742893518516</v>
      </c>
      <c r="T4089" s="14">
        <f t="shared" si="127"/>
        <v>42568.742893518516</v>
      </c>
    </row>
    <row r="4090" spans="1:20" ht="30.75" x14ac:dyDescent="0.25">
      <c r="A4090" s="3">
        <v>4088</v>
      </c>
      <c r="B4090" s="4" t="s">
        <v>4084</v>
      </c>
      <c r="C4090" s="4" t="s">
        <v>8191</v>
      </c>
      <c r="D4090" s="3">
        <v>2000</v>
      </c>
      <c r="E4090" s="3">
        <v>216</v>
      </c>
      <c r="F4090" s="9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8272</v>
      </c>
      <c r="O4090" s="7">
        <v>10.8</v>
      </c>
      <c r="P4090" s="3">
        <v>-594.66666666666663</v>
      </c>
      <c r="Q4090" s="3" t="s">
        <v>8272</v>
      </c>
      <c r="R4090" s="3" t="s">
        <v>8272</v>
      </c>
      <c r="S4090" s="15">
        <f t="shared" si="126"/>
        <v>41990.612546296295</v>
      </c>
      <c r="T4090" s="14">
        <f t="shared" si="127"/>
        <v>42020.434722222228</v>
      </c>
    </row>
    <row r="4091" spans="1:20" ht="30.75" x14ac:dyDescent="0.25">
      <c r="A4091" s="3">
        <v>4089</v>
      </c>
      <c r="B4091" s="4" t="s">
        <v>4085</v>
      </c>
      <c r="C4091" s="4" t="s">
        <v>8192</v>
      </c>
      <c r="D4091" s="3">
        <v>5000</v>
      </c>
      <c r="E4091" s="3">
        <v>240</v>
      </c>
      <c r="F4091" s="9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8272</v>
      </c>
      <c r="O4091" s="7">
        <v>4.8</v>
      </c>
      <c r="P4091" s="3">
        <v>-595</v>
      </c>
      <c r="Q4091" s="3" t="s">
        <v>8272</v>
      </c>
      <c r="R4091" s="3" t="s">
        <v>8272</v>
      </c>
      <c r="S4091" s="15">
        <f t="shared" si="126"/>
        <v>42122.732499999998</v>
      </c>
      <c r="T4091" s="14">
        <f t="shared" si="127"/>
        <v>42155.732638888891</v>
      </c>
    </row>
    <row r="4092" spans="1:20" ht="30.75" x14ac:dyDescent="0.25">
      <c r="A4092" s="3">
        <v>4090</v>
      </c>
      <c r="B4092" s="4" t="s">
        <v>4086</v>
      </c>
      <c r="C4092" s="4" t="s">
        <v>8193</v>
      </c>
      <c r="D4092" s="3">
        <v>1000</v>
      </c>
      <c r="E4092" s="3">
        <v>32</v>
      </c>
      <c r="F4092" s="9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8272</v>
      </c>
      <c r="O4092" s="7">
        <v>3.2</v>
      </c>
      <c r="P4092" s="3">
        <v>-322.66666666666669</v>
      </c>
      <c r="Q4092" s="3" t="s">
        <v>8272</v>
      </c>
      <c r="R4092" s="3" t="s">
        <v>8272</v>
      </c>
      <c r="S4092" s="15">
        <f t="shared" si="126"/>
        <v>42209.67288194444</v>
      </c>
      <c r="T4092" s="14">
        <f t="shared" si="127"/>
        <v>42223.625</v>
      </c>
    </row>
    <row r="4093" spans="1:20" ht="30.75" x14ac:dyDescent="0.25">
      <c r="A4093" s="3">
        <v>4091</v>
      </c>
      <c r="B4093" s="4" t="s">
        <v>4087</v>
      </c>
      <c r="C4093" s="4" t="s">
        <v>8194</v>
      </c>
      <c r="D4093" s="3">
        <v>1600</v>
      </c>
      <c r="E4093" s="3">
        <v>204</v>
      </c>
      <c r="F4093" s="9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8272</v>
      </c>
      <c r="O4093" s="7">
        <v>12.75</v>
      </c>
      <c r="P4093" s="3">
        <v>-174.5</v>
      </c>
      <c r="Q4093" s="3" t="s">
        <v>8272</v>
      </c>
      <c r="R4093" s="3" t="s">
        <v>8272</v>
      </c>
      <c r="S4093" s="15">
        <f t="shared" si="126"/>
        <v>41990.506377314814</v>
      </c>
      <c r="T4093" s="14">
        <f t="shared" si="127"/>
        <v>42020.506377314814</v>
      </c>
    </row>
    <row r="4094" spans="1:20" ht="30.75" x14ac:dyDescent="0.25">
      <c r="A4094" s="3">
        <v>4092</v>
      </c>
      <c r="B4094" s="4" t="s">
        <v>4088</v>
      </c>
      <c r="C4094" s="4" t="s">
        <v>8195</v>
      </c>
      <c r="D4094" s="3">
        <v>110000</v>
      </c>
      <c r="E4094" s="3">
        <v>20</v>
      </c>
      <c r="F4094" s="9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8272</v>
      </c>
      <c r="O4094" s="7">
        <v>1.8181818181818181E-2</v>
      </c>
      <c r="P4094" s="3">
        <v>-109980</v>
      </c>
      <c r="Q4094" s="3" t="s">
        <v>8272</v>
      </c>
      <c r="R4094" s="3" t="s">
        <v>8272</v>
      </c>
      <c r="S4094" s="15">
        <f t="shared" si="126"/>
        <v>42039.194988425923</v>
      </c>
      <c r="T4094" s="14">
        <f t="shared" si="127"/>
        <v>42099.153321759266</v>
      </c>
    </row>
    <row r="4095" spans="1:20" ht="30.75" x14ac:dyDescent="0.25">
      <c r="A4095" s="3">
        <v>4093</v>
      </c>
      <c r="B4095" s="4" t="s">
        <v>4089</v>
      </c>
      <c r="C4095" s="4" t="s">
        <v>8196</v>
      </c>
      <c r="D4095" s="3">
        <v>2500</v>
      </c>
      <c r="E4095" s="3">
        <v>60</v>
      </c>
      <c r="F4095" s="9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8272</v>
      </c>
      <c r="O4095" s="7">
        <v>2.4</v>
      </c>
      <c r="P4095" s="3">
        <v>-610</v>
      </c>
      <c r="Q4095" s="3" t="s">
        <v>8272</v>
      </c>
      <c r="R4095" s="3" t="s">
        <v>8272</v>
      </c>
      <c r="S4095" s="15">
        <f t="shared" si="126"/>
        <v>42178.815891203703</v>
      </c>
      <c r="T4095" s="14">
        <f t="shared" si="127"/>
        <v>42238.815891203703</v>
      </c>
    </row>
    <row r="4096" spans="1:20" ht="30.75" x14ac:dyDescent="0.25">
      <c r="A4096" s="3">
        <v>4094</v>
      </c>
      <c r="B4096" s="4" t="s">
        <v>4090</v>
      </c>
      <c r="C4096" s="4" t="s">
        <v>8197</v>
      </c>
      <c r="D4096" s="3">
        <v>2000</v>
      </c>
      <c r="E4096" s="3">
        <v>730</v>
      </c>
      <c r="F4096" s="9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8272</v>
      </c>
      <c r="O4096" s="7">
        <v>36.5</v>
      </c>
      <c r="P4096" s="3">
        <v>-158.75</v>
      </c>
      <c r="Q4096" s="3" t="s">
        <v>8272</v>
      </c>
      <c r="R4096" s="3" t="s">
        <v>8272</v>
      </c>
      <c r="S4096" s="15">
        <f t="shared" si="126"/>
        <v>41890.086805555555</v>
      </c>
      <c r="T4096" s="14">
        <f t="shared" si="127"/>
        <v>41934.207638888889</v>
      </c>
    </row>
    <row r="4097" spans="1:20" ht="30.75" x14ac:dyDescent="0.25">
      <c r="A4097" s="3">
        <v>4095</v>
      </c>
      <c r="B4097" s="4" t="s">
        <v>4091</v>
      </c>
      <c r="C4097" s="4" t="s">
        <v>8198</v>
      </c>
      <c r="D4097" s="3">
        <v>30000</v>
      </c>
      <c r="E4097" s="3">
        <v>800</v>
      </c>
      <c r="F4097" s="9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8272</v>
      </c>
      <c r="O4097" s="7">
        <v>2.666666666666667</v>
      </c>
      <c r="P4097" s="3">
        <v>-29200</v>
      </c>
      <c r="Q4097" s="3" t="s">
        <v>8272</v>
      </c>
      <c r="R4097" s="3" t="s">
        <v>8272</v>
      </c>
      <c r="S4097" s="15">
        <f t="shared" si="126"/>
        <v>42693.031828703708</v>
      </c>
      <c r="T4097" s="14">
        <f t="shared" si="127"/>
        <v>42723.031828703708</v>
      </c>
    </row>
    <row r="4098" spans="1:20" ht="30.75" x14ac:dyDescent="0.25">
      <c r="A4098" s="3">
        <v>4096</v>
      </c>
      <c r="B4098" s="4" t="s">
        <v>4092</v>
      </c>
      <c r="C4098" s="4" t="s">
        <v>8199</v>
      </c>
      <c r="D4098" s="3">
        <v>3500</v>
      </c>
      <c r="E4098" s="3">
        <v>400</v>
      </c>
      <c r="F4098" s="9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8272</v>
      </c>
      <c r="O4098" s="7">
        <v>11.428571428571429</v>
      </c>
      <c r="P4098" s="3">
        <v>-620</v>
      </c>
      <c r="Q4098" s="3" t="s">
        <v>8272</v>
      </c>
      <c r="R4098" s="3" t="s">
        <v>8272</v>
      </c>
      <c r="S4098" s="15">
        <f t="shared" si="126"/>
        <v>42750.530312499999</v>
      </c>
      <c r="T4098" s="14">
        <f t="shared" si="127"/>
        <v>42794.368749999994</v>
      </c>
    </row>
    <row r="4099" spans="1:20" ht="30.75" x14ac:dyDescent="0.25">
      <c r="A4099" s="3">
        <v>4097</v>
      </c>
      <c r="B4099" s="4" t="s">
        <v>4093</v>
      </c>
      <c r="C4099" s="4" t="s">
        <v>8200</v>
      </c>
      <c r="D4099" s="3">
        <v>10000</v>
      </c>
      <c r="E4099" s="3">
        <v>0</v>
      </c>
      <c r="F4099" s="9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8272</v>
      </c>
      <c r="O4099" s="7">
        <v>0</v>
      </c>
      <c r="P4099" s="3">
        <v>0</v>
      </c>
      <c r="Q4099" s="3" t="s">
        <v>8272</v>
      </c>
      <c r="R4099" s="3" t="s">
        <v>8272</v>
      </c>
      <c r="S4099" s="15">
        <f t="shared" ref="S4099:S4115" si="128">(((J4099/60)/60)/24)+DATE(1970,1,1)</f>
        <v>42344.824502314819</v>
      </c>
      <c r="T4099" s="14">
        <f t="shared" ref="T4099:T4115" si="129">(((I4099/60)/60)/24)+DATE(1970,1,1)</f>
        <v>42400.996527777781</v>
      </c>
    </row>
    <row r="4100" spans="1:20" ht="30.75" x14ac:dyDescent="0.25">
      <c r="A4100" s="3">
        <v>4098</v>
      </c>
      <c r="B4100" s="4" t="s">
        <v>4094</v>
      </c>
      <c r="C4100" s="4" t="s">
        <v>8201</v>
      </c>
      <c r="D4100" s="3">
        <v>75000</v>
      </c>
      <c r="E4100" s="3">
        <v>0</v>
      </c>
      <c r="F4100" s="9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8272</v>
      </c>
      <c r="O4100" s="7">
        <v>0</v>
      </c>
      <c r="P4100" s="3">
        <v>0</v>
      </c>
      <c r="Q4100" s="3" t="s">
        <v>8272</v>
      </c>
      <c r="R4100" s="3" t="s">
        <v>8272</v>
      </c>
      <c r="S4100" s="15">
        <f t="shared" si="128"/>
        <v>42495.722187499996</v>
      </c>
      <c r="T4100" s="14">
        <f t="shared" si="129"/>
        <v>42525.722187499996</v>
      </c>
    </row>
    <row r="4101" spans="1:20" ht="30.75" x14ac:dyDescent="0.25">
      <c r="A4101" s="3">
        <v>4099</v>
      </c>
      <c r="B4101" s="4" t="s">
        <v>4095</v>
      </c>
      <c r="C4101" s="4" t="s">
        <v>8202</v>
      </c>
      <c r="D4101" s="3">
        <v>4500</v>
      </c>
      <c r="E4101" s="3">
        <v>50</v>
      </c>
      <c r="F4101" s="9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8272</v>
      </c>
      <c r="O4101" s="7">
        <v>1.1111111111111112</v>
      </c>
      <c r="P4101" s="3">
        <v>-4450</v>
      </c>
      <c r="Q4101" s="3" t="s">
        <v>8272</v>
      </c>
      <c r="R4101" s="3" t="s">
        <v>8272</v>
      </c>
      <c r="S4101" s="15">
        <f t="shared" si="128"/>
        <v>42570.850381944445</v>
      </c>
      <c r="T4101" s="14">
        <f t="shared" si="129"/>
        <v>42615.850381944445</v>
      </c>
    </row>
    <row r="4102" spans="1:20" ht="30.75" x14ac:dyDescent="0.25">
      <c r="A4102" s="3">
        <v>4100</v>
      </c>
      <c r="B4102" s="4" t="s">
        <v>4096</v>
      </c>
      <c r="C4102" s="4" t="s">
        <v>8203</v>
      </c>
      <c r="D4102" s="3">
        <v>270</v>
      </c>
      <c r="E4102" s="3">
        <v>0</v>
      </c>
      <c r="F4102" s="9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8272</v>
      </c>
      <c r="O4102" s="7">
        <v>0</v>
      </c>
      <c r="P4102" s="3">
        <v>0</v>
      </c>
      <c r="Q4102" s="3" t="s">
        <v>8272</v>
      </c>
      <c r="R4102" s="3" t="s">
        <v>8272</v>
      </c>
      <c r="S4102" s="15">
        <f t="shared" si="128"/>
        <v>41927.124884259261</v>
      </c>
      <c r="T4102" s="14">
        <f t="shared" si="129"/>
        <v>41937.124884259261</v>
      </c>
    </row>
    <row r="4103" spans="1:20" ht="30.75" x14ac:dyDescent="0.25">
      <c r="A4103" s="3">
        <v>4101</v>
      </c>
      <c r="B4103" s="4" t="s">
        <v>4097</v>
      </c>
      <c r="C4103" s="4" t="s">
        <v>8204</v>
      </c>
      <c r="D4103" s="3">
        <v>600</v>
      </c>
      <c r="E4103" s="3">
        <v>0</v>
      </c>
      <c r="F4103" s="9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8272</v>
      </c>
      <c r="O4103" s="7">
        <v>0</v>
      </c>
      <c r="P4103" s="3">
        <v>0</v>
      </c>
      <c r="Q4103" s="3" t="s">
        <v>8272</v>
      </c>
      <c r="R4103" s="3" t="s">
        <v>8272</v>
      </c>
      <c r="S4103" s="15">
        <f t="shared" si="128"/>
        <v>42730.903726851851</v>
      </c>
      <c r="T4103" s="14">
        <f t="shared" si="129"/>
        <v>42760.903726851851</v>
      </c>
    </row>
    <row r="4104" spans="1:20" ht="30.75" x14ac:dyDescent="0.25">
      <c r="A4104" s="3">
        <v>4102</v>
      </c>
      <c r="B4104" s="4" t="s">
        <v>4098</v>
      </c>
      <c r="C4104" s="4" t="s">
        <v>8205</v>
      </c>
      <c r="D4104" s="3">
        <v>500</v>
      </c>
      <c r="E4104" s="3">
        <v>137</v>
      </c>
      <c r="F4104" s="9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8272</v>
      </c>
      <c r="O4104" s="7">
        <v>27.400000000000002</v>
      </c>
      <c r="P4104" s="3">
        <v>-60.5</v>
      </c>
      <c r="Q4104" s="3" t="s">
        <v>8272</v>
      </c>
      <c r="R4104" s="3" t="s">
        <v>8272</v>
      </c>
      <c r="S4104" s="15">
        <f t="shared" si="128"/>
        <v>42475.848067129627</v>
      </c>
      <c r="T4104" s="14">
        <f t="shared" si="129"/>
        <v>42505.848067129627</v>
      </c>
    </row>
    <row r="4105" spans="1:20" ht="30.75" x14ac:dyDescent="0.25">
      <c r="A4105" s="3">
        <v>4103</v>
      </c>
      <c r="B4105" s="4" t="s">
        <v>4099</v>
      </c>
      <c r="C4105" s="4" t="s">
        <v>8206</v>
      </c>
      <c r="D4105" s="3">
        <v>1000</v>
      </c>
      <c r="E4105" s="3">
        <v>100</v>
      </c>
      <c r="F4105" s="9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8272</v>
      </c>
      <c r="O4105" s="7">
        <v>10</v>
      </c>
      <c r="P4105" s="3">
        <v>-150</v>
      </c>
      <c r="Q4105" s="3" t="s">
        <v>8272</v>
      </c>
      <c r="R4105" s="3" t="s">
        <v>8272</v>
      </c>
      <c r="S4105" s="15">
        <f t="shared" si="128"/>
        <v>42188.83293981482</v>
      </c>
      <c r="T4105" s="14">
        <f t="shared" si="129"/>
        <v>42242.772222222222</v>
      </c>
    </row>
    <row r="4106" spans="1:20" ht="30.75" x14ac:dyDescent="0.25">
      <c r="A4106" s="3">
        <v>4104</v>
      </c>
      <c r="B4106" s="4" t="s">
        <v>4100</v>
      </c>
      <c r="C4106" s="4" t="s">
        <v>8207</v>
      </c>
      <c r="D4106" s="3">
        <v>3000</v>
      </c>
      <c r="E4106" s="3">
        <v>641</v>
      </c>
      <c r="F4106" s="9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8272</v>
      </c>
      <c r="O4106" s="7">
        <v>21.366666666666667</v>
      </c>
      <c r="P4106" s="3">
        <v>-168.5</v>
      </c>
      <c r="Q4106" s="3" t="s">
        <v>8272</v>
      </c>
      <c r="R4106" s="3" t="s">
        <v>8272</v>
      </c>
      <c r="S4106" s="15">
        <f t="shared" si="128"/>
        <v>42640.278171296297</v>
      </c>
      <c r="T4106" s="14">
        <f t="shared" si="129"/>
        <v>42670.278171296297</v>
      </c>
    </row>
    <row r="4107" spans="1:20" ht="45.75" x14ac:dyDescent="0.25">
      <c r="A4107" s="3">
        <v>4105</v>
      </c>
      <c r="B4107" s="4" t="s">
        <v>4101</v>
      </c>
      <c r="C4107" s="4" t="s">
        <v>8208</v>
      </c>
      <c r="D4107" s="3">
        <v>33000</v>
      </c>
      <c r="E4107" s="3">
        <v>2300</v>
      </c>
      <c r="F4107" s="9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8272</v>
      </c>
      <c r="O4107" s="7">
        <v>6.9696969696969706</v>
      </c>
      <c r="P4107" s="3">
        <v>-5116.666666666667</v>
      </c>
      <c r="Q4107" s="3" t="s">
        <v>8272</v>
      </c>
      <c r="R4107" s="3" t="s">
        <v>8272</v>
      </c>
      <c r="S4107" s="15">
        <f t="shared" si="128"/>
        <v>42697.010520833333</v>
      </c>
      <c r="T4107" s="14">
        <f t="shared" si="129"/>
        <v>42730.010520833333</v>
      </c>
    </row>
    <row r="4108" spans="1:20" ht="30.75" x14ac:dyDescent="0.25">
      <c r="A4108" s="3">
        <v>4106</v>
      </c>
      <c r="B4108" s="4" t="s">
        <v>4102</v>
      </c>
      <c r="C4108" s="4" t="s">
        <v>8209</v>
      </c>
      <c r="D4108" s="3">
        <v>5000</v>
      </c>
      <c r="E4108" s="3">
        <v>3530</v>
      </c>
      <c r="F4108" s="9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8272</v>
      </c>
      <c r="O4108" s="7">
        <v>70.599999999999994</v>
      </c>
      <c r="P4108" s="3">
        <v>-44.545454545454547</v>
      </c>
      <c r="Q4108" s="3" t="s">
        <v>8272</v>
      </c>
      <c r="R4108" s="3" t="s">
        <v>8272</v>
      </c>
      <c r="S4108" s="15">
        <f t="shared" si="128"/>
        <v>42053.049375000002</v>
      </c>
      <c r="T4108" s="14">
        <f t="shared" si="129"/>
        <v>42096.041666666672</v>
      </c>
    </row>
    <row r="4109" spans="1:20" ht="30.75" x14ac:dyDescent="0.25">
      <c r="A4109" s="3">
        <v>4107</v>
      </c>
      <c r="B4109" s="4" t="s">
        <v>4103</v>
      </c>
      <c r="C4109" s="4" t="s">
        <v>8210</v>
      </c>
      <c r="D4109" s="3">
        <v>2000</v>
      </c>
      <c r="E4109" s="3">
        <v>41</v>
      </c>
      <c r="F4109" s="9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8272</v>
      </c>
      <c r="O4109" s="7">
        <v>2.0500000000000003</v>
      </c>
      <c r="P4109" s="3">
        <v>-489.75</v>
      </c>
      <c r="Q4109" s="3" t="s">
        <v>8272</v>
      </c>
      <c r="R4109" s="3" t="s">
        <v>8272</v>
      </c>
      <c r="S4109" s="15">
        <f t="shared" si="128"/>
        <v>41883.916678240741</v>
      </c>
      <c r="T4109" s="14">
        <f t="shared" si="129"/>
        <v>41906.916678240741</v>
      </c>
    </row>
    <row r="4110" spans="1:20" ht="30.75" x14ac:dyDescent="0.25">
      <c r="A4110" s="3">
        <v>4108</v>
      </c>
      <c r="B4110" s="4" t="s">
        <v>4104</v>
      </c>
      <c r="C4110" s="4" t="s">
        <v>8211</v>
      </c>
      <c r="D4110" s="3">
        <v>3000</v>
      </c>
      <c r="E4110" s="3">
        <v>59</v>
      </c>
      <c r="F4110" s="9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8272</v>
      </c>
      <c r="O4110" s="7">
        <v>1.9666666666666666</v>
      </c>
      <c r="P4110" s="3">
        <v>-2941</v>
      </c>
      <c r="Q4110" s="3" t="s">
        <v>8272</v>
      </c>
      <c r="R4110" s="3" t="s">
        <v>8272</v>
      </c>
      <c r="S4110" s="15">
        <f t="shared" si="128"/>
        <v>42767.031678240746</v>
      </c>
      <c r="T4110" s="14">
        <f t="shared" si="129"/>
        <v>42797.208333333328</v>
      </c>
    </row>
    <row r="4111" spans="1:20" ht="30.75" x14ac:dyDescent="0.25">
      <c r="A4111" s="3">
        <v>4109</v>
      </c>
      <c r="B4111" s="4" t="s">
        <v>4105</v>
      </c>
      <c r="C4111" s="4" t="s">
        <v>8212</v>
      </c>
      <c r="D4111" s="3">
        <v>500</v>
      </c>
      <c r="E4111" s="3">
        <v>0</v>
      </c>
      <c r="F4111" s="9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8272</v>
      </c>
      <c r="O4111" s="7">
        <v>0</v>
      </c>
      <c r="P4111" s="3">
        <v>0</v>
      </c>
      <c r="Q4111" s="3" t="s">
        <v>8272</v>
      </c>
      <c r="R4111" s="3" t="s">
        <v>8272</v>
      </c>
      <c r="S4111" s="15">
        <f t="shared" si="128"/>
        <v>42307.539398148147</v>
      </c>
      <c r="T4111" s="14">
        <f t="shared" si="129"/>
        <v>42337.581064814818</v>
      </c>
    </row>
    <row r="4112" spans="1:20" ht="30.75" x14ac:dyDescent="0.25">
      <c r="A4112" s="3">
        <v>4110</v>
      </c>
      <c r="B4112" s="4" t="s">
        <v>4106</v>
      </c>
      <c r="C4112" s="4" t="s">
        <v>8213</v>
      </c>
      <c r="D4112" s="3">
        <v>300</v>
      </c>
      <c r="E4112" s="3">
        <v>86</v>
      </c>
      <c r="F4112" s="9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8272</v>
      </c>
      <c r="O4112" s="7">
        <v>28.666666666666668</v>
      </c>
      <c r="P4112" s="3">
        <v>-35.666666666666664</v>
      </c>
      <c r="Q4112" s="3" t="s">
        <v>8272</v>
      </c>
      <c r="R4112" s="3" t="s">
        <v>8272</v>
      </c>
      <c r="S4112" s="15">
        <f t="shared" si="128"/>
        <v>42512.626747685179</v>
      </c>
      <c r="T4112" s="14">
        <f t="shared" si="129"/>
        <v>42572.626747685179</v>
      </c>
    </row>
    <row r="4113" spans="1:20" ht="30.75" x14ac:dyDescent="0.25">
      <c r="A4113" s="3">
        <v>4111</v>
      </c>
      <c r="B4113" s="4" t="s">
        <v>4107</v>
      </c>
      <c r="C4113" s="4" t="s">
        <v>8214</v>
      </c>
      <c r="D4113" s="3">
        <v>3000</v>
      </c>
      <c r="E4113" s="3">
        <v>94</v>
      </c>
      <c r="F4113" s="9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8272</v>
      </c>
      <c r="O4113" s="7">
        <v>3.1333333333333333</v>
      </c>
      <c r="P4113" s="3">
        <v>-484.33333333333331</v>
      </c>
      <c r="Q4113" s="3" t="s">
        <v>8272</v>
      </c>
      <c r="R4113" s="3" t="s">
        <v>8272</v>
      </c>
      <c r="S4113" s="15">
        <f t="shared" si="128"/>
        <v>42029.135879629626</v>
      </c>
      <c r="T4113" s="14">
        <f t="shared" si="129"/>
        <v>42059.135879629626</v>
      </c>
    </row>
    <row r="4114" spans="1:20" ht="30.75" x14ac:dyDescent="0.25">
      <c r="A4114" s="3">
        <v>4112</v>
      </c>
      <c r="B4114" s="4" t="s">
        <v>4108</v>
      </c>
      <c r="C4114" s="4" t="s">
        <v>6961</v>
      </c>
      <c r="D4114" s="3">
        <v>2500</v>
      </c>
      <c r="E4114" s="3">
        <v>1</v>
      </c>
      <c r="F4114" s="9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8272</v>
      </c>
      <c r="O4114" s="7">
        <v>0.04</v>
      </c>
      <c r="P4114" s="3">
        <v>-2499</v>
      </c>
      <c r="Q4114" s="3" t="s">
        <v>8272</v>
      </c>
      <c r="R4114" s="3" t="s">
        <v>8272</v>
      </c>
      <c r="S4114" s="15">
        <f t="shared" si="128"/>
        <v>42400.946597222224</v>
      </c>
      <c r="T4114" s="14">
        <f t="shared" si="129"/>
        <v>42428</v>
      </c>
    </row>
    <row r="4115" spans="1:20" ht="30.75" x14ac:dyDescent="0.25">
      <c r="A4115" s="3">
        <v>4113</v>
      </c>
      <c r="B4115" s="4" t="s">
        <v>4109</v>
      </c>
      <c r="C4115" s="4" t="s">
        <v>8215</v>
      </c>
      <c r="D4115" s="3">
        <v>1500</v>
      </c>
      <c r="E4115" s="3">
        <v>3</v>
      </c>
      <c r="F4115" s="9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8272</v>
      </c>
      <c r="O4115" s="7">
        <v>0.2</v>
      </c>
      <c r="P4115" s="3">
        <v>-499</v>
      </c>
      <c r="Q4115" s="3" t="s">
        <v>8272</v>
      </c>
      <c r="R4115" s="3" t="s">
        <v>8272</v>
      </c>
      <c r="S4115" s="15">
        <f t="shared" si="128"/>
        <v>42358.573182870372</v>
      </c>
      <c r="T4115" s="14">
        <f t="shared" si="129"/>
        <v>42377.273611111115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17444-FE14-4E65-B778-6162E3CAC38C}">
  <sheetPr codeName="Sheet2"/>
  <dimension ref="A3:U28"/>
  <sheetViews>
    <sheetView workbookViewId="0">
      <selection activeCell="Z33" sqref="Z33"/>
    </sheetView>
  </sheetViews>
  <sheetFormatPr defaultRowHeight="15" x14ac:dyDescent="0.25"/>
  <cols>
    <col min="1" max="1" width="28" bestFit="1" customWidth="1"/>
    <col min="2" max="2" width="16.28515625" bestFit="1" customWidth="1"/>
    <col min="3" max="3" width="3.7109375" bestFit="1" customWidth="1"/>
    <col min="4" max="4" width="3.140625" bestFit="1" customWidth="1"/>
    <col min="5" max="6" width="3.42578125" bestFit="1" customWidth="1"/>
    <col min="7" max="7" width="3.28515625" bestFit="1" customWidth="1"/>
    <col min="8" max="8" width="3.42578125" bestFit="1" customWidth="1"/>
    <col min="9" max="9" width="3" bestFit="1" customWidth="1"/>
    <col min="10" max="10" width="3.140625" bestFit="1" customWidth="1"/>
    <col min="11" max="11" width="3.5703125" bestFit="1" customWidth="1"/>
    <col min="12" max="13" width="2.5703125" bestFit="1" customWidth="1"/>
    <col min="14" max="15" width="3.28515625" bestFit="1" customWidth="1"/>
    <col min="16" max="16" width="3.85546875" bestFit="1" customWidth="1"/>
    <col min="17" max="17" width="3.42578125" bestFit="1" customWidth="1"/>
    <col min="18" max="18" width="3" bestFit="1" customWidth="1"/>
    <col min="19" max="20" width="3.42578125" bestFit="1" customWidth="1"/>
    <col min="21" max="21" width="11.28515625" bestFit="1" customWidth="1"/>
  </cols>
  <sheetData>
    <row r="3" spans="1:21" x14ac:dyDescent="0.25">
      <c r="A3" s="11" t="s">
        <v>8218</v>
      </c>
      <c r="B3" t="s">
        <v>8219</v>
      </c>
    </row>
    <row r="5" spans="1:21" x14ac:dyDescent="0.25">
      <c r="B5" s="11" t="s">
        <v>8321</v>
      </c>
    </row>
    <row r="6" spans="1:21" x14ac:dyDescent="0.25">
      <c r="A6" s="11" t="s">
        <v>8318</v>
      </c>
      <c r="B6" t="s">
        <v>8239</v>
      </c>
      <c r="C6" t="s">
        <v>8226</v>
      </c>
      <c r="D6" t="s">
        <v>8242</v>
      </c>
      <c r="E6" t="s">
        <v>8229</v>
      </c>
      <c r="F6" t="s">
        <v>8240</v>
      </c>
      <c r="G6" t="s">
        <v>8236</v>
      </c>
      <c r="H6" t="s">
        <v>8232</v>
      </c>
      <c r="I6" t="s">
        <v>8227</v>
      </c>
      <c r="J6" t="s">
        <v>8230</v>
      </c>
      <c r="K6" t="s">
        <v>8225</v>
      </c>
      <c r="L6" t="s">
        <v>8241</v>
      </c>
      <c r="M6" t="s">
        <v>8237</v>
      </c>
      <c r="N6" t="s">
        <v>8243</v>
      </c>
      <c r="O6" t="s">
        <v>8233</v>
      </c>
      <c r="P6" t="s">
        <v>8234</v>
      </c>
      <c r="Q6" t="s">
        <v>8228</v>
      </c>
      <c r="R6" t="s">
        <v>8235</v>
      </c>
      <c r="S6" t="s">
        <v>8244</v>
      </c>
      <c r="T6" t="s">
        <v>8224</v>
      </c>
      <c r="U6" t="s">
        <v>8319</v>
      </c>
    </row>
    <row r="7" spans="1:21" x14ac:dyDescent="0.25">
      <c r="A7" s="12" t="s">
        <v>8316</v>
      </c>
    </row>
    <row r="8" spans="1:21" x14ac:dyDescent="0.25">
      <c r="A8" s="12" t="s">
        <v>8313</v>
      </c>
    </row>
    <row r="9" spans="1:21" x14ac:dyDescent="0.25">
      <c r="A9" s="12" t="s">
        <v>8312</v>
      </c>
    </row>
    <row r="10" spans="1:21" x14ac:dyDescent="0.25">
      <c r="A10" s="12" t="s">
        <v>8299</v>
      </c>
    </row>
    <row r="11" spans="1:21" x14ac:dyDescent="0.25">
      <c r="A11" s="12" t="s">
        <v>8298</v>
      </c>
    </row>
    <row r="12" spans="1:21" x14ac:dyDescent="0.25">
      <c r="A12" s="12" t="s">
        <v>8301</v>
      </c>
    </row>
    <row r="13" spans="1:21" x14ac:dyDescent="0.25">
      <c r="A13" s="12" t="s">
        <v>8281</v>
      </c>
    </row>
    <row r="14" spans="1:21" x14ac:dyDescent="0.25">
      <c r="A14" s="12" t="s">
        <v>8280</v>
      </c>
    </row>
    <row r="15" spans="1:21" x14ac:dyDescent="0.25">
      <c r="A15" s="12" t="s">
        <v>8278</v>
      </c>
    </row>
    <row r="16" spans="1:21" x14ac:dyDescent="0.25">
      <c r="A16" s="12" t="s">
        <v>8293</v>
      </c>
    </row>
    <row r="17" spans="1:1" x14ac:dyDescent="0.25">
      <c r="A17" s="12" t="s">
        <v>8277</v>
      </c>
    </row>
    <row r="18" spans="1:1" x14ac:dyDescent="0.25">
      <c r="A18" s="12" t="s">
        <v>8286</v>
      </c>
    </row>
    <row r="19" spans="1:1" x14ac:dyDescent="0.25">
      <c r="A19" s="12" t="s">
        <v>8275</v>
      </c>
    </row>
    <row r="20" spans="1:1" x14ac:dyDescent="0.25">
      <c r="A20" s="12" t="s">
        <v>8311</v>
      </c>
    </row>
    <row r="21" spans="1:1" x14ac:dyDescent="0.25">
      <c r="A21" s="12" t="s">
        <v>8296</v>
      </c>
    </row>
    <row r="22" spans="1:1" x14ac:dyDescent="0.25">
      <c r="A22" s="12" t="s">
        <v>8303</v>
      </c>
    </row>
    <row r="23" spans="1:1" x14ac:dyDescent="0.25">
      <c r="A23" s="12" t="s">
        <v>8302</v>
      </c>
    </row>
    <row r="24" spans="1:1" x14ac:dyDescent="0.25">
      <c r="A24" s="12" t="s">
        <v>8274</v>
      </c>
    </row>
    <row r="25" spans="1:1" x14ac:dyDescent="0.25">
      <c r="A25" s="12" t="s">
        <v>8306</v>
      </c>
    </row>
    <row r="26" spans="1:1" x14ac:dyDescent="0.25">
      <c r="A26" s="12" t="s">
        <v>8272</v>
      </c>
    </row>
    <row r="27" spans="1:1" x14ac:dyDescent="0.25">
      <c r="A27" s="12" t="s">
        <v>8304</v>
      </c>
    </row>
    <row r="28" spans="1:1" x14ac:dyDescent="0.25">
      <c r="A28" s="12" t="s">
        <v>8319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8741-EF02-41C9-A778-C3768A678193}">
  <sheetPr codeName="Sheet3"/>
  <dimension ref="A2:W47"/>
  <sheetViews>
    <sheetView workbookViewId="0">
      <selection activeCell="Z33" sqref="Z33"/>
    </sheetView>
  </sheetViews>
  <sheetFormatPr defaultRowHeight="15" x14ac:dyDescent="0.25"/>
  <cols>
    <col min="1" max="1" width="28" bestFit="1" customWidth="1"/>
    <col min="2" max="2" width="16.28515625" bestFit="1" customWidth="1"/>
    <col min="3" max="3" width="3.7109375" bestFit="1" customWidth="1"/>
    <col min="4" max="4" width="3.140625" bestFit="1" customWidth="1"/>
    <col min="5" max="6" width="3.42578125" bestFit="1" customWidth="1"/>
    <col min="7" max="7" width="3.28515625" bestFit="1" customWidth="1"/>
    <col min="8" max="8" width="3.42578125" bestFit="1" customWidth="1"/>
    <col min="9" max="9" width="3" bestFit="1" customWidth="1"/>
    <col min="10" max="10" width="3.140625" bestFit="1" customWidth="1"/>
    <col min="11" max="11" width="3.5703125" bestFit="1" customWidth="1"/>
    <col min="12" max="12" width="3.42578125" bestFit="1" customWidth="1"/>
    <col min="13" max="14" width="2.5703125" bestFit="1" customWidth="1"/>
    <col min="15" max="15" width="3.28515625" bestFit="1" customWidth="1"/>
    <col min="16" max="16" width="4" bestFit="1" customWidth="1"/>
    <col min="17" max="17" width="3.28515625" bestFit="1" customWidth="1"/>
    <col min="18" max="18" width="3.85546875" bestFit="1" customWidth="1"/>
    <col min="19" max="19" width="3.42578125" bestFit="1" customWidth="1"/>
    <col min="20" max="20" width="3" bestFit="1" customWidth="1"/>
    <col min="21" max="22" width="3.42578125" bestFit="1" customWidth="1"/>
    <col min="23" max="23" width="11.28515625" bestFit="1" customWidth="1"/>
  </cols>
  <sheetData>
    <row r="2" spans="1:23" x14ac:dyDescent="0.25">
      <c r="A2" s="11" t="s">
        <v>8218</v>
      </c>
      <c r="B2" t="s">
        <v>8320</v>
      </c>
    </row>
    <row r="4" spans="1:23" x14ac:dyDescent="0.25">
      <c r="B4" s="11" t="s">
        <v>8321</v>
      </c>
    </row>
    <row r="5" spans="1:23" x14ac:dyDescent="0.25">
      <c r="A5" s="11" t="s">
        <v>8318</v>
      </c>
      <c r="B5" t="s">
        <v>8239</v>
      </c>
      <c r="C5" t="s">
        <v>8226</v>
      </c>
      <c r="D5" t="s">
        <v>8242</v>
      </c>
      <c r="E5" t="s">
        <v>8229</v>
      </c>
      <c r="F5" t="s">
        <v>8240</v>
      </c>
      <c r="G5" t="s">
        <v>8236</v>
      </c>
      <c r="H5" t="s">
        <v>8232</v>
      </c>
      <c r="I5" t="s">
        <v>8227</v>
      </c>
      <c r="J5" t="s">
        <v>8230</v>
      </c>
      <c r="K5" t="s">
        <v>8225</v>
      </c>
      <c r="L5" t="s">
        <v>8231</v>
      </c>
      <c r="M5" t="s">
        <v>8241</v>
      </c>
      <c r="N5" t="s">
        <v>8237</v>
      </c>
      <c r="O5" t="s">
        <v>8243</v>
      </c>
      <c r="P5" t="s">
        <v>8238</v>
      </c>
      <c r="Q5" t="s">
        <v>8233</v>
      </c>
      <c r="R5" t="s">
        <v>8234</v>
      </c>
      <c r="S5" t="s">
        <v>8228</v>
      </c>
      <c r="T5" t="s">
        <v>8235</v>
      </c>
      <c r="U5" t="s">
        <v>8244</v>
      </c>
      <c r="V5" t="s">
        <v>8224</v>
      </c>
      <c r="W5" t="s">
        <v>8319</v>
      </c>
    </row>
    <row r="6" spans="1:23" x14ac:dyDescent="0.25">
      <c r="A6" s="12" t="s">
        <v>8317</v>
      </c>
    </row>
    <row r="7" spans="1:23" x14ac:dyDescent="0.25">
      <c r="A7" s="12" t="s">
        <v>8316</v>
      </c>
    </row>
    <row r="8" spans="1:23" x14ac:dyDescent="0.25">
      <c r="A8" s="12" t="s">
        <v>8315</v>
      </c>
    </row>
    <row r="9" spans="1:23" x14ac:dyDescent="0.25">
      <c r="A9" s="12" t="s">
        <v>8314</v>
      </c>
    </row>
    <row r="10" spans="1:23" x14ac:dyDescent="0.25">
      <c r="A10" s="12" t="s">
        <v>8313</v>
      </c>
    </row>
    <row r="11" spans="1:23" x14ac:dyDescent="0.25">
      <c r="A11" s="12" t="s">
        <v>8312</v>
      </c>
    </row>
    <row r="12" spans="1:23" x14ac:dyDescent="0.25">
      <c r="A12" s="12" t="s">
        <v>8285</v>
      </c>
    </row>
    <row r="13" spans="1:23" x14ac:dyDescent="0.25">
      <c r="A13" s="12" t="s">
        <v>8300</v>
      </c>
    </row>
    <row r="14" spans="1:23" x14ac:dyDescent="0.25">
      <c r="A14" s="12" t="s">
        <v>8299</v>
      </c>
    </row>
    <row r="15" spans="1:23" x14ac:dyDescent="0.25">
      <c r="A15" s="12" t="s">
        <v>8284</v>
      </c>
    </row>
    <row r="16" spans="1:23" x14ac:dyDescent="0.25">
      <c r="A16" s="12" t="s">
        <v>8298</v>
      </c>
    </row>
    <row r="17" spans="1:1" x14ac:dyDescent="0.25">
      <c r="A17" s="12" t="s">
        <v>8283</v>
      </c>
    </row>
    <row r="18" spans="1:1" x14ac:dyDescent="0.25">
      <c r="A18" s="12" t="s">
        <v>8282</v>
      </c>
    </row>
    <row r="19" spans="1:1" x14ac:dyDescent="0.25">
      <c r="A19" s="12" t="s">
        <v>8301</v>
      </c>
    </row>
    <row r="20" spans="1:1" x14ac:dyDescent="0.25">
      <c r="A20" s="12" t="s">
        <v>8281</v>
      </c>
    </row>
    <row r="21" spans="1:1" x14ac:dyDescent="0.25">
      <c r="A21" s="12" t="s">
        <v>8294</v>
      </c>
    </row>
    <row r="22" spans="1:1" x14ac:dyDescent="0.25">
      <c r="A22" s="12" t="s">
        <v>8280</v>
      </c>
    </row>
    <row r="23" spans="1:1" x14ac:dyDescent="0.25">
      <c r="A23" s="12" t="s">
        <v>8279</v>
      </c>
    </row>
    <row r="24" spans="1:1" x14ac:dyDescent="0.25">
      <c r="A24" s="12" t="s">
        <v>8278</v>
      </c>
    </row>
    <row r="25" spans="1:1" x14ac:dyDescent="0.25">
      <c r="A25" s="12" t="s">
        <v>8293</v>
      </c>
    </row>
    <row r="26" spans="1:1" x14ac:dyDescent="0.25">
      <c r="A26" s="12" t="s">
        <v>8277</v>
      </c>
    </row>
    <row r="27" spans="1:1" x14ac:dyDescent="0.25">
      <c r="A27" s="12" t="s">
        <v>8287</v>
      </c>
    </row>
    <row r="28" spans="1:1" x14ac:dyDescent="0.25">
      <c r="A28" s="12" t="s">
        <v>8290</v>
      </c>
    </row>
    <row r="29" spans="1:1" x14ac:dyDescent="0.25">
      <c r="A29" s="12" t="s">
        <v>8297</v>
      </c>
    </row>
    <row r="30" spans="1:1" x14ac:dyDescent="0.25">
      <c r="A30" s="12" t="s">
        <v>8286</v>
      </c>
    </row>
    <row r="31" spans="1:1" x14ac:dyDescent="0.25">
      <c r="A31" s="12" t="s">
        <v>8292</v>
      </c>
    </row>
    <row r="32" spans="1:1" x14ac:dyDescent="0.25">
      <c r="A32" s="12" t="s">
        <v>8291</v>
      </c>
    </row>
    <row r="33" spans="1:1" x14ac:dyDescent="0.25">
      <c r="A33" s="12" t="s">
        <v>8305</v>
      </c>
    </row>
    <row r="34" spans="1:1" x14ac:dyDescent="0.25">
      <c r="A34" s="12" t="s">
        <v>8276</v>
      </c>
    </row>
    <row r="35" spans="1:1" x14ac:dyDescent="0.25">
      <c r="A35" s="12" t="s">
        <v>8275</v>
      </c>
    </row>
    <row r="36" spans="1:1" x14ac:dyDescent="0.25">
      <c r="A36" s="12" t="s">
        <v>8311</v>
      </c>
    </row>
    <row r="37" spans="1:1" x14ac:dyDescent="0.25">
      <c r="A37" s="12" t="s">
        <v>8288</v>
      </c>
    </row>
    <row r="38" spans="1:1" x14ac:dyDescent="0.25">
      <c r="A38" s="12" t="s">
        <v>8295</v>
      </c>
    </row>
    <row r="39" spans="1:1" x14ac:dyDescent="0.25">
      <c r="A39" s="12" t="s">
        <v>8296</v>
      </c>
    </row>
    <row r="40" spans="1:1" x14ac:dyDescent="0.25">
      <c r="A40" s="12" t="s">
        <v>8303</v>
      </c>
    </row>
    <row r="41" spans="1:1" x14ac:dyDescent="0.25">
      <c r="A41" s="12" t="s">
        <v>8302</v>
      </c>
    </row>
    <row r="42" spans="1:1" x14ac:dyDescent="0.25">
      <c r="A42" s="12" t="s">
        <v>8274</v>
      </c>
    </row>
    <row r="43" spans="1:1" x14ac:dyDescent="0.25">
      <c r="A43" s="12" t="s">
        <v>8273</v>
      </c>
    </row>
    <row r="44" spans="1:1" x14ac:dyDescent="0.25">
      <c r="A44" s="12" t="s">
        <v>8306</v>
      </c>
    </row>
    <row r="45" spans="1:1" x14ac:dyDescent="0.25">
      <c r="A45" s="12" t="s">
        <v>8272</v>
      </c>
    </row>
    <row r="46" spans="1:1" x14ac:dyDescent="0.25">
      <c r="A46" s="12" t="s">
        <v>8304</v>
      </c>
    </row>
    <row r="47" spans="1:1" x14ac:dyDescent="0.25">
      <c r="A47" s="12" t="s">
        <v>8319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8E1A1-27BB-4CC5-854A-8D8D655ECDA6}">
  <sheetPr codeName="Sheet4"/>
  <dimension ref="A1:E18"/>
  <sheetViews>
    <sheetView workbookViewId="0">
      <selection activeCell="D26" sqref="D2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6.140625" bestFit="1" customWidth="1"/>
    <col min="4" max="4" width="10" bestFit="1" customWidth="1"/>
    <col min="5" max="5" width="11.28515625" bestFit="1" customWidth="1"/>
    <col min="6" max="6" width="7.28515625" bestFit="1" customWidth="1"/>
    <col min="7" max="7" width="11.28515625" bestFit="1" customWidth="1"/>
  </cols>
  <sheetData>
    <row r="1" spans="1:5" x14ac:dyDescent="0.25">
      <c r="A1" s="11" t="s">
        <v>8308</v>
      </c>
      <c r="B1" t="s">
        <v>8320</v>
      </c>
    </row>
    <row r="2" spans="1:5" x14ac:dyDescent="0.25">
      <c r="A2" s="11" t="s">
        <v>8337</v>
      </c>
      <c r="B2" t="s">
        <v>8330</v>
      </c>
    </row>
    <row r="4" spans="1:5" x14ac:dyDescent="0.25">
      <c r="B4" s="11" t="s">
        <v>8321</v>
      </c>
    </row>
    <row r="5" spans="1:5" x14ac:dyDescent="0.25">
      <c r="A5" s="11" t="s">
        <v>8318</v>
      </c>
      <c r="B5" t="s">
        <v>8220</v>
      </c>
      <c r="C5" t="s">
        <v>8221</v>
      </c>
      <c r="D5" t="s">
        <v>8219</v>
      </c>
      <c r="E5" t="s">
        <v>8319</v>
      </c>
    </row>
    <row r="6" spans="1:5" x14ac:dyDescent="0.25">
      <c r="A6" s="12" t="s">
        <v>8331</v>
      </c>
    </row>
    <row r="7" spans="1:5" x14ac:dyDescent="0.25">
      <c r="A7" s="12" t="s">
        <v>8332</v>
      </c>
    </row>
    <row r="8" spans="1:5" x14ac:dyDescent="0.25">
      <c r="A8" s="12" t="s">
        <v>8333</v>
      </c>
    </row>
    <row r="9" spans="1:5" x14ac:dyDescent="0.25">
      <c r="A9" s="12" t="s">
        <v>8334</v>
      </c>
    </row>
    <row r="10" spans="1:5" x14ac:dyDescent="0.25">
      <c r="A10" s="12" t="s">
        <v>8324</v>
      </c>
    </row>
    <row r="11" spans="1:5" x14ac:dyDescent="0.25">
      <c r="A11" s="12" t="s">
        <v>8335</v>
      </c>
    </row>
    <row r="12" spans="1:5" x14ac:dyDescent="0.25">
      <c r="A12" s="12" t="s">
        <v>8325</v>
      </c>
    </row>
    <row r="13" spans="1:5" x14ac:dyDescent="0.25">
      <c r="A13" s="12" t="s">
        <v>8326</v>
      </c>
    </row>
    <row r="14" spans="1:5" x14ac:dyDescent="0.25">
      <c r="A14" s="12" t="s">
        <v>8327</v>
      </c>
    </row>
    <row r="15" spans="1:5" x14ac:dyDescent="0.25">
      <c r="A15" s="12" t="s">
        <v>8328</v>
      </c>
    </row>
    <row r="16" spans="1:5" x14ac:dyDescent="0.25">
      <c r="A16" s="12" t="s">
        <v>8329</v>
      </c>
    </row>
    <row r="17" spans="1:1" x14ac:dyDescent="0.25">
      <c r="A17" s="12" t="s">
        <v>8336</v>
      </c>
    </row>
    <row r="18" spans="1:1" x14ac:dyDescent="0.25">
      <c r="A18" s="12" t="s">
        <v>8319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02DF-06C8-4FCF-B08F-A92898B30803}">
  <sheetPr codeName="Sheet5"/>
  <dimension ref="A1:M4115"/>
  <sheetViews>
    <sheetView workbookViewId="0">
      <selection activeCell="C32" sqref="C32"/>
    </sheetView>
  </sheetViews>
  <sheetFormatPr defaultRowHeight="15.75" x14ac:dyDescent="0.25"/>
  <cols>
    <col min="1" max="1" width="40.7109375" customWidth="1"/>
    <col min="2" max="2" width="18.140625" bestFit="1" customWidth="1"/>
    <col min="3" max="3" width="14.28515625" bestFit="1" customWidth="1"/>
    <col min="4" max="4" width="17.5703125" bestFit="1" customWidth="1"/>
    <col min="5" max="5" width="13.140625" bestFit="1" customWidth="1"/>
    <col min="6" max="6" width="20.85546875" bestFit="1" customWidth="1"/>
    <col min="7" max="7" width="17" bestFit="1" customWidth="1"/>
    <col min="8" max="8" width="19.85546875" bestFit="1" customWidth="1"/>
    <col min="11" max="11" width="12.85546875" style="3" bestFit="1" customWidth="1"/>
    <col min="12" max="12" width="14.28515625" style="3" bestFit="1" customWidth="1"/>
    <col min="13" max="13" width="11.5703125" style="3" bestFit="1" customWidth="1"/>
  </cols>
  <sheetData>
    <row r="1" spans="1:13" s="16" customFormat="1" x14ac:dyDescent="0.25">
      <c r="A1" s="16" t="s">
        <v>8338</v>
      </c>
      <c r="B1" s="16" t="s">
        <v>8339</v>
      </c>
      <c r="C1" s="16" t="s">
        <v>8340</v>
      </c>
      <c r="D1" s="16" t="s">
        <v>8341</v>
      </c>
      <c r="E1" s="16" t="s">
        <v>8342</v>
      </c>
      <c r="F1" s="16" t="s">
        <v>8343</v>
      </c>
      <c r="G1" s="16" t="s">
        <v>8344</v>
      </c>
      <c r="H1" s="16" t="s">
        <v>8345</v>
      </c>
      <c r="K1" s="1" t="s">
        <v>8216</v>
      </c>
      <c r="L1" s="1" t="s">
        <v>8217</v>
      </c>
      <c r="M1" s="1" t="s">
        <v>8218</v>
      </c>
    </row>
    <row r="2" spans="1:13" x14ac:dyDescent="0.25">
      <c r="A2" t="s">
        <v>8346</v>
      </c>
      <c r="B2">
        <f>COUNTIFS(K$2:K$4115,"&lt;1000",M$2:M$4115,"=successful")</f>
        <v>322</v>
      </c>
      <c r="C2">
        <f>COUNTIFS(K$2:K$4115,"&lt;1000",M$2:M$4115,"=failed")</f>
        <v>113</v>
      </c>
      <c r="D2">
        <f>COUNTIFS(K$2:K$4115,"&lt;1000",M$2:M$4115,"=canceled")</f>
        <v>18</v>
      </c>
      <c r="E2">
        <f>SUM(B2,C2,D2)</f>
        <v>453</v>
      </c>
      <c r="F2">
        <f>(1-((E2-B2)/E2))*100</f>
        <v>71.081677704194263</v>
      </c>
      <c r="G2">
        <f>(1-((E2-C2)/E2))*100</f>
        <v>24.944812362030909</v>
      </c>
      <c r="H2">
        <f>(1-((E2-D2)/E2))*100</f>
        <v>3.9735099337748325</v>
      </c>
      <c r="K2" s="3">
        <v>8500</v>
      </c>
      <c r="L2" s="3">
        <v>11633</v>
      </c>
      <c r="M2" s="8" t="s">
        <v>8219</v>
      </c>
    </row>
    <row r="3" spans="1:13" x14ac:dyDescent="0.25">
      <c r="A3" t="s">
        <v>8347</v>
      </c>
      <c r="B3">
        <f>COUNTIFS(K$2:K$4115,"&gt;=1000",K$2:K$4115,"&lt;=4999",M$2:M$4115,"=successful")</f>
        <v>932</v>
      </c>
      <c r="C3">
        <f>COUNTIFS(K$2:K$4115,"&gt;=1000",K$2:K$4115,"&lt;=4999",M$2:M$4115,"=failed")</f>
        <v>420</v>
      </c>
      <c r="D3">
        <f>COUNTIFS(K$2:K$4115,"&gt;=1000",K$2:K$4115,"&lt;=4999",M$2:M$4115,"=canceled")</f>
        <v>60</v>
      </c>
      <c r="E3">
        <f t="shared" ref="E3:E13" si="0">SUM(B3,C3,D3)</f>
        <v>1412</v>
      </c>
      <c r="F3">
        <f t="shared" ref="F3:F13" si="1">(1-((E3-B3)/E3))*100</f>
        <v>66.005665722379604</v>
      </c>
      <c r="G3">
        <f t="shared" ref="G3:G13" si="2">(1-((E3-C3)/E3))*100</f>
        <v>29.74504249291785</v>
      </c>
      <c r="H3">
        <f t="shared" ref="H3:H13" si="3">(1-((E3-D3)/E3))*100</f>
        <v>4.2492917847025469</v>
      </c>
      <c r="K3" s="3">
        <v>10275</v>
      </c>
      <c r="L3" s="3">
        <v>14653</v>
      </c>
      <c r="M3" s="8" t="s">
        <v>8219</v>
      </c>
    </row>
    <row r="4" spans="1:13" x14ac:dyDescent="0.25">
      <c r="A4" t="s">
        <v>8348</v>
      </c>
      <c r="B4">
        <f>COUNTIFS(K$2:K$4115,"&gt;=5000",K$2:K$4115,"&lt;=9999",M$2:M$4115,"=successful")</f>
        <v>381</v>
      </c>
      <c r="C4">
        <f>COUNTIFS(K$2:K$4115,"&gt;=5000",K$2:K$4115,"&lt;=9999",M$2:M$4115,"=failed")</f>
        <v>283</v>
      </c>
      <c r="D4">
        <f>COUNTIFS(K$2:K$4115,"&gt;=5000",K$2:K$4115,"&lt;=9999",M$2:M$4115,"=canceled")</f>
        <v>52</v>
      </c>
      <c r="E4">
        <f t="shared" si="0"/>
        <v>716</v>
      </c>
      <c r="F4">
        <f t="shared" si="1"/>
        <v>53.212290502793302</v>
      </c>
      <c r="G4">
        <f t="shared" si="2"/>
        <v>39.525139664804463</v>
      </c>
      <c r="H4">
        <f t="shared" si="3"/>
        <v>7.2625698324022325</v>
      </c>
      <c r="K4" s="3">
        <v>500</v>
      </c>
      <c r="L4" s="3">
        <v>525</v>
      </c>
      <c r="M4" s="8" t="s">
        <v>8219</v>
      </c>
    </row>
    <row r="5" spans="1:13" x14ac:dyDescent="0.25">
      <c r="A5" t="s">
        <v>8349</v>
      </c>
      <c r="B5">
        <f>COUNTIFS(K$2:K$4115,"&gt;=10000",K$2:K$4115,"&lt;=14999",M$2:M$4115,"=successful")</f>
        <v>168</v>
      </c>
      <c r="C5">
        <f>COUNTIFS(K$2:K$4115,"&gt;=10000",K$2:K$4115,"&lt;=14999",M$2:M$4115,"=failed")</f>
        <v>144</v>
      </c>
      <c r="D5">
        <f>COUNTIFS(K$2:K$4115,"&gt;=10000",K$2:K$4115,"&lt;=14999",M$2:M$4115,"=canceled")</f>
        <v>40</v>
      </c>
      <c r="E5">
        <f t="shared" si="0"/>
        <v>352</v>
      </c>
      <c r="F5">
        <f t="shared" si="1"/>
        <v>47.727272727272727</v>
      </c>
      <c r="G5">
        <f t="shared" si="2"/>
        <v>40.909090909090907</v>
      </c>
      <c r="H5">
        <f t="shared" si="3"/>
        <v>11.363636363636365</v>
      </c>
      <c r="K5" s="3">
        <v>10000</v>
      </c>
      <c r="L5" s="3">
        <v>10390</v>
      </c>
      <c r="M5" s="8" t="s">
        <v>8219</v>
      </c>
    </row>
    <row r="6" spans="1:13" x14ac:dyDescent="0.25">
      <c r="A6" t="s">
        <v>8350</v>
      </c>
      <c r="B6">
        <f>COUNTIFS(K$2:K$4115,"&gt;=15000",K$2:K$4115,"&lt;=19999",M$2:M$4115,"=successful")</f>
        <v>94</v>
      </c>
      <c r="C6">
        <f>COUNTIFS(K$2:K$4115,"&gt;=15000",K$2:K$4115,"&lt;=19999",M$2:M$4115,"=failed")</f>
        <v>90</v>
      </c>
      <c r="D6">
        <f>COUNTIFS(K$2:K$4115,"&gt;=15000",K$2:K$4115,"&lt;=19999",M$2:M$4115,"=canceled")</f>
        <v>17</v>
      </c>
      <c r="E6">
        <f t="shared" si="0"/>
        <v>201</v>
      </c>
      <c r="F6">
        <f t="shared" si="1"/>
        <v>46.766169154228855</v>
      </c>
      <c r="G6">
        <f t="shared" si="2"/>
        <v>44.776119402985074</v>
      </c>
      <c r="H6">
        <f t="shared" si="3"/>
        <v>8.4577114427860636</v>
      </c>
      <c r="K6" s="3">
        <v>44000</v>
      </c>
      <c r="L6" s="3">
        <v>54116.28</v>
      </c>
      <c r="M6" s="8" t="s">
        <v>8219</v>
      </c>
    </row>
    <row r="7" spans="1:13" x14ac:dyDescent="0.25">
      <c r="A7" t="s">
        <v>8351</v>
      </c>
      <c r="B7">
        <f>COUNTIFS(K$2:K$4115,"&gt;=20000",K$2:K$4115,"&lt;=24999",M$2:M$4115,"=successful")</f>
        <v>62</v>
      </c>
      <c r="C7">
        <f>COUNTIFS(K$2:K$4115,"&gt;=20000",K$2:K$4115,"&lt;=24999",M$2:M$4115,"=failed")</f>
        <v>72</v>
      </c>
      <c r="D7">
        <f>COUNTIFS(K$2:K$4115,"&gt;=20000",K$2:K$4115,"&lt;=24999",M$2:M$4115,"=canceled")</f>
        <v>14</v>
      </c>
      <c r="E7">
        <f t="shared" si="0"/>
        <v>148</v>
      </c>
      <c r="F7">
        <f t="shared" si="1"/>
        <v>41.891891891891895</v>
      </c>
      <c r="G7">
        <f t="shared" si="2"/>
        <v>48.648648648648653</v>
      </c>
      <c r="H7">
        <f t="shared" si="3"/>
        <v>9.4594594594594632</v>
      </c>
      <c r="K7" s="3">
        <v>3999</v>
      </c>
      <c r="L7" s="3">
        <v>4390</v>
      </c>
      <c r="M7" s="8" t="s">
        <v>8219</v>
      </c>
    </row>
    <row r="8" spans="1:13" x14ac:dyDescent="0.25">
      <c r="A8" t="s">
        <v>8352</v>
      </c>
      <c r="B8">
        <f>COUNTIFS(K$2:K$4115,"&gt;=25000",K$2:K$4115,"&lt;=29999",M$2:M$4115,"=successful")</f>
        <v>55</v>
      </c>
      <c r="C8">
        <f>COUNTIFS(K$2:K$4115,"&gt;=25000",K$2:K$4115,"&lt;=29999",M$2:M$4115,"=failed")</f>
        <v>64</v>
      </c>
      <c r="D8">
        <f>COUNTIFS(K$2:K$4115,"&gt;=25000",K$2:K$4115,"&lt;=29999",M$2:M$4115,"=canceled")</f>
        <v>18</v>
      </c>
      <c r="E8">
        <f t="shared" si="0"/>
        <v>137</v>
      </c>
      <c r="F8">
        <f t="shared" si="1"/>
        <v>40.145985401459846</v>
      </c>
      <c r="G8">
        <f t="shared" si="2"/>
        <v>46.715328467153284</v>
      </c>
      <c r="H8">
        <f t="shared" si="3"/>
        <v>13.138686131386857</v>
      </c>
      <c r="K8" s="3">
        <v>8000</v>
      </c>
      <c r="L8" s="3">
        <v>8519</v>
      </c>
      <c r="M8" s="8" t="s">
        <v>8219</v>
      </c>
    </row>
    <row r="9" spans="1:13" x14ac:dyDescent="0.25">
      <c r="A9" t="s">
        <v>8353</v>
      </c>
      <c r="B9">
        <f>COUNTIFS(K$2:K$4115,"&gt;=30000",K$2:K$4115,"&lt;=34999",M$2:M$4115,"=successful")</f>
        <v>32</v>
      </c>
      <c r="C9">
        <f>COUNTIFS(K$2:K$4115,"&gt;=30000",K$2:K$4115,"&lt;=34999",M$2:M$4115,"=failed")</f>
        <v>37</v>
      </c>
      <c r="D9">
        <f>COUNTIFS(K$2:K$4115,"&gt;=30000",K$2:K$4115,"&lt;=34999",M$2:M$4115,"=canceled")</f>
        <v>13</v>
      </c>
      <c r="E9">
        <f t="shared" si="0"/>
        <v>82</v>
      </c>
      <c r="F9">
        <f t="shared" si="1"/>
        <v>39.024390243902438</v>
      </c>
      <c r="G9">
        <f t="shared" si="2"/>
        <v>45.121951219512191</v>
      </c>
      <c r="H9">
        <f t="shared" si="3"/>
        <v>15.853658536585369</v>
      </c>
      <c r="K9" s="3">
        <v>9000</v>
      </c>
      <c r="L9" s="3">
        <v>9110</v>
      </c>
      <c r="M9" s="8" t="s">
        <v>8219</v>
      </c>
    </row>
    <row r="10" spans="1:13" x14ac:dyDescent="0.25">
      <c r="A10" t="s">
        <v>8354</v>
      </c>
      <c r="B10">
        <f>COUNTIFS(K$2:K$4115,"&gt;=35000",K$2:K$4115,"&lt;=39999",M$2:M$4115,"=successful")</f>
        <v>26</v>
      </c>
      <c r="C10">
        <f>COUNTIFS(K$2:K$4115,"&gt;=35000",K$2:K$4115,"&lt;=39999",M$2:M$4115,"=failed")</f>
        <v>22</v>
      </c>
      <c r="D10">
        <f>COUNTIFS(K$2:K$4115,"&gt;=35000",K$2:K$4115,"&lt;=39999",M$2:M$4115,"=canceled")</f>
        <v>7</v>
      </c>
      <c r="E10">
        <f t="shared" si="0"/>
        <v>55</v>
      </c>
      <c r="F10">
        <f t="shared" si="1"/>
        <v>47.27272727272728</v>
      </c>
      <c r="G10">
        <f t="shared" si="2"/>
        <v>40</v>
      </c>
      <c r="H10">
        <f t="shared" si="3"/>
        <v>12.727272727272732</v>
      </c>
      <c r="K10" s="3">
        <v>3500</v>
      </c>
      <c r="L10" s="3">
        <v>3501.52</v>
      </c>
      <c r="M10" s="8" t="s">
        <v>8219</v>
      </c>
    </row>
    <row r="11" spans="1:13" x14ac:dyDescent="0.25">
      <c r="A11" t="s">
        <v>8355</v>
      </c>
      <c r="B11">
        <f>COUNTIFS(K$2:K$4115,"&gt;=40000",K$2:K$4115,"&lt;=44999",M$2:M$4115,"=successful")</f>
        <v>21</v>
      </c>
      <c r="C11">
        <f>COUNTIFS(K$2:K$4115,"&gt;=40000",K$2:K$4115,"&lt;=44999",M$2:M$4115,"=failed")</f>
        <v>16</v>
      </c>
      <c r="D11">
        <f>COUNTIFS(K$2:K$4115,"&gt;=40000",K$2:K$4115,"&lt;=44999",M$2:M$4115,"=canceled")</f>
        <v>6</v>
      </c>
      <c r="E11">
        <f t="shared" si="0"/>
        <v>43</v>
      </c>
      <c r="F11">
        <f t="shared" si="1"/>
        <v>48.837209302325576</v>
      </c>
      <c r="G11">
        <f t="shared" si="2"/>
        <v>37.209302325581397</v>
      </c>
      <c r="H11">
        <f t="shared" si="3"/>
        <v>13.953488372093027</v>
      </c>
      <c r="K11" s="3">
        <v>500</v>
      </c>
      <c r="L11" s="3">
        <v>629.99</v>
      </c>
      <c r="M11" s="8" t="s">
        <v>8219</v>
      </c>
    </row>
    <row r="12" spans="1:13" x14ac:dyDescent="0.25">
      <c r="A12" t="s">
        <v>8356</v>
      </c>
      <c r="B12">
        <f>COUNTIFS(K$2:K$4115,"&gt;=45000",K$2:K$4115,"&lt;=49999",M$2:M$4115,"=successful")</f>
        <v>6</v>
      </c>
      <c r="C12">
        <f>COUNTIFS(K$2:K$4115,"&gt;=45000",K$2:K$4115,"&lt;=49999",M$2:M$4115,"=failed")</f>
        <v>11</v>
      </c>
      <c r="D12">
        <f>COUNTIFS(K$2:K$4115,"&gt;=45000",K$2:K$4115,"&lt;=49999",M$2:M$4115,"=canceled")</f>
        <v>4</v>
      </c>
      <c r="E12">
        <f t="shared" si="0"/>
        <v>21</v>
      </c>
      <c r="F12">
        <f t="shared" si="1"/>
        <v>28.571428571428569</v>
      </c>
      <c r="G12">
        <f t="shared" si="2"/>
        <v>52.380952380952387</v>
      </c>
      <c r="H12">
        <f t="shared" si="3"/>
        <v>19.047619047619047</v>
      </c>
      <c r="K12" s="3">
        <v>3000</v>
      </c>
      <c r="L12" s="3">
        <v>3015</v>
      </c>
      <c r="M12" s="8" t="s">
        <v>8219</v>
      </c>
    </row>
    <row r="13" spans="1:13" x14ac:dyDescent="0.25">
      <c r="A13" t="s">
        <v>8357</v>
      </c>
      <c r="B13">
        <f>COUNTIFS(K$2:K$4115,"&gt;=50000",M$2:M$4115,"=successful")</f>
        <v>86</v>
      </c>
      <c r="C13">
        <f>COUNTIFS(K$2:K$4115,"&gt;=50000",M$2:M$4115,"=failed")</f>
        <v>258</v>
      </c>
      <c r="D13">
        <f>COUNTIFS(K$2:K$4115,"&gt;=50000",M$2:M$4115,"=canceled")</f>
        <v>100</v>
      </c>
      <c r="E13">
        <f t="shared" si="0"/>
        <v>444</v>
      </c>
      <c r="F13">
        <f t="shared" si="1"/>
        <v>19.369369369369373</v>
      </c>
      <c r="G13">
        <f t="shared" si="2"/>
        <v>58.108108108108112</v>
      </c>
      <c r="H13">
        <f t="shared" si="3"/>
        <v>22.522522522522525</v>
      </c>
      <c r="K13" s="3">
        <v>5000</v>
      </c>
      <c r="L13" s="3">
        <v>6025</v>
      </c>
      <c r="M13" s="8" t="s">
        <v>8219</v>
      </c>
    </row>
    <row r="14" spans="1:13" x14ac:dyDescent="0.25">
      <c r="K14" s="3">
        <v>30000</v>
      </c>
      <c r="L14" s="3">
        <v>49588</v>
      </c>
      <c r="M14" s="8" t="s">
        <v>8219</v>
      </c>
    </row>
    <row r="15" spans="1:13" x14ac:dyDescent="0.25">
      <c r="K15" s="3">
        <v>3500</v>
      </c>
      <c r="L15" s="3">
        <v>5599</v>
      </c>
      <c r="M15" s="8" t="s">
        <v>8219</v>
      </c>
    </row>
    <row r="16" spans="1:13" x14ac:dyDescent="0.25">
      <c r="K16" s="3">
        <v>6000</v>
      </c>
      <c r="L16" s="3">
        <v>6056</v>
      </c>
      <c r="M16" s="8" t="s">
        <v>8219</v>
      </c>
    </row>
    <row r="17" spans="11:13" x14ac:dyDescent="0.25">
      <c r="K17" s="3">
        <v>2000</v>
      </c>
      <c r="L17" s="3">
        <v>2132</v>
      </c>
      <c r="M17" s="8" t="s">
        <v>8219</v>
      </c>
    </row>
    <row r="18" spans="11:13" x14ac:dyDescent="0.25">
      <c r="K18" s="3">
        <v>12000</v>
      </c>
      <c r="L18" s="3">
        <v>12029</v>
      </c>
      <c r="M18" s="8" t="s">
        <v>8219</v>
      </c>
    </row>
    <row r="19" spans="11:13" x14ac:dyDescent="0.25">
      <c r="K19" s="3">
        <v>1500</v>
      </c>
      <c r="L19" s="3">
        <v>1510</v>
      </c>
      <c r="M19" s="8" t="s">
        <v>8219</v>
      </c>
    </row>
    <row r="20" spans="11:13" x14ac:dyDescent="0.25">
      <c r="K20" s="3">
        <v>30000</v>
      </c>
      <c r="L20" s="3">
        <v>31896.33</v>
      </c>
      <c r="M20" s="8" t="s">
        <v>8219</v>
      </c>
    </row>
    <row r="21" spans="11:13" x14ac:dyDescent="0.25">
      <c r="K21" s="3">
        <v>850</v>
      </c>
      <c r="L21" s="3">
        <v>1235</v>
      </c>
      <c r="M21" s="8" t="s">
        <v>8219</v>
      </c>
    </row>
    <row r="22" spans="11:13" x14ac:dyDescent="0.25">
      <c r="K22" s="3">
        <v>2000</v>
      </c>
      <c r="L22" s="3">
        <v>2004</v>
      </c>
      <c r="M22" s="8" t="s">
        <v>8219</v>
      </c>
    </row>
    <row r="23" spans="11:13" x14ac:dyDescent="0.25">
      <c r="K23" s="3">
        <v>18500</v>
      </c>
      <c r="L23" s="3">
        <v>20190</v>
      </c>
      <c r="M23" s="8" t="s">
        <v>8219</v>
      </c>
    </row>
    <row r="24" spans="11:13" x14ac:dyDescent="0.25">
      <c r="K24" s="3">
        <v>350</v>
      </c>
      <c r="L24" s="3">
        <v>410</v>
      </c>
      <c r="M24" s="8" t="s">
        <v>8219</v>
      </c>
    </row>
    <row r="25" spans="11:13" x14ac:dyDescent="0.25">
      <c r="K25" s="3">
        <v>2000</v>
      </c>
      <c r="L25" s="3">
        <v>2370</v>
      </c>
      <c r="M25" s="8" t="s">
        <v>8219</v>
      </c>
    </row>
    <row r="26" spans="11:13" x14ac:dyDescent="0.25">
      <c r="K26" s="3">
        <v>35000</v>
      </c>
      <c r="L26" s="3">
        <v>38082.69</v>
      </c>
      <c r="M26" s="8" t="s">
        <v>8219</v>
      </c>
    </row>
    <row r="27" spans="11:13" x14ac:dyDescent="0.25">
      <c r="K27" s="3">
        <v>600</v>
      </c>
      <c r="L27" s="3">
        <v>800</v>
      </c>
      <c r="M27" s="8" t="s">
        <v>8219</v>
      </c>
    </row>
    <row r="28" spans="11:13" x14ac:dyDescent="0.25">
      <c r="K28" s="3">
        <v>1250</v>
      </c>
      <c r="L28" s="3">
        <v>1940</v>
      </c>
      <c r="M28" s="8" t="s">
        <v>8219</v>
      </c>
    </row>
    <row r="29" spans="11:13" x14ac:dyDescent="0.25">
      <c r="K29" s="3">
        <v>20000</v>
      </c>
      <c r="L29" s="3">
        <v>22345</v>
      </c>
      <c r="M29" s="8" t="s">
        <v>8219</v>
      </c>
    </row>
    <row r="30" spans="11:13" x14ac:dyDescent="0.25">
      <c r="K30" s="3">
        <v>12000</v>
      </c>
      <c r="L30" s="3">
        <v>12042</v>
      </c>
      <c r="M30" s="8" t="s">
        <v>8219</v>
      </c>
    </row>
    <row r="31" spans="11:13" x14ac:dyDescent="0.25">
      <c r="K31" s="3">
        <v>3000</v>
      </c>
      <c r="L31" s="3">
        <v>3700</v>
      </c>
      <c r="M31" s="8" t="s">
        <v>8219</v>
      </c>
    </row>
    <row r="32" spans="11:13" x14ac:dyDescent="0.25">
      <c r="K32" s="3">
        <v>4000</v>
      </c>
      <c r="L32" s="3">
        <v>4051.99</v>
      </c>
      <c r="M32" s="8" t="s">
        <v>8219</v>
      </c>
    </row>
    <row r="33" spans="11:13" x14ac:dyDescent="0.25">
      <c r="K33" s="3">
        <v>13</v>
      </c>
      <c r="L33" s="3">
        <v>13</v>
      </c>
      <c r="M33" s="8" t="s">
        <v>8219</v>
      </c>
    </row>
    <row r="34" spans="11:13" x14ac:dyDescent="0.25">
      <c r="K34" s="3">
        <v>28450</v>
      </c>
      <c r="L34" s="3">
        <v>28520</v>
      </c>
      <c r="M34" s="8" t="s">
        <v>8219</v>
      </c>
    </row>
    <row r="35" spans="11:13" x14ac:dyDescent="0.25">
      <c r="K35" s="3">
        <v>5250</v>
      </c>
      <c r="L35" s="3">
        <v>5360</v>
      </c>
      <c r="M35" s="8" t="s">
        <v>8219</v>
      </c>
    </row>
    <row r="36" spans="11:13" x14ac:dyDescent="0.25">
      <c r="K36" s="3">
        <v>2600</v>
      </c>
      <c r="L36" s="3">
        <v>3392</v>
      </c>
      <c r="M36" s="8" t="s">
        <v>8219</v>
      </c>
    </row>
    <row r="37" spans="11:13" x14ac:dyDescent="0.25">
      <c r="K37" s="3">
        <v>1000</v>
      </c>
      <c r="L37" s="3">
        <v>1665</v>
      </c>
      <c r="M37" s="8" t="s">
        <v>8219</v>
      </c>
    </row>
    <row r="38" spans="11:13" x14ac:dyDescent="0.25">
      <c r="K38" s="3">
        <v>6000</v>
      </c>
      <c r="L38" s="3">
        <v>8529</v>
      </c>
      <c r="M38" s="8" t="s">
        <v>8219</v>
      </c>
    </row>
    <row r="39" spans="11:13" x14ac:dyDescent="0.25">
      <c r="K39" s="3">
        <v>22000</v>
      </c>
      <c r="L39" s="3">
        <v>40357</v>
      </c>
      <c r="M39" s="8" t="s">
        <v>8219</v>
      </c>
    </row>
    <row r="40" spans="11:13" x14ac:dyDescent="0.25">
      <c r="K40" s="3">
        <v>2500</v>
      </c>
      <c r="L40" s="3">
        <v>2751</v>
      </c>
      <c r="M40" s="8" t="s">
        <v>8219</v>
      </c>
    </row>
    <row r="41" spans="11:13" x14ac:dyDescent="0.25">
      <c r="K41" s="3">
        <v>25000</v>
      </c>
      <c r="L41" s="3">
        <v>32745</v>
      </c>
      <c r="M41" s="8" t="s">
        <v>8219</v>
      </c>
    </row>
    <row r="42" spans="11:13" x14ac:dyDescent="0.25">
      <c r="K42" s="3">
        <v>2000</v>
      </c>
      <c r="L42" s="3">
        <v>2027</v>
      </c>
      <c r="M42" s="8" t="s">
        <v>8219</v>
      </c>
    </row>
    <row r="43" spans="11:13" x14ac:dyDescent="0.25">
      <c r="K43" s="3">
        <v>2000</v>
      </c>
      <c r="L43" s="3">
        <v>2000</v>
      </c>
      <c r="M43" s="8" t="s">
        <v>8219</v>
      </c>
    </row>
    <row r="44" spans="11:13" x14ac:dyDescent="0.25">
      <c r="K44" s="3">
        <v>14000</v>
      </c>
      <c r="L44" s="3">
        <v>19860</v>
      </c>
      <c r="M44" s="8" t="s">
        <v>8219</v>
      </c>
    </row>
    <row r="45" spans="11:13" x14ac:dyDescent="0.25">
      <c r="K45" s="3">
        <v>10000</v>
      </c>
      <c r="L45" s="3">
        <v>30866</v>
      </c>
      <c r="M45" s="8" t="s">
        <v>8219</v>
      </c>
    </row>
    <row r="46" spans="11:13" x14ac:dyDescent="0.25">
      <c r="K46" s="3">
        <v>2000</v>
      </c>
      <c r="L46" s="3">
        <v>2000</v>
      </c>
      <c r="M46" s="8" t="s">
        <v>8219</v>
      </c>
    </row>
    <row r="47" spans="11:13" x14ac:dyDescent="0.25">
      <c r="K47" s="3">
        <v>5000</v>
      </c>
      <c r="L47" s="3">
        <v>6000</v>
      </c>
      <c r="M47" s="8" t="s">
        <v>8219</v>
      </c>
    </row>
    <row r="48" spans="11:13" x14ac:dyDescent="0.25">
      <c r="K48" s="3">
        <v>8400</v>
      </c>
      <c r="L48" s="3">
        <v>8750</v>
      </c>
      <c r="M48" s="8" t="s">
        <v>8219</v>
      </c>
    </row>
    <row r="49" spans="11:13" x14ac:dyDescent="0.25">
      <c r="K49" s="3">
        <v>5000</v>
      </c>
      <c r="L49" s="3">
        <v>5380.55</v>
      </c>
      <c r="M49" s="8" t="s">
        <v>8219</v>
      </c>
    </row>
    <row r="50" spans="11:13" x14ac:dyDescent="0.25">
      <c r="K50" s="3">
        <v>2000</v>
      </c>
      <c r="L50" s="3">
        <v>2159</v>
      </c>
      <c r="M50" s="8" t="s">
        <v>8219</v>
      </c>
    </row>
    <row r="51" spans="11:13" x14ac:dyDescent="0.25">
      <c r="K51" s="3">
        <v>12000</v>
      </c>
      <c r="L51" s="3">
        <v>12000</v>
      </c>
      <c r="M51" s="8" t="s">
        <v>8219</v>
      </c>
    </row>
    <row r="52" spans="11:13" x14ac:dyDescent="0.25">
      <c r="K52" s="3">
        <v>600</v>
      </c>
      <c r="L52" s="3">
        <v>600</v>
      </c>
      <c r="M52" s="8" t="s">
        <v>8219</v>
      </c>
    </row>
    <row r="53" spans="11:13" x14ac:dyDescent="0.25">
      <c r="K53" s="3">
        <v>11000</v>
      </c>
      <c r="L53" s="3">
        <v>14082</v>
      </c>
      <c r="M53" s="8" t="s">
        <v>8219</v>
      </c>
    </row>
    <row r="54" spans="11:13" x14ac:dyDescent="0.25">
      <c r="K54" s="3">
        <v>10000</v>
      </c>
      <c r="L54" s="3">
        <v>11621</v>
      </c>
      <c r="M54" s="8" t="s">
        <v>8219</v>
      </c>
    </row>
    <row r="55" spans="11:13" x14ac:dyDescent="0.25">
      <c r="K55" s="3">
        <v>3000</v>
      </c>
      <c r="L55" s="3">
        <v>3289</v>
      </c>
      <c r="M55" s="8" t="s">
        <v>8219</v>
      </c>
    </row>
    <row r="56" spans="11:13" x14ac:dyDescent="0.25">
      <c r="K56" s="3">
        <v>10000</v>
      </c>
      <c r="L56" s="3">
        <v>10100</v>
      </c>
      <c r="M56" s="8" t="s">
        <v>8219</v>
      </c>
    </row>
    <row r="57" spans="11:13" x14ac:dyDescent="0.25">
      <c r="K57" s="3">
        <v>8600</v>
      </c>
      <c r="L57" s="3">
        <v>11090</v>
      </c>
      <c r="M57" s="8" t="s">
        <v>8219</v>
      </c>
    </row>
    <row r="58" spans="11:13" x14ac:dyDescent="0.25">
      <c r="K58" s="3">
        <v>8000</v>
      </c>
      <c r="L58" s="3">
        <v>8581</v>
      </c>
      <c r="M58" s="8" t="s">
        <v>8219</v>
      </c>
    </row>
    <row r="59" spans="11:13" x14ac:dyDescent="0.25">
      <c r="K59" s="3">
        <v>15000</v>
      </c>
      <c r="L59" s="3">
        <v>15285</v>
      </c>
      <c r="M59" s="8" t="s">
        <v>8219</v>
      </c>
    </row>
    <row r="60" spans="11:13" x14ac:dyDescent="0.25">
      <c r="K60" s="3">
        <v>10000</v>
      </c>
      <c r="L60" s="3">
        <v>10291</v>
      </c>
      <c r="M60" s="8" t="s">
        <v>8219</v>
      </c>
    </row>
    <row r="61" spans="11:13" x14ac:dyDescent="0.25">
      <c r="K61" s="3">
        <v>20000</v>
      </c>
      <c r="L61" s="3">
        <v>20025.14</v>
      </c>
      <c r="M61" s="8" t="s">
        <v>8219</v>
      </c>
    </row>
    <row r="62" spans="11:13" x14ac:dyDescent="0.25">
      <c r="K62" s="3">
        <v>4500</v>
      </c>
      <c r="L62" s="3">
        <v>4648.33</v>
      </c>
      <c r="M62" s="8" t="s">
        <v>8219</v>
      </c>
    </row>
    <row r="63" spans="11:13" x14ac:dyDescent="0.25">
      <c r="K63" s="3">
        <v>5000</v>
      </c>
      <c r="L63" s="3">
        <v>7415</v>
      </c>
      <c r="M63" s="8" t="s">
        <v>8219</v>
      </c>
    </row>
    <row r="64" spans="11:13" x14ac:dyDescent="0.25">
      <c r="K64" s="3">
        <v>3000</v>
      </c>
      <c r="L64" s="3">
        <v>4642</v>
      </c>
      <c r="M64" s="8" t="s">
        <v>8219</v>
      </c>
    </row>
    <row r="65" spans="11:13" x14ac:dyDescent="0.25">
      <c r="K65" s="3">
        <v>2000</v>
      </c>
      <c r="L65" s="3">
        <v>2270.37</v>
      </c>
      <c r="M65" s="8" t="s">
        <v>8219</v>
      </c>
    </row>
    <row r="66" spans="11:13" x14ac:dyDescent="0.25">
      <c r="K66" s="3">
        <v>1200</v>
      </c>
      <c r="L66" s="3">
        <v>2080</v>
      </c>
      <c r="M66" s="8" t="s">
        <v>8219</v>
      </c>
    </row>
    <row r="67" spans="11:13" x14ac:dyDescent="0.25">
      <c r="K67" s="3">
        <v>7000</v>
      </c>
      <c r="L67" s="3">
        <v>7527</v>
      </c>
      <c r="M67" s="8" t="s">
        <v>8219</v>
      </c>
    </row>
    <row r="68" spans="11:13" x14ac:dyDescent="0.25">
      <c r="K68" s="3">
        <v>2000</v>
      </c>
      <c r="L68" s="3">
        <v>2372</v>
      </c>
      <c r="M68" s="8" t="s">
        <v>8219</v>
      </c>
    </row>
    <row r="69" spans="11:13" x14ac:dyDescent="0.25">
      <c r="K69" s="3">
        <v>2000</v>
      </c>
      <c r="L69" s="3">
        <v>2325</v>
      </c>
      <c r="M69" s="8" t="s">
        <v>8219</v>
      </c>
    </row>
    <row r="70" spans="11:13" x14ac:dyDescent="0.25">
      <c r="K70" s="3">
        <v>600</v>
      </c>
      <c r="L70" s="3">
        <v>763</v>
      </c>
      <c r="M70" s="8" t="s">
        <v>8219</v>
      </c>
    </row>
    <row r="71" spans="11:13" x14ac:dyDescent="0.25">
      <c r="K71" s="3">
        <v>10000</v>
      </c>
      <c r="L71" s="3">
        <v>11094.23</v>
      </c>
      <c r="M71" s="8" t="s">
        <v>8219</v>
      </c>
    </row>
    <row r="72" spans="11:13" x14ac:dyDescent="0.25">
      <c r="K72" s="3">
        <v>500</v>
      </c>
      <c r="L72" s="3">
        <v>636</v>
      </c>
      <c r="M72" s="8" t="s">
        <v>8219</v>
      </c>
    </row>
    <row r="73" spans="11:13" x14ac:dyDescent="0.25">
      <c r="K73" s="3">
        <v>1800</v>
      </c>
      <c r="L73" s="3">
        <v>2231</v>
      </c>
      <c r="M73" s="8" t="s">
        <v>8219</v>
      </c>
    </row>
    <row r="74" spans="11:13" x14ac:dyDescent="0.25">
      <c r="K74" s="3">
        <v>2200</v>
      </c>
      <c r="L74" s="3">
        <v>2385</v>
      </c>
      <c r="M74" s="8" t="s">
        <v>8219</v>
      </c>
    </row>
    <row r="75" spans="11:13" x14ac:dyDescent="0.25">
      <c r="K75" s="3">
        <v>900</v>
      </c>
      <c r="L75" s="3">
        <v>900</v>
      </c>
      <c r="M75" s="8" t="s">
        <v>8219</v>
      </c>
    </row>
    <row r="76" spans="11:13" x14ac:dyDescent="0.25">
      <c r="K76" s="3">
        <v>500</v>
      </c>
      <c r="L76" s="3">
        <v>564.66</v>
      </c>
      <c r="M76" s="8" t="s">
        <v>8219</v>
      </c>
    </row>
    <row r="77" spans="11:13" x14ac:dyDescent="0.25">
      <c r="K77" s="3">
        <v>3500</v>
      </c>
      <c r="L77" s="3">
        <v>4040</v>
      </c>
      <c r="M77" s="8" t="s">
        <v>8219</v>
      </c>
    </row>
    <row r="78" spans="11:13" x14ac:dyDescent="0.25">
      <c r="K78" s="3">
        <v>300</v>
      </c>
      <c r="L78" s="3">
        <v>460</v>
      </c>
      <c r="M78" s="8" t="s">
        <v>8219</v>
      </c>
    </row>
    <row r="79" spans="11:13" x14ac:dyDescent="0.25">
      <c r="K79" s="3">
        <v>400</v>
      </c>
      <c r="L79" s="3">
        <v>1570</v>
      </c>
      <c r="M79" s="8" t="s">
        <v>8219</v>
      </c>
    </row>
    <row r="80" spans="11:13" x14ac:dyDescent="0.25">
      <c r="K80" s="3">
        <v>50</v>
      </c>
      <c r="L80" s="3">
        <v>1351</v>
      </c>
      <c r="M80" s="8" t="s">
        <v>8219</v>
      </c>
    </row>
    <row r="81" spans="11:13" x14ac:dyDescent="0.25">
      <c r="K81" s="3">
        <v>1300</v>
      </c>
      <c r="L81" s="3">
        <v>1651</v>
      </c>
      <c r="M81" s="8" t="s">
        <v>8219</v>
      </c>
    </row>
    <row r="82" spans="11:13" x14ac:dyDescent="0.25">
      <c r="K82" s="3">
        <v>12000</v>
      </c>
      <c r="L82" s="3">
        <v>12870</v>
      </c>
      <c r="M82" s="8" t="s">
        <v>8219</v>
      </c>
    </row>
    <row r="83" spans="11:13" x14ac:dyDescent="0.25">
      <c r="K83" s="3">
        <v>750</v>
      </c>
      <c r="L83" s="3">
        <v>1485</v>
      </c>
      <c r="M83" s="8" t="s">
        <v>8219</v>
      </c>
    </row>
    <row r="84" spans="11:13" x14ac:dyDescent="0.25">
      <c r="K84" s="3">
        <v>4000</v>
      </c>
      <c r="L84" s="3">
        <v>4000.5</v>
      </c>
      <c r="M84" s="8" t="s">
        <v>8219</v>
      </c>
    </row>
    <row r="85" spans="11:13" x14ac:dyDescent="0.25">
      <c r="K85" s="3">
        <v>200</v>
      </c>
      <c r="L85" s="3">
        <v>205</v>
      </c>
      <c r="M85" s="8" t="s">
        <v>8219</v>
      </c>
    </row>
    <row r="86" spans="11:13" x14ac:dyDescent="0.25">
      <c r="K86" s="3">
        <v>500</v>
      </c>
      <c r="L86" s="3">
        <v>500</v>
      </c>
      <c r="M86" s="8" t="s">
        <v>8219</v>
      </c>
    </row>
    <row r="87" spans="11:13" x14ac:dyDescent="0.25">
      <c r="K87" s="3">
        <v>1200</v>
      </c>
      <c r="L87" s="3">
        <v>1506</v>
      </c>
      <c r="M87" s="8" t="s">
        <v>8219</v>
      </c>
    </row>
    <row r="88" spans="11:13" x14ac:dyDescent="0.25">
      <c r="K88" s="3">
        <v>6000</v>
      </c>
      <c r="L88" s="3">
        <v>6388</v>
      </c>
      <c r="M88" s="8" t="s">
        <v>8219</v>
      </c>
    </row>
    <row r="89" spans="11:13" x14ac:dyDescent="0.25">
      <c r="K89" s="3">
        <v>2500</v>
      </c>
      <c r="L89" s="3">
        <v>2615</v>
      </c>
      <c r="M89" s="8" t="s">
        <v>8219</v>
      </c>
    </row>
    <row r="90" spans="11:13" x14ac:dyDescent="0.25">
      <c r="K90" s="3">
        <v>3500</v>
      </c>
      <c r="L90" s="3">
        <v>3600</v>
      </c>
      <c r="M90" s="8" t="s">
        <v>8219</v>
      </c>
    </row>
    <row r="91" spans="11:13" x14ac:dyDescent="0.25">
      <c r="K91" s="3">
        <v>6000</v>
      </c>
      <c r="L91" s="3">
        <v>6904</v>
      </c>
      <c r="M91" s="8" t="s">
        <v>8219</v>
      </c>
    </row>
    <row r="92" spans="11:13" x14ac:dyDescent="0.25">
      <c r="K92" s="3">
        <v>500</v>
      </c>
      <c r="L92" s="3">
        <v>502</v>
      </c>
      <c r="M92" s="8" t="s">
        <v>8219</v>
      </c>
    </row>
    <row r="93" spans="11:13" x14ac:dyDescent="0.25">
      <c r="K93" s="3">
        <v>3000</v>
      </c>
      <c r="L93" s="3">
        <v>3600</v>
      </c>
      <c r="M93" s="8" t="s">
        <v>8219</v>
      </c>
    </row>
    <row r="94" spans="11:13" x14ac:dyDescent="0.25">
      <c r="K94" s="3">
        <v>5000</v>
      </c>
      <c r="L94" s="3">
        <v>5260</v>
      </c>
      <c r="M94" s="8" t="s">
        <v>8219</v>
      </c>
    </row>
    <row r="95" spans="11:13" x14ac:dyDescent="0.25">
      <c r="K95" s="3">
        <v>1000</v>
      </c>
      <c r="L95" s="3">
        <v>1106</v>
      </c>
      <c r="M95" s="8" t="s">
        <v>8219</v>
      </c>
    </row>
    <row r="96" spans="11:13" x14ac:dyDescent="0.25">
      <c r="K96" s="3">
        <v>250</v>
      </c>
      <c r="L96" s="3">
        <v>260</v>
      </c>
      <c r="M96" s="8" t="s">
        <v>8219</v>
      </c>
    </row>
    <row r="97" spans="11:13" x14ac:dyDescent="0.25">
      <c r="K97" s="3">
        <v>350</v>
      </c>
      <c r="L97" s="3">
        <v>460</v>
      </c>
      <c r="M97" s="8" t="s">
        <v>8219</v>
      </c>
    </row>
    <row r="98" spans="11:13" x14ac:dyDescent="0.25">
      <c r="K98" s="3">
        <v>1500</v>
      </c>
      <c r="L98" s="3">
        <v>1720</v>
      </c>
      <c r="M98" s="8" t="s">
        <v>8219</v>
      </c>
    </row>
    <row r="99" spans="11:13" x14ac:dyDescent="0.25">
      <c r="K99" s="3">
        <v>400</v>
      </c>
      <c r="L99" s="3">
        <v>425</v>
      </c>
      <c r="M99" s="8" t="s">
        <v>8219</v>
      </c>
    </row>
    <row r="100" spans="11:13" x14ac:dyDescent="0.25">
      <c r="K100" s="3">
        <v>3200</v>
      </c>
      <c r="L100" s="3">
        <v>3400</v>
      </c>
      <c r="M100" s="8" t="s">
        <v>8219</v>
      </c>
    </row>
    <row r="101" spans="11:13" x14ac:dyDescent="0.25">
      <c r="K101" s="3">
        <v>1500</v>
      </c>
      <c r="L101" s="3">
        <v>1590.29</v>
      </c>
      <c r="M101" s="8" t="s">
        <v>8219</v>
      </c>
    </row>
    <row r="102" spans="11:13" x14ac:dyDescent="0.25">
      <c r="K102" s="3">
        <v>5000</v>
      </c>
      <c r="L102" s="3">
        <v>5000</v>
      </c>
      <c r="M102" s="8" t="s">
        <v>8219</v>
      </c>
    </row>
    <row r="103" spans="11:13" x14ac:dyDescent="0.25">
      <c r="K103" s="3">
        <v>3500</v>
      </c>
      <c r="L103" s="3">
        <v>3500</v>
      </c>
      <c r="M103" s="8" t="s">
        <v>8219</v>
      </c>
    </row>
    <row r="104" spans="11:13" x14ac:dyDescent="0.25">
      <c r="K104" s="3">
        <v>6000</v>
      </c>
      <c r="L104" s="3">
        <v>7665</v>
      </c>
      <c r="M104" s="8" t="s">
        <v>8219</v>
      </c>
    </row>
    <row r="105" spans="11:13" x14ac:dyDescent="0.25">
      <c r="K105" s="3">
        <v>1300</v>
      </c>
      <c r="L105" s="3">
        <v>1367</v>
      </c>
      <c r="M105" s="8" t="s">
        <v>8219</v>
      </c>
    </row>
    <row r="106" spans="11:13" x14ac:dyDescent="0.25">
      <c r="K106" s="3">
        <v>500</v>
      </c>
      <c r="L106" s="3">
        <v>600</v>
      </c>
      <c r="M106" s="8" t="s">
        <v>8219</v>
      </c>
    </row>
    <row r="107" spans="11:13" x14ac:dyDescent="0.25">
      <c r="K107" s="3">
        <v>2200</v>
      </c>
      <c r="L107" s="3">
        <v>2363</v>
      </c>
      <c r="M107" s="8" t="s">
        <v>8219</v>
      </c>
    </row>
    <row r="108" spans="11:13" x14ac:dyDescent="0.25">
      <c r="K108" s="3">
        <v>5000</v>
      </c>
      <c r="L108" s="3">
        <v>5025</v>
      </c>
      <c r="M108" s="8" t="s">
        <v>8219</v>
      </c>
    </row>
    <row r="109" spans="11:13" x14ac:dyDescent="0.25">
      <c r="K109" s="3">
        <v>7500</v>
      </c>
      <c r="L109" s="3">
        <v>7685</v>
      </c>
      <c r="M109" s="8" t="s">
        <v>8219</v>
      </c>
    </row>
    <row r="110" spans="11:13" x14ac:dyDescent="0.25">
      <c r="K110" s="3">
        <v>1500</v>
      </c>
      <c r="L110" s="3">
        <v>3700</v>
      </c>
      <c r="M110" s="8" t="s">
        <v>8219</v>
      </c>
    </row>
    <row r="111" spans="11:13" x14ac:dyDescent="0.25">
      <c r="K111" s="3">
        <v>1000</v>
      </c>
      <c r="L111" s="3">
        <v>2195</v>
      </c>
      <c r="M111" s="8" t="s">
        <v>8219</v>
      </c>
    </row>
    <row r="112" spans="11:13" x14ac:dyDescent="0.25">
      <c r="K112" s="3">
        <v>1300</v>
      </c>
      <c r="L112" s="3">
        <v>1700</v>
      </c>
      <c r="M112" s="8" t="s">
        <v>8219</v>
      </c>
    </row>
    <row r="113" spans="11:13" x14ac:dyDescent="0.25">
      <c r="K113" s="3">
        <v>3500</v>
      </c>
      <c r="L113" s="3">
        <v>5410</v>
      </c>
      <c r="M113" s="8" t="s">
        <v>8219</v>
      </c>
    </row>
    <row r="114" spans="11:13" x14ac:dyDescent="0.25">
      <c r="K114" s="3">
        <v>5000</v>
      </c>
      <c r="L114" s="3">
        <v>5200</v>
      </c>
      <c r="M114" s="8" t="s">
        <v>8219</v>
      </c>
    </row>
    <row r="115" spans="11:13" x14ac:dyDescent="0.25">
      <c r="K115" s="3">
        <v>5000</v>
      </c>
      <c r="L115" s="3">
        <v>7050</v>
      </c>
      <c r="M115" s="8" t="s">
        <v>8219</v>
      </c>
    </row>
    <row r="116" spans="11:13" x14ac:dyDescent="0.25">
      <c r="K116" s="3">
        <v>3000</v>
      </c>
      <c r="L116" s="3">
        <v>3100</v>
      </c>
      <c r="M116" s="8" t="s">
        <v>8219</v>
      </c>
    </row>
    <row r="117" spans="11:13" x14ac:dyDescent="0.25">
      <c r="K117" s="3">
        <v>450</v>
      </c>
      <c r="L117" s="3">
        <v>632</v>
      </c>
      <c r="M117" s="8" t="s">
        <v>8219</v>
      </c>
    </row>
    <row r="118" spans="11:13" x14ac:dyDescent="0.25">
      <c r="K118" s="3">
        <v>3500</v>
      </c>
      <c r="L118" s="3">
        <v>3978</v>
      </c>
      <c r="M118" s="8" t="s">
        <v>8219</v>
      </c>
    </row>
    <row r="119" spans="11:13" x14ac:dyDescent="0.25">
      <c r="K119" s="3">
        <v>4500</v>
      </c>
      <c r="L119" s="3">
        <v>4522.22</v>
      </c>
      <c r="M119" s="8" t="s">
        <v>8219</v>
      </c>
    </row>
    <row r="120" spans="11:13" x14ac:dyDescent="0.25">
      <c r="K120" s="3">
        <v>5000</v>
      </c>
      <c r="L120" s="3">
        <v>5651.58</v>
      </c>
      <c r="M120" s="8" t="s">
        <v>8219</v>
      </c>
    </row>
    <row r="121" spans="11:13" x14ac:dyDescent="0.25">
      <c r="K121" s="3">
        <v>3250</v>
      </c>
      <c r="L121" s="3">
        <v>3398.1</v>
      </c>
      <c r="M121" s="8" t="s">
        <v>8219</v>
      </c>
    </row>
    <row r="122" spans="11:13" x14ac:dyDescent="0.25">
      <c r="K122" s="3">
        <v>70000</v>
      </c>
      <c r="L122" s="3">
        <v>10</v>
      </c>
      <c r="M122" s="7" t="s">
        <v>8220</v>
      </c>
    </row>
    <row r="123" spans="11:13" x14ac:dyDescent="0.25">
      <c r="K123" s="3">
        <v>3000</v>
      </c>
      <c r="L123" s="3">
        <v>1</v>
      </c>
      <c r="M123" s="7" t="s">
        <v>8220</v>
      </c>
    </row>
    <row r="124" spans="11:13" x14ac:dyDescent="0.25">
      <c r="K124" s="3">
        <v>100000000</v>
      </c>
      <c r="L124" s="3">
        <v>0</v>
      </c>
      <c r="M124" s="7" t="s">
        <v>8220</v>
      </c>
    </row>
    <row r="125" spans="11:13" x14ac:dyDescent="0.25">
      <c r="K125" s="3">
        <v>55000</v>
      </c>
      <c r="L125" s="3">
        <v>151</v>
      </c>
      <c r="M125" s="7" t="s">
        <v>8220</v>
      </c>
    </row>
    <row r="126" spans="11:13" x14ac:dyDescent="0.25">
      <c r="K126" s="3">
        <v>4000</v>
      </c>
      <c r="L126" s="3">
        <v>0</v>
      </c>
      <c r="M126" s="7" t="s">
        <v>8220</v>
      </c>
    </row>
    <row r="127" spans="11:13" x14ac:dyDescent="0.25">
      <c r="K127" s="3">
        <v>500</v>
      </c>
      <c r="L127" s="3">
        <v>70</v>
      </c>
      <c r="M127" s="7" t="s">
        <v>8220</v>
      </c>
    </row>
    <row r="128" spans="11:13" x14ac:dyDescent="0.25">
      <c r="K128" s="3">
        <v>25000</v>
      </c>
      <c r="L128" s="3">
        <v>1387</v>
      </c>
      <c r="M128" s="7" t="s">
        <v>8220</v>
      </c>
    </row>
    <row r="129" spans="11:13" x14ac:dyDescent="0.25">
      <c r="K129" s="3">
        <v>8000</v>
      </c>
      <c r="L129" s="3">
        <v>190</v>
      </c>
      <c r="M129" s="7" t="s">
        <v>8220</v>
      </c>
    </row>
    <row r="130" spans="11:13" x14ac:dyDescent="0.25">
      <c r="K130" s="3">
        <v>100000</v>
      </c>
      <c r="L130" s="3">
        <v>1867</v>
      </c>
      <c r="M130" s="7" t="s">
        <v>8220</v>
      </c>
    </row>
    <row r="131" spans="11:13" x14ac:dyDescent="0.25">
      <c r="K131" s="3">
        <v>20000</v>
      </c>
      <c r="L131" s="3">
        <v>0</v>
      </c>
      <c r="M131" s="7" t="s">
        <v>8220</v>
      </c>
    </row>
    <row r="132" spans="11:13" x14ac:dyDescent="0.25">
      <c r="K132" s="3">
        <v>600</v>
      </c>
      <c r="L132" s="3">
        <v>0</v>
      </c>
      <c r="M132" s="7" t="s">
        <v>8220</v>
      </c>
    </row>
    <row r="133" spans="11:13" x14ac:dyDescent="0.25">
      <c r="K133" s="3">
        <v>1200</v>
      </c>
      <c r="L133" s="3">
        <v>0</v>
      </c>
      <c r="M133" s="7" t="s">
        <v>8220</v>
      </c>
    </row>
    <row r="134" spans="11:13" x14ac:dyDescent="0.25">
      <c r="K134" s="3">
        <v>80000</v>
      </c>
      <c r="L134" s="3">
        <v>7655</v>
      </c>
      <c r="M134" s="7" t="s">
        <v>8220</v>
      </c>
    </row>
    <row r="135" spans="11:13" x14ac:dyDescent="0.25">
      <c r="K135" s="3">
        <v>71764</v>
      </c>
      <c r="L135" s="3">
        <v>0</v>
      </c>
      <c r="M135" s="7" t="s">
        <v>8220</v>
      </c>
    </row>
    <row r="136" spans="11:13" x14ac:dyDescent="0.25">
      <c r="K136" s="3">
        <v>5000</v>
      </c>
      <c r="L136" s="3">
        <v>0</v>
      </c>
      <c r="M136" s="7" t="s">
        <v>8220</v>
      </c>
    </row>
    <row r="137" spans="11:13" x14ac:dyDescent="0.25">
      <c r="K137" s="3">
        <v>3000</v>
      </c>
      <c r="L137" s="3">
        <v>403</v>
      </c>
      <c r="M137" s="7" t="s">
        <v>8220</v>
      </c>
    </row>
    <row r="138" spans="11:13" x14ac:dyDescent="0.25">
      <c r="K138" s="3">
        <v>3000</v>
      </c>
      <c r="L138" s="3">
        <v>0</v>
      </c>
      <c r="M138" s="7" t="s">
        <v>8220</v>
      </c>
    </row>
    <row r="139" spans="11:13" x14ac:dyDescent="0.25">
      <c r="K139" s="3">
        <v>55000</v>
      </c>
      <c r="L139" s="3">
        <v>0</v>
      </c>
      <c r="M139" s="7" t="s">
        <v>8220</v>
      </c>
    </row>
    <row r="140" spans="11:13" x14ac:dyDescent="0.25">
      <c r="K140" s="3">
        <v>150000</v>
      </c>
      <c r="L140" s="3">
        <v>4712</v>
      </c>
      <c r="M140" s="7" t="s">
        <v>8220</v>
      </c>
    </row>
    <row r="141" spans="11:13" x14ac:dyDescent="0.25">
      <c r="K141" s="3">
        <v>500</v>
      </c>
      <c r="L141" s="3">
        <v>500</v>
      </c>
      <c r="M141" s="7" t="s">
        <v>8220</v>
      </c>
    </row>
    <row r="142" spans="11:13" x14ac:dyDescent="0.25">
      <c r="K142" s="3">
        <v>200000</v>
      </c>
      <c r="L142" s="3">
        <v>0</v>
      </c>
      <c r="M142" s="7" t="s">
        <v>8220</v>
      </c>
    </row>
    <row r="143" spans="11:13" x14ac:dyDescent="0.25">
      <c r="K143" s="3">
        <v>12000</v>
      </c>
      <c r="L143" s="3">
        <v>1293</v>
      </c>
      <c r="M143" s="7" t="s">
        <v>8220</v>
      </c>
    </row>
    <row r="144" spans="11:13" x14ac:dyDescent="0.25">
      <c r="K144" s="3">
        <v>3000</v>
      </c>
      <c r="L144" s="3">
        <v>10</v>
      </c>
      <c r="M144" s="7" t="s">
        <v>8220</v>
      </c>
    </row>
    <row r="145" spans="11:13" x14ac:dyDescent="0.25">
      <c r="K145" s="3">
        <v>5500</v>
      </c>
      <c r="L145" s="3">
        <v>0</v>
      </c>
      <c r="M145" s="7" t="s">
        <v>8220</v>
      </c>
    </row>
    <row r="146" spans="11:13" x14ac:dyDescent="0.25">
      <c r="K146" s="3">
        <v>7500</v>
      </c>
      <c r="L146" s="3">
        <v>2070</v>
      </c>
      <c r="M146" s="7" t="s">
        <v>8220</v>
      </c>
    </row>
    <row r="147" spans="11:13" x14ac:dyDescent="0.25">
      <c r="K147" s="3">
        <v>4500</v>
      </c>
      <c r="L147" s="3">
        <v>338</v>
      </c>
      <c r="M147" s="7" t="s">
        <v>8220</v>
      </c>
    </row>
    <row r="148" spans="11:13" x14ac:dyDescent="0.25">
      <c r="K148" s="3">
        <v>20000</v>
      </c>
      <c r="L148" s="3">
        <v>115</v>
      </c>
      <c r="M148" s="7" t="s">
        <v>8220</v>
      </c>
    </row>
    <row r="149" spans="11:13" x14ac:dyDescent="0.25">
      <c r="K149" s="3">
        <v>7000</v>
      </c>
      <c r="L149" s="3">
        <v>0</v>
      </c>
      <c r="M149" s="7" t="s">
        <v>8220</v>
      </c>
    </row>
    <row r="150" spans="11:13" x14ac:dyDescent="0.25">
      <c r="K150" s="3">
        <v>50000</v>
      </c>
      <c r="L150" s="3">
        <v>40</v>
      </c>
      <c r="M150" s="7" t="s">
        <v>8220</v>
      </c>
    </row>
    <row r="151" spans="11:13" x14ac:dyDescent="0.25">
      <c r="K151" s="3">
        <v>10000</v>
      </c>
      <c r="L151" s="3">
        <v>92</v>
      </c>
      <c r="M151" s="7" t="s">
        <v>8220</v>
      </c>
    </row>
    <row r="152" spans="11:13" x14ac:dyDescent="0.25">
      <c r="K152" s="3">
        <v>130000</v>
      </c>
      <c r="L152" s="3">
        <v>30112</v>
      </c>
      <c r="M152" s="7" t="s">
        <v>8220</v>
      </c>
    </row>
    <row r="153" spans="11:13" x14ac:dyDescent="0.25">
      <c r="K153" s="3">
        <v>250000</v>
      </c>
      <c r="L153" s="3">
        <v>140</v>
      </c>
      <c r="M153" s="7" t="s">
        <v>8220</v>
      </c>
    </row>
    <row r="154" spans="11:13" x14ac:dyDescent="0.25">
      <c r="K154" s="3">
        <v>380000</v>
      </c>
      <c r="L154" s="3">
        <v>30</v>
      </c>
      <c r="M154" s="7" t="s">
        <v>8220</v>
      </c>
    </row>
    <row r="155" spans="11:13" x14ac:dyDescent="0.25">
      <c r="K155" s="3">
        <v>50000</v>
      </c>
      <c r="L155" s="3">
        <v>359</v>
      </c>
      <c r="M155" s="7" t="s">
        <v>8220</v>
      </c>
    </row>
    <row r="156" spans="11:13" x14ac:dyDescent="0.25">
      <c r="K156" s="3">
        <v>1500</v>
      </c>
      <c r="L156" s="3">
        <v>40</v>
      </c>
      <c r="M156" s="7" t="s">
        <v>8220</v>
      </c>
    </row>
    <row r="157" spans="11:13" x14ac:dyDescent="0.25">
      <c r="K157" s="3">
        <v>1350000</v>
      </c>
      <c r="L157" s="3">
        <v>81</v>
      </c>
      <c r="M157" s="7" t="s">
        <v>8220</v>
      </c>
    </row>
    <row r="158" spans="11:13" x14ac:dyDescent="0.25">
      <c r="K158" s="3">
        <v>35000</v>
      </c>
      <c r="L158" s="3">
        <v>1785</v>
      </c>
      <c r="M158" s="7" t="s">
        <v>8220</v>
      </c>
    </row>
    <row r="159" spans="11:13" x14ac:dyDescent="0.25">
      <c r="K159" s="3">
        <v>2995</v>
      </c>
      <c r="L159" s="3">
        <v>8</v>
      </c>
      <c r="M159" s="7" t="s">
        <v>8220</v>
      </c>
    </row>
    <row r="160" spans="11:13" x14ac:dyDescent="0.25">
      <c r="K160" s="3">
        <v>5000</v>
      </c>
      <c r="L160" s="3">
        <v>0</v>
      </c>
      <c r="M160" s="7" t="s">
        <v>8220</v>
      </c>
    </row>
    <row r="161" spans="11:13" x14ac:dyDescent="0.25">
      <c r="K161" s="3">
        <v>500000</v>
      </c>
      <c r="L161" s="3">
        <v>10</v>
      </c>
      <c r="M161" s="7" t="s">
        <v>8220</v>
      </c>
    </row>
    <row r="162" spans="11:13" x14ac:dyDescent="0.25">
      <c r="K162" s="3">
        <v>5000</v>
      </c>
      <c r="L162" s="3">
        <v>0</v>
      </c>
      <c r="M162" s="9" t="s">
        <v>8221</v>
      </c>
    </row>
    <row r="163" spans="11:13" x14ac:dyDescent="0.25">
      <c r="K163" s="3">
        <v>50000</v>
      </c>
      <c r="L163" s="3">
        <v>5</v>
      </c>
      <c r="M163" s="9" t="s">
        <v>8221</v>
      </c>
    </row>
    <row r="164" spans="11:13" x14ac:dyDescent="0.25">
      <c r="K164" s="3">
        <v>2800</v>
      </c>
      <c r="L164" s="3">
        <v>435</v>
      </c>
      <c r="M164" s="9" t="s">
        <v>8221</v>
      </c>
    </row>
    <row r="165" spans="11:13" x14ac:dyDescent="0.25">
      <c r="K165" s="3">
        <v>2000000</v>
      </c>
      <c r="L165" s="3">
        <v>0</v>
      </c>
      <c r="M165" s="9" t="s">
        <v>8221</v>
      </c>
    </row>
    <row r="166" spans="11:13" x14ac:dyDescent="0.25">
      <c r="K166" s="3">
        <v>120000</v>
      </c>
      <c r="L166" s="3">
        <v>640</v>
      </c>
      <c r="M166" s="9" t="s">
        <v>8221</v>
      </c>
    </row>
    <row r="167" spans="11:13" x14ac:dyDescent="0.25">
      <c r="K167" s="3">
        <v>17000</v>
      </c>
      <c r="L167" s="3">
        <v>0</v>
      </c>
      <c r="M167" s="9" t="s">
        <v>8221</v>
      </c>
    </row>
    <row r="168" spans="11:13" x14ac:dyDescent="0.25">
      <c r="K168" s="3">
        <v>5000</v>
      </c>
      <c r="L168" s="3">
        <v>3000</v>
      </c>
      <c r="M168" s="9" t="s">
        <v>8221</v>
      </c>
    </row>
    <row r="169" spans="11:13" x14ac:dyDescent="0.25">
      <c r="K169" s="3">
        <v>110000</v>
      </c>
      <c r="L169" s="3">
        <v>11</v>
      </c>
      <c r="M169" s="9" t="s">
        <v>8221</v>
      </c>
    </row>
    <row r="170" spans="11:13" x14ac:dyDescent="0.25">
      <c r="K170" s="3">
        <v>8000</v>
      </c>
      <c r="L170" s="3">
        <v>325</v>
      </c>
      <c r="M170" s="9" t="s">
        <v>8221</v>
      </c>
    </row>
    <row r="171" spans="11:13" x14ac:dyDescent="0.25">
      <c r="K171" s="3">
        <v>2500</v>
      </c>
      <c r="L171" s="3">
        <v>560</v>
      </c>
      <c r="M171" s="9" t="s">
        <v>8221</v>
      </c>
    </row>
    <row r="172" spans="11:13" x14ac:dyDescent="0.25">
      <c r="K172" s="3">
        <v>10000</v>
      </c>
      <c r="L172" s="3">
        <v>325</v>
      </c>
      <c r="M172" s="9" t="s">
        <v>8221</v>
      </c>
    </row>
    <row r="173" spans="11:13" x14ac:dyDescent="0.25">
      <c r="K173" s="3">
        <v>50000</v>
      </c>
      <c r="L173" s="3">
        <v>1</v>
      </c>
      <c r="M173" s="9" t="s">
        <v>8221</v>
      </c>
    </row>
    <row r="174" spans="11:13" x14ac:dyDescent="0.25">
      <c r="K174" s="3">
        <v>95000</v>
      </c>
      <c r="L174" s="3">
        <v>0</v>
      </c>
      <c r="M174" s="9" t="s">
        <v>8221</v>
      </c>
    </row>
    <row r="175" spans="11:13" x14ac:dyDescent="0.25">
      <c r="K175" s="3">
        <v>1110</v>
      </c>
      <c r="L175" s="3">
        <v>0</v>
      </c>
      <c r="M175" s="9" t="s">
        <v>8221</v>
      </c>
    </row>
    <row r="176" spans="11:13" x14ac:dyDescent="0.25">
      <c r="K176" s="3">
        <v>6000</v>
      </c>
      <c r="L176" s="3">
        <v>0</v>
      </c>
      <c r="M176" s="9" t="s">
        <v>8221</v>
      </c>
    </row>
    <row r="177" spans="11:13" x14ac:dyDescent="0.25">
      <c r="K177" s="3">
        <v>20000</v>
      </c>
      <c r="L177" s="3">
        <v>1297</v>
      </c>
      <c r="M177" s="9" t="s">
        <v>8221</v>
      </c>
    </row>
    <row r="178" spans="11:13" x14ac:dyDescent="0.25">
      <c r="K178" s="3">
        <v>1500</v>
      </c>
      <c r="L178" s="3">
        <v>0</v>
      </c>
      <c r="M178" s="9" t="s">
        <v>8221</v>
      </c>
    </row>
    <row r="179" spans="11:13" x14ac:dyDescent="0.25">
      <c r="K179" s="3">
        <v>450</v>
      </c>
      <c r="L179" s="3">
        <v>180</v>
      </c>
      <c r="M179" s="9" t="s">
        <v>8221</v>
      </c>
    </row>
    <row r="180" spans="11:13" x14ac:dyDescent="0.25">
      <c r="K180" s="3">
        <v>500000</v>
      </c>
      <c r="L180" s="3">
        <v>0</v>
      </c>
      <c r="M180" s="9" t="s">
        <v>8221</v>
      </c>
    </row>
    <row r="181" spans="11:13" x14ac:dyDescent="0.25">
      <c r="K181" s="3">
        <v>1000</v>
      </c>
      <c r="L181" s="3">
        <v>200</v>
      </c>
      <c r="M181" s="9" t="s">
        <v>8221</v>
      </c>
    </row>
    <row r="182" spans="11:13" x14ac:dyDescent="0.25">
      <c r="K182" s="3">
        <v>1200</v>
      </c>
      <c r="L182" s="3">
        <v>401</v>
      </c>
      <c r="M182" s="9" t="s">
        <v>8221</v>
      </c>
    </row>
    <row r="183" spans="11:13" x14ac:dyDescent="0.25">
      <c r="K183" s="3">
        <v>3423</v>
      </c>
      <c r="L183" s="3">
        <v>722</v>
      </c>
      <c r="M183" s="9" t="s">
        <v>8221</v>
      </c>
    </row>
    <row r="184" spans="11:13" x14ac:dyDescent="0.25">
      <c r="K184" s="3">
        <v>1000</v>
      </c>
      <c r="L184" s="3">
        <v>0</v>
      </c>
      <c r="M184" s="9" t="s">
        <v>8221</v>
      </c>
    </row>
    <row r="185" spans="11:13" x14ac:dyDescent="0.25">
      <c r="K185" s="3">
        <v>12500</v>
      </c>
      <c r="L185" s="3">
        <v>4482</v>
      </c>
      <c r="M185" s="9" t="s">
        <v>8221</v>
      </c>
    </row>
    <row r="186" spans="11:13" x14ac:dyDescent="0.25">
      <c r="K186" s="3">
        <v>1500</v>
      </c>
      <c r="L186" s="3">
        <v>51</v>
      </c>
      <c r="M186" s="9" t="s">
        <v>8221</v>
      </c>
    </row>
    <row r="187" spans="11:13" x14ac:dyDescent="0.25">
      <c r="K187" s="3">
        <v>40000</v>
      </c>
      <c r="L187" s="3">
        <v>2200</v>
      </c>
      <c r="M187" s="9" t="s">
        <v>8221</v>
      </c>
    </row>
    <row r="188" spans="11:13" x14ac:dyDescent="0.25">
      <c r="K188" s="3">
        <v>5000</v>
      </c>
      <c r="L188" s="3">
        <v>0</v>
      </c>
      <c r="M188" s="9" t="s">
        <v>8221</v>
      </c>
    </row>
    <row r="189" spans="11:13" x14ac:dyDescent="0.25">
      <c r="K189" s="3">
        <v>5000</v>
      </c>
      <c r="L189" s="3">
        <v>800</v>
      </c>
      <c r="M189" s="9" t="s">
        <v>8221</v>
      </c>
    </row>
    <row r="190" spans="11:13" x14ac:dyDescent="0.25">
      <c r="K190" s="3">
        <v>1500</v>
      </c>
      <c r="L190" s="3">
        <v>0</v>
      </c>
      <c r="M190" s="9" t="s">
        <v>8221</v>
      </c>
    </row>
    <row r="191" spans="11:13" x14ac:dyDescent="0.25">
      <c r="K191" s="3">
        <v>500000</v>
      </c>
      <c r="L191" s="3">
        <v>345</v>
      </c>
      <c r="M191" s="9" t="s">
        <v>8221</v>
      </c>
    </row>
    <row r="192" spans="11:13" x14ac:dyDescent="0.25">
      <c r="K192" s="3">
        <v>12000</v>
      </c>
      <c r="L192" s="3">
        <v>50</v>
      </c>
      <c r="M192" s="9" t="s">
        <v>8221</v>
      </c>
    </row>
    <row r="193" spans="11:13" x14ac:dyDescent="0.25">
      <c r="K193" s="3">
        <v>5000</v>
      </c>
      <c r="L193" s="3">
        <v>250</v>
      </c>
      <c r="M193" s="9" t="s">
        <v>8221</v>
      </c>
    </row>
    <row r="194" spans="11:13" x14ac:dyDescent="0.25">
      <c r="K194" s="3">
        <v>1000000</v>
      </c>
      <c r="L194" s="3">
        <v>17</v>
      </c>
      <c r="M194" s="9" t="s">
        <v>8221</v>
      </c>
    </row>
    <row r="195" spans="11:13" x14ac:dyDescent="0.25">
      <c r="K195" s="3">
        <v>1000</v>
      </c>
      <c r="L195" s="3">
        <v>0</v>
      </c>
      <c r="M195" s="9" t="s">
        <v>8221</v>
      </c>
    </row>
    <row r="196" spans="11:13" x14ac:dyDescent="0.25">
      <c r="K196" s="3">
        <v>2500</v>
      </c>
      <c r="L196" s="3">
        <v>3</v>
      </c>
      <c r="M196" s="9" t="s">
        <v>8221</v>
      </c>
    </row>
    <row r="197" spans="11:13" x14ac:dyDescent="0.25">
      <c r="K197" s="3">
        <v>2000000</v>
      </c>
      <c r="L197" s="3">
        <v>0</v>
      </c>
      <c r="M197" s="9" t="s">
        <v>8221</v>
      </c>
    </row>
    <row r="198" spans="11:13" x14ac:dyDescent="0.25">
      <c r="K198" s="3">
        <v>3500</v>
      </c>
      <c r="L198" s="3">
        <v>1465</v>
      </c>
      <c r="M198" s="9" t="s">
        <v>8221</v>
      </c>
    </row>
    <row r="199" spans="11:13" x14ac:dyDescent="0.25">
      <c r="K199" s="3">
        <v>2500</v>
      </c>
      <c r="L199" s="3">
        <v>262</v>
      </c>
      <c r="M199" s="9" t="s">
        <v>8221</v>
      </c>
    </row>
    <row r="200" spans="11:13" x14ac:dyDescent="0.25">
      <c r="K200" s="3">
        <v>25000</v>
      </c>
      <c r="L200" s="3">
        <v>279</v>
      </c>
      <c r="M200" s="9" t="s">
        <v>8221</v>
      </c>
    </row>
    <row r="201" spans="11:13" x14ac:dyDescent="0.25">
      <c r="K201" s="3">
        <v>10000</v>
      </c>
      <c r="L201" s="3">
        <v>0</v>
      </c>
      <c r="M201" s="9" t="s">
        <v>8221</v>
      </c>
    </row>
    <row r="202" spans="11:13" x14ac:dyDescent="0.25">
      <c r="K202" s="3">
        <v>6000</v>
      </c>
      <c r="L202" s="3">
        <v>1571.55</v>
      </c>
      <c r="M202" s="9" t="s">
        <v>8221</v>
      </c>
    </row>
    <row r="203" spans="11:13" x14ac:dyDescent="0.25">
      <c r="K203" s="3">
        <v>650</v>
      </c>
      <c r="L203" s="3">
        <v>380</v>
      </c>
      <c r="M203" s="9" t="s">
        <v>8221</v>
      </c>
    </row>
    <row r="204" spans="11:13" x14ac:dyDescent="0.25">
      <c r="K204" s="3">
        <v>6000</v>
      </c>
      <c r="L204" s="3">
        <v>0</v>
      </c>
      <c r="M204" s="9" t="s">
        <v>8221</v>
      </c>
    </row>
    <row r="205" spans="11:13" x14ac:dyDescent="0.25">
      <c r="K205" s="3">
        <v>2500</v>
      </c>
      <c r="L205" s="3">
        <v>746</v>
      </c>
      <c r="M205" s="9" t="s">
        <v>8221</v>
      </c>
    </row>
    <row r="206" spans="11:13" x14ac:dyDescent="0.25">
      <c r="K206" s="3">
        <v>300000</v>
      </c>
      <c r="L206" s="3">
        <v>152165</v>
      </c>
      <c r="M206" s="9" t="s">
        <v>8221</v>
      </c>
    </row>
    <row r="207" spans="11:13" x14ac:dyDescent="0.25">
      <c r="K207" s="3">
        <v>8000</v>
      </c>
      <c r="L207" s="3">
        <v>1300</v>
      </c>
      <c r="M207" s="9" t="s">
        <v>8221</v>
      </c>
    </row>
    <row r="208" spans="11:13" x14ac:dyDescent="0.25">
      <c r="K208" s="3">
        <v>12700</v>
      </c>
      <c r="L208" s="3">
        <v>0</v>
      </c>
      <c r="M208" s="9" t="s">
        <v>8221</v>
      </c>
    </row>
    <row r="209" spans="11:13" x14ac:dyDescent="0.25">
      <c r="K209" s="3">
        <v>14000</v>
      </c>
      <c r="L209" s="3">
        <v>2130</v>
      </c>
      <c r="M209" s="9" t="s">
        <v>8221</v>
      </c>
    </row>
    <row r="210" spans="11:13" x14ac:dyDescent="0.25">
      <c r="K210" s="3">
        <v>50000</v>
      </c>
      <c r="L210" s="3">
        <v>0</v>
      </c>
      <c r="M210" s="9" t="s">
        <v>8221</v>
      </c>
    </row>
    <row r="211" spans="11:13" x14ac:dyDescent="0.25">
      <c r="K211" s="3">
        <v>25000</v>
      </c>
      <c r="L211" s="3">
        <v>0</v>
      </c>
      <c r="M211" s="9" t="s">
        <v>8221</v>
      </c>
    </row>
    <row r="212" spans="11:13" x14ac:dyDescent="0.25">
      <c r="K212" s="3">
        <v>12000</v>
      </c>
      <c r="L212" s="3">
        <v>3030</v>
      </c>
      <c r="M212" s="9" t="s">
        <v>8221</v>
      </c>
    </row>
    <row r="213" spans="11:13" x14ac:dyDescent="0.25">
      <c r="K213" s="3">
        <v>5000</v>
      </c>
      <c r="L213" s="3">
        <v>2230</v>
      </c>
      <c r="M213" s="9" t="s">
        <v>8221</v>
      </c>
    </row>
    <row r="214" spans="11:13" x14ac:dyDescent="0.25">
      <c r="K214" s="3">
        <v>6300</v>
      </c>
      <c r="L214" s="3">
        <v>1</v>
      </c>
      <c r="M214" s="9" t="s">
        <v>8221</v>
      </c>
    </row>
    <row r="215" spans="11:13" x14ac:dyDescent="0.25">
      <c r="K215" s="3">
        <v>50000</v>
      </c>
      <c r="L215" s="3">
        <v>20</v>
      </c>
      <c r="M215" s="9" t="s">
        <v>8221</v>
      </c>
    </row>
    <row r="216" spans="11:13" x14ac:dyDescent="0.25">
      <c r="K216" s="3">
        <v>12500</v>
      </c>
      <c r="L216" s="3">
        <v>1</v>
      </c>
      <c r="M216" s="9" t="s">
        <v>8221</v>
      </c>
    </row>
    <row r="217" spans="11:13" x14ac:dyDescent="0.25">
      <c r="K217" s="3">
        <v>4400</v>
      </c>
      <c r="L217" s="3">
        <v>10</v>
      </c>
      <c r="M217" s="9" t="s">
        <v>8221</v>
      </c>
    </row>
    <row r="218" spans="11:13" x14ac:dyDescent="0.25">
      <c r="K218" s="3">
        <v>50000</v>
      </c>
      <c r="L218" s="3">
        <v>27849.22</v>
      </c>
      <c r="M218" s="9" t="s">
        <v>8221</v>
      </c>
    </row>
    <row r="219" spans="11:13" x14ac:dyDescent="0.25">
      <c r="K219" s="3">
        <v>100000</v>
      </c>
      <c r="L219" s="3">
        <v>11943</v>
      </c>
      <c r="M219" s="9" t="s">
        <v>8221</v>
      </c>
    </row>
    <row r="220" spans="11:13" x14ac:dyDescent="0.25">
      <c r="K220" s="3">
        <v>5000</v>
      </c>
      <c r="L220" s="3">
        <v>100</v>
      </c>
      <c r="M220" s="9" t="s">
        <v>8221</v>
      </c>
    </row>
    <row r="221" spans="11:13" x14ac:dyDescent="0.25">
      <c r="K221" s="3">
        <v>50000</v>
      </c>
      <c r="L221" s="3">
        <v>8815</v>
      </c>
      <c r="M221" s="9" t="s">
        <v>8221</v>
      </c>
    </row>
    <row r="222" spans="11:13" x14ac:dyDescent="0.25">
      <c r="K222" s="3">
        <v>50000</v>
      </c>
      <c r="L222" s="3">
        <v>360</v>
      </c>
      <c r="M222" s="9" t="s">
        <v>8221</v>
      </c>
    </row>
    <row r="223" spans="11:13" x14ac:dyDescent="0.25">
      <c r="K223" s="3">
        <v>50000</v>
      </c>
      <c r="L223" s="3">
        <v>0</v>
      </c>
      <c r="M223" s="9" t="s">
        <v>8221</v>
      </c>
    </row>
    <row r="224" spans="11:13" x14ac:dyDescent="0.25">
      <c r="K224" s="3">
        <v>1000</v>
      </c>
      <c r="L224" s="3">
        <v>130</v>
      </c>
      <c r="M224" s="9" t="s">
        <v>8221</v>
      </c>
    </row>
    <row r="225" spans="11:13" x14ac:dyDescent="0.25">
      <c r="K225" s="3">
        <v>1500000</v>
      </c>
      <c r="L225" s="3">
        <v>0</v>
      </c>
      <c r="M225" s="9" t="s">
        <v>8221</v>
      </c>
    </row>
    <row r="226" spans="11:13" x14ac:dyDescent="0.25">
      <c r="K226" s="3">
        <v>6000000</v>
      </c>
      <c r="L226" s="3">
        <v>0</v>
      </c>
      <c r="M226" s="9" t="s">
        <v>8221</v>
      </c>
    </row>
    <row r="227" spans="11:13" x14ac:dyDescent="0.25">
      <c r="K227" s="3">
        <v>200</v>
      </c>
      <c r="L227" s="3">
        <v>0</v>
      </c>
      <c r="M227" s="9" t="s">
        <v>8221</v>
      </c>
    </row>
    <row r="228" spans="11:13" x14ac:dyDescent="0.25">
      <c r="K228" s="3">
        <v>29000</v>
      </c>
      <c r="L228" s="3">
        <v>250</v>
      </c>
      <c r="M228" s="9" t="s">
        <v>8221</v>
      </c>
    </row>
    <row r="229" spans="11:13" x14ac:dyDescent="0.25">
      <c r="K229" s="3">
        <v>28000</v>
      </c>
      <c r="L229" s="3">
        <v>0</v>
      </c>
      <c r="M229" s="9" t="s">
        <v>8221</v>
      </c>
    </row>
    <row r="230" spans="11:13" x14ac:dyDescent="0.25">
      <c r="K230" s="3">
        <v>8000</v>
      </c>
      <c r="L230" s="3">
        <v>0</v>
      </c>
      <c r="M230" s="9" t="s">
        <v>8221</v>
      </c>
    </row>
    <row r="231" spans="11:13" x14ac:dyDescent="0.25">
      <c r="K231" s="3">
        <v>3000</v>
      </c>
      <c r="L231" s="3">
        <v>0</v>
      </c>
      <c r="M231" s="9" t="s">
        <v>8221</v>
      </c>
    </row>
    <row r="232" spans="11:13" x14ac:dyDescent="0.25">
      <c r="K232" s="3">
        <v>15000</v>
      </c>
      <c r="L232" s="3">
        <v>60</v>
      </c>
      <c r="M232" s="9" t="s">
        <v>8221</v>
      </c>
    </row>
    <row r="233" spans="11:13" x14ac:dyDescent="0.25">
      <c r="K233" s="3">
        <v>1500000</v>
      </c>
      <c r="L233" s="3">
        <v>0</v>
      </c>
      <c r="M233" s="9" t="s">
        <v>8221</v>
      </c>
    </row>
    <row r="234" spans="11:13" x14ac:dyDescent="0.25">
      <c r="K234" s="3">
        <v>4000</v>
      </c>
      <c r="L234" s="3">
        <v>110</v>
      </c>
      <c r="M234" s="9" t="s">
        <v>8221</v>
      </c>
    </row>
    <row r="235" spans="11:13" x14ac:dyDescent="0.25">
      <c r="K235" s="3">
        <v>350000</v>
      </c>
      <c r="L235" s="3">
        <v>0</v>
      </c>
      <c r="M235" s="9" t="s">
        <v>8221</v>
      </c>
    </row>
    <row r="236" spans="11:13" x14ac:dyDescent="0.25">
      <c r="K236" s="3">
        <v>1000</v>
      </c>
      <c r="L236" s="3">
        <v>401</v>
      </c>
      <c r="M236" s="9" t="s">
        <v>8221</v>
      </c>
    </row>
    <row r="237" spans="11:13" x14ac:dyDescent="0.25">
      <c r="K237" s="3">
        <v>10000</v>
      </c>
      <c r="L237" s="3">
        <v>0</v>
      </c>
      <c r="M237" s="9" t="s">
        <v>8221</v>
      </c>
    </row>
    <row r="238" spans="11:13" x14ac:dyDescent="0.25">
      <c r="K238" s="3">
        <v>150000</v>
      </c>
      <c r="L238" s="3">
        <v>0</v>
      </c>
      <c r="M238" s="9" t="s">
        <v>8221</v>
      </c>
    </row>
    <row r="239" spans="11:13" x14ac:dyDescent="0.25">
      <c r="K239" s="3">
        <v>15000</v>
      </c>
      <c r="L239" s="3">
        <v>50</v>
      </c>
      <c r="M239" s="9" t="s">
        <v>8221</v>
      </c>
    </row>
    <row r="240" spans="11:13" x14ac:dyDescent="0.25">
      <c r="K240" s="3">
        <v>26000</v>
      </c>
      <c r="L240" s="3">
        <v>0</v>
      </c>
      <c r="M240" s="9" t="s">
        <v>8221</v>
      </c>
    </row>
    <row r="241" spans="11:13" x14ac:dyDescent="0.25">
      <c r="K241" s="3">
        <v>1000</v>
      </c>
      <c r="L241" s="3">
        <v>250</v>
      </c>
      <c r="M241" s="9" t="s">
        <v>8221</v>
      </c>
    </row>
    <row r="242" spans="11:13" x14ac:dyDescent="0.25">
      <c r="K242" s="3">
        <v>15000</v>
      </c>
      <c r="L242" s="3">
        <v>16145.12</v>
      </c>
      <c r="M242" s="8" t="s">
        <v>8219</v>
      </c>
    </row>
    <row r="243" spans="11:13" x14ac:dyDescent="0.25">
      <c r="K243" s="3">
        <v>36400</v>
      </c>
      <c r="L243" s="3">
        <v>41000</v>
      </c>
      <c r="M243" s="8" t="s">
        <v>8219</v>
      </c>
    </row>
    <row r="244" spans="11:13" x14ac:dyDescent="0.25">
      <c r="K244" s="3">
        <v>13000</v>
      </c>
      <c r="L244" s="3">
        <v>14750</v>
      </c>
      <c r="M244" s="8" t="s">
        <v>8219</v>
      </c>
    </row>
    <row r="245" spans="11:13" x14ac:dyDescent="0.25">
      <c r="K245" s="3">
        <v>25000</v>
      </c>
      <c r="L245" s="3">
        <v>25648</v>
      </c>
      <c r="M245" s="8" t="s">
        <v>8219</v>
      </c>
    </row>
    <row r="246" spans="11:13" x14ac:dyDescent="0.25">
      <c r="K246" s="3">
        <v>3500</v>
      </c>
      <c r="L246" s="3">
        <v>3981.5</v>
      </c>
      <c r="M246" s="8" t="s">
        <v>8219</v>
      </c>
    </row>
    <row r="247" spans="11:13" x14ac:dyDescent="0.25">
      <c r="K247" s="3">
        <v>5000</v>
      </c>
      <c r="L247" s="3">
        <v>5186</v>
      </c>
      <c r="M247" s="8" t="s">
        <v>8219</v>
      </c>
    </row>
    <row r="248" spans="11:13" x14ac:dyDescent="0.25">
      <c r="K248" s="3">
        <v>5000</v>
      </c>
      <c r="L248" s="3">
        <v>15273</v>
      </c>
      <c r="M248" s="8" t="s">
        <v>8219</v>
      </c>
    </row>
    <row r="249" spans="11:13" x14ac:dyDescent="0.25">
      <c r="K249" s="3">
        <v>5000</v>
      </c>
      <c r="L249" s="3">
        <v>6705</v>
      </c>
      <c r="M249" s="8" t="s">
        <v>8219</v>
      </c>
    </row>
    <row r="250" spans="11:13" x14ac:dyDescent="0.25">
      <c r="K250" s="3">
        <v>85000</v>
      </c>
      <c r="L250" s="3">
        <v>86133</v>
      </c>
      <c r="M250" s="8" t="s">
        <v>8219</v>
      </c>
    </row>
    <row r="251" spans="11:13" x14ac:dyDescent="0.25">
      <c r="K251" s="3">
        <v>10000</v>
      </c>
      <c r="L251" s="3">
        <v>11292</v>
      </c>
      <c r="M251" s="8" t="s">
        <v>8219</v>
      </c>
    </row>
    <row r="252" spans="11:13" x14ac:dyDescent="0.25">
      <c r="K252" s="3">
        <v>30000</v>
      </c>
      <c r="L252" s="3">
        <v>31675</v>
      </c>
      <c r="M252" s="8" t="s">
        <v>8219</v>
      </c>
    </row>
    <row r="253" spans="11:13" x14ac:dyDescent="0.25">
      <c r="K253" s="3">
        <v>3500</v>
      </c>
      <c r="L253" s="3">
        <v>4395</v>
      </c>
      <c r="M253" s="8" t="s">
        <v>8219</v>
      </c>
    </row>
    <row r="254" spans="11:13" x14ac:dyDescent="0.25">
      <c r="K254" s="3">
        <v>5000</v>
      </c>
      <c r="L254" s="3">
        <v>9228</v>
      </c>
      <c r="M254" s="8" t="s">
        <v>8219</v>
      </c>
    </row>
    <row r="255" spans="11:13" x14ac:dyDescent="0.25">
      <c r="K255" s="3">
        <v>1500</v>
      </c>
      <c r="L255" s="3">
        <v>1511</v>
      </c>
      <c r="M255" s="8" t="s">
        <v>8219</v>
      </c>
    </row>
    <row r="256" spans="11:13" x14ac:dyDescent="0.25">
      <c r="K256" s="3">
        <v>24000</v>
      </c>
      <c r="L256" s="3">
        <v>28067.34</v>
      </c>
      <c r="M256" s="8" t="s">
        <v>8219</v>
      </c>
    </row>
    <row r="257" spans="11:13" x14ac:dyDescent="0.25">
      <c r="K257" s="3">
        <v>8000</v>
      </c>
      <c r="L257" s="3">
        <v>8538.66</v>
      </c>
      <c r="M257" s="8" t="s">
        <v>8219</v>
      </c>
    </row>
    <row r="258" spans="11:13" x14ac:dyDescent="0.25">
      <c r="K258" s="3">
        <v>13000</v>
      </c>
      <c r="L258" s="3">
        <v>18083</v>
      </c>
      <c r="M258" s="8" t="s">
        <v>8219</v>
      </c>
    </row>
    <row r="259" spans="11:13" x14ac:dyDescent="0.25">
      <c r="K259" s="3">
        <v>35000</v>
      </c>
      <c r="L259" s="3">
        <v>37354.269999999997</v>
      </c>
      <c r="M259" s="8" t="s">
        <v>8219</v>
      </c>
    </row>
    <row r="260" spans="11:13" x14ac:dyDescent="0.25">
      <c r="K260" s="3">
        <v>30000</v>
      </c>
      <c r="L260" s="3">
        <v>57342</v>
      </c>
      <c r="M260" s="8" t="s">
        <v>8219</v>
      </c>
    </row>
    <row r="261" spans="11:13" x14ac:dyDescent="0.25">
      <c r="K261" s="3">
        <v>75000</v>
      </c>
      <c r="L261" s="3">
        <v>98953.42</v>
      </c>
      <c r="M261" s="8" t="s">
        <v>8219</v>
      </c>
    </row>
    <row r="262" spans="11:13" x14ac:dyDescent="0.25">
      <c r="K262" s="3">
        <v>10000</v>
      </c>
      <c r="L262" s="3">
        <v>10640</v>
      </c>
      <c r="M262" s="8" t="s">
        <v>8219</v>
      </c>
    </row>
    <row r="263" spans="11:13" x14ac:dyDescent="0.25">
      <c r="K263" s="3">
        <v>20000</v>
      </c>
      <c r="L263" s="3">
        <v>21480</v>
      </c>
      <c r="M263" s="8" t="s">
        <v>8219</v>
      </c>
    </row>
    <row r="264" spans="11:13" x14ac:dyDescent="0.25">
      <c r="K264" s="3">
        <v>2500</v>
      </c>
      <c r="L264" s="3">
        <v>6000</v>
      </c>
      <c r="M264" s="8" t="s">
        <v>8219</v>
      </c>
    </row>
    <row r="265" spans="11:13" x14ac:dyDescent="0.25">
      <c r="K265" s="3">
        <v>25000</v>
      </c>
      <c r="L265" s="3">
        <v>29520.27</v>
      </c>
      <c r="M265" s="8" t="s">
        <v>8219</v>
      </c>
    </row>
    <row r="266" spans="11:13" x14ac:dyDescent="0.25">
      <c r="K266" s="3">
        <v>5000</v>
      </c>
      <c r="L266" s="3">
        <v>5910</v>
      </c>
      <c r="M266" s="8" t="s">
        <v>8219</v>
      </c>
    </row>
    <row r="267" spans="11:13" x14ac:dyDescent="0.25">
      <c r="K267" s="3">
        <v>5000</v>
      </c>
      <c r="L267" s="3">
        <v>5555</v>
      </c>
      <c r="M267" s="8" t="s">
        <v>8219</v>
      </c>
    </row>
    <row r="268" spans="11:13" x14ac:dyDescent="0.25">
      <c r="K268" s="3">
        <v>1000</v>
      </c>
      <c r="L268" s="3">
        <v>1455</v>
      </c>
      <c r="M268" s="8" t="s">
        <v>8219</v>
      </c>
    </row>
    <row r="269" spans="11:13" x14ac:dyDescent="0.25">
      <c r="K269" s="3">
        <v>9850</v>
      </c>
      <c r="L269" s="3">
        <v>12965.44</v>
      </c>
      <c r="M269" s="8" t="s">
        <v>8219</v>
      </c>
    </row>
    <row r="270" spans="11:13" x14ac:dyDescent="0.25">
      <c r="K270" s="3">
        <v>5000</v>
      </c>
      <c r="L270" s="3">
        <v>5570</v>
      </c>
      <c r="M270" s="8" t="s">
        <v>8219</v>
      </c>
    </row>
    <row r="271" spans="11:13" x14ac:dyDescent="0.25">
      <c r="K271" s="3">
        <v>100000</v>
      </c>
      <c r="L271" s="3">
        <v>147233.76999999999</v>
      </c>
      <c r="M271" s="8" t="s">
        <v>8219</v>
      </c>
    </row>
    <row r="272" spans="11:13" x14ac:dyDescent="0.25">
      <c r="K272" s="3">
        <v>2300</v>
      </c>
      <c r="L272" s="3">
        <v>3510</v>
      </c>
      <c r="M272" s="8" t="s">
        <v>8219</v>
      </c>
    </row>
    <row r="273" spans="11:13" x14ac:dyDescent="0.25">
      <c r="K273" s="3">
        <v>30000</v>
      </c>
      <c r="L273" s="3">
        <v>31404</v>
      </c>
      <c r="M273" s="8" t="s">
        <v>8219</v>
      </c>
    </row>
    <row r="274" spans="11:13" x14ac:dyDescent="0.25">
      <c r="K274" s="3">
        <v>3000</v>
      </c>
      <c r="L274" s="3">
        <v>5323.01</v>
      </c>
      <c r="M274" s="8" t="s">
        <v>8219</v>
      </c>
    </row>
    <row r="275" spans="11:13" x14ac:dyDescent="0.25">
      <c r="K275" s="3">
        <v>5000</v>
      </c>
      <c r="L275" s="3">
        <v>5388.79</v>
      </c>
      <c r="M275" s="8" t="s">
        <v>8219</v>
      </c>
    </row>
    <row r="276" spans="11:13" x14ac:dyDescent="0.25">
      <c r="K276" s="3">
        <v>4000</v>
      </c>
      <c r="L276" s="3">
        <v>6240</v>
      </c>
      <c r="M276" s="8" t="s">
        <v>8219</v>
      </c>
    </row>
    <row r="277" spans="11:13" x14ac:dyDescent="0.25">
      <c r="K277" s="3">
        <v>20000</v>
      </c>
      <c r="L277" s="3">
        <v>21679</v>
      </c>
      <c r="M277" s="8" t="s">
        <v>8219</v>
      </c>
    </row>
    <row r="278" spans="11:13" x14ac:dyDescent="0.25">
      <c r="K278" s="3">
        <v>4000</v>
      </c>
      <c r="L278" s="3">
        <v>5904</v>
      </c>
      <c r="M278" s="8" t="s">
        <v>8219</v>
      </c>
    </row>
    <row r="279" spans="11:13" x14ac:dyDescent="0.25">
      <c r="K279" s="3">
        <v>65000</v>
      </c>
      <c r="L279" s="3">
        <v>71748</v>
      </c>
      <c r="M279" s="8" t="s">
        <v>8219</v>
      </c>
    </row>
    <row r="280" spans="11:13" x14ac:dyDescent="0.25">
      <c r="K280" s="3">
        <v>27000</v>
      </c>
      <c r="L280" s="3">
        <v>40594</v>
      </c>
      <c r="M280" s="8" t="s">
        <v>8219</v>
      </c>
    </row>
    <row r="281" spans="11:13" x14ac:dyDescent="0.25">
      <c r="K281" s="3">
        <v>17000</v>
      </c>
      <c r="L281" s="3">
        <v>26744.11</v>
      </c>
      <c r="M281" s="8" t="s">
        <v>8219</v>
      </c>
    </row>
    <row r="282" spans="11:13" x14ac:dyDescent="0.25">
      <c r="K282" s="3">
        <v>75000</v>
      </c>
      <c r="L282" s="3">
        <v>117108</v>
      </c>
      <c r="M282" s="8" t="s">
        <v>8219</v>
      </c>
    </row>
    <row r="283" spans="11:13" x14ac:dyDescent="0.25">
      <c r="K283" s="3">
        <v>5500</v>
      </c>
      <c r="L283" s="3">
        <v>6632.32</v>
      </c>
      <c r="M283" s="8" t="s">
        <v>8219</v>
      </c>
    </row>
    <row r="284" spans="11:13" x14ac:dyDescent="0.25">
      <c r="K284" s="3">
        <v>45000</v>
      </c>
      <c r="L284" s="3">
        <v>45535</v>
      </c>
      <c r="M284" s="8" t="s">
        <v>8219</v>
      </c>
    </row>
    <row r="285" spans="11:13" x14ac:dyDescent="0.25">
      <c r="K285" s="3">
        <v>18000</v>
      </c>
      <c r="L285" s="3">
        <v>20569.05</v>
      </c>
      <c r="M285" s="8" t="s">
        <v>8219</v>
      </c>
    </row>
    <row r="286" spans="11:13" x14ac:dyDescent="0.25">
      <c r="K286" s="3">
        <v>40000</v>
      </c>
      <c r="L286" s="3">
        <v>41850.46</v>
      </c>
      <c r="M286" s="8" t="s">
        <v>8219</v>
      </c>
    </row>
    <row r="287" spans="11:13" x14ac:dyDescent="0.25">
      <c r="K287" s="3">
        <v>14000</v>
      </c>
      <c r="L287" s="3">
        <v>32035.51</v>
      </c>
      <c r="M287" s="8" t="s">
        <v>8219</v>
      </c>
    </row>
    <row r="288" spans="11:13" x14ac:dyDescent="0.25">
      <c r="K288" s="3">
        <v>15000</v>
      </c>
      <c r="L288" s="3">
        <v>16373</v>
      </c>
      <c r="M288" s="8" t="s">
        <v>8219</v>
      </c>
    </row>
    <row r="289" spans="11:13" x14ac:dyDescent="0.25">
      <c r="K289" s="3">
        <v>15000</v>
      </c>
      <c r="L289" s="3">
        <v>26445</v>
      </c>
      <c r="M289" s="8" t="s">
        <v>8219</v>
      </c>
    </row>
    <row r="290" spans="11:13" x14ac:dyDescent="0.25">
      <c r="K290" s="3">
        <v>50000</v>
      </c>
      <c r="L290" s="3">
        <v>51605.31</v>
      </c>
      <c r="M290" s="8" t="s">
        <v>8219</v>
      </c>
    </row>
    <row r="291" spans="11:13" x14ac:dyDescent="0.25">
      <c r="K291" s="3">
        <v>15000</v>
      </c>
      <c r="L291" s="3">
        <v>15723</v>
      </c>
      <c r="M291" s="8" t="s">
        <v>8219</v>
      </c>
    </row>
    <row r="292" spans="11:13" x14ac:dyDescent="0.25">
      <c r="K292" s="3">
        <v>4500</v>
      </c>
      <c r="L292" s="3">
        <v>4800.8</v>
      </c>
      <c r="M292" s="8" t="s">
        <v>8219</v>
      </c>
    </row>
    <row r="293" spans="11:13" x14ac:dyDescent="0.25">
      <c r="K293" s="3">
        <v>5000</v>
      </c>
      <c r="L293" s="3">
        <v>6001</v>
      </c>
      <c r="M293" s="8" t="s">
        <v>8219</v>
      </c>
    </row>
    <row r="294" spans="11:13" x14ac:dyDescent="0.25">
      <c r="K294" s="3">
        <v>75000</v>
      </c>
      <c r="L294" s="3">
        <v>76130.2</v>
      </c>
      <c r="M294" s="8" t="s">
        <v>8219</v>
      </c>
    </row>
    <row r="295" spans="11:13" x14ac:dyDescent="0.25">
      <c r="K295" s="3">
        <v>26000</v>
      </c>
      <c r="L295" s="3">
        <v>26360</v>
      </c>
      <c r="M295" s="8" t="s">
        <v>8219</v>
      </c>
    </row>
    <row r="296" spans="11:13" x14ac:dyDescent="0.25">
      <c r="K296" s="3">
        <v>5000</v>
      </c>
      <c r="L296" s="3">
        <v>5000</v>
      </c>
      <c r="M296" s="8" t="s">
        <v>8219</v>
      </c>
    </row>
    <row r="297" spans="11:13" x14ac:dyDescent="0.25">
      <c r="K297" s="3">
        <v>50000</v>
      </c>
      <c r="L297" s="3">
        <v>66554.559999999998</v>
      </c>
      <c r="M297" s="8" t="s">
        <v>8219</v>
      </c>
    </row>
    <row r="298" spans="11:13" x14ac:dyDescent="0.25">
      <c r="K298" s="3">
        <v>25000</v>
      </c>
      <c r="L298" s="3">
        <v>29681.55</v>
      </c>
      <c r="M298" s="8" t="s">
        <v>8219</v>
      </c>
    </row>
    <row r="299" spans="11:13" x14ac:dyDescent="0.25">
      <c r="K299" s="3">
        <v>20000</v>
      </c>
      <c r="L299" s="3">
        <v>20128</v>
      </c>
      <c r="M299" s="8" t="s">
        <v>8219</v>
      </c>
    </row>
    <row r="300" spans="11:13" x14ac:dyDescent="0.25">
      <c r="K300" s="3">
        <v>126000</v>
      </c>
      <c r="L300" s="3">
        <v>137254.84</v>
      </c>
      <c r="M300" s="8" t="s">
        <v>8219</v>
      </c>
    </row>
    <row r="301" spans="11:13" x14ac:dyDescent="0.25">
      <c r="K301" s="3">
        <v>10000</v>
      </c>
      <c r="L301" s="3">
        <v>17895.25</v>
      </c>
      <c r="M301" s="8" t="s">
        <v>8219</v>
      </c>
    </row>
    <row r="302" spans="11:13" x14ac:dyDescent="0.25">
      <c r="K302" s="3">
        <v>25000</v>
      </c>
      <c r="L302" s="3">
        <v>25430.66</v>
      </c>
      <c r="M302" s="8" t="s">
        <v>8219</v>
      </c>
    </row>
    <row r="303" spans="11:13" x14ac:dyDescent="0.25">
      <c r="K303" s="3">
        <v>13000</v>
      </c>
      <c r="L303" s="3">
        <v>15435.55</v>
      </c>
      <c r="M303" s="8" t="s">
        <v>8219</v>
      </c>
    </row>
    <row r="304" spans="11:13" x14ac:dyDescent="0.25">
      <c r="K304" s="3">
        <v>10000</v>
      </c>
      <c r="L304" s="3">
        <v>10046</v>
      </c>
      <c r="M304" s="8" t="s">
        <v>8219</v>
      </c>
    </row>
    <row r="305" spans="11:13" x14ac:dyDescent="0.25">
      <c r="K305" s="3">
        <v>3000</v>
      </c>
      <c r="L305" s="3">
        <v>4124</v>
      </c>
      <c r="M305" s="8" t="s">
        <v>8219</v>
      </c>
    </row>
    <row r="306" spans="11:13" x14ac:dyDescent="0.25">
      <c r="K306" s="3">
        <v>3400</v>
      </c>
      <c r="L306" s="3">
        <v>7876</v>
      </c>
      <c r="M306" s="8" t="s">
        <v>8219</v>
      </c>
    </row>
    <row r="307" spans="11:13" x14ac:dyDescent="0.25">
      <c r="K307" s="3">
        <v>7500</v>
      </c>
      <c r="L307" s="3">
        <v>9775</v>
      </c>
      <c r="M307" s="8" t="s">
        <v>8219</v>
      </c>
    </row>
    <row r="308" spans="11:13" x14ac:dyDescent="0.25">
      <c r="K308" s="3">
        <v>1000</v>
      </c>
      <c r="L308" s="3">
        <v>2929</v>
      </c>
      <c r="M308" s="8" t="s">
        <v>8219</v>
      </c>
    </row>
    <row r="309" spans="11:13" x14ac:dyDescent="0.25">
      <c r="K309" s="3">
        <v>22000</v>
      </c>
      <c r="L309" s="3">
        <v>24490</v>
      </c>
      <c r="M309" s="8" t="s">
        <v>8219</v>
      </c>
    </row>
    <row r="310" spans="11:13" x14ac:dyDescent="0.25">
      <c r="K310" s="3">
        <v>12000</v>
      </c>
      <c r="L310" s="3">
        <v>12668</v>
      </c>
      <c r="M310" s="8" t="s">
        <v>8219</v>
      </c>
    </row>
    <row r="311" spans="11:13" x14ac:dyDescent="0.25">
      <c r="K311" s="3">
        <v>18000</v>
      </c>
      <c r="L311" s="3">
        <v>21410</v>
      </c>
      <c r="M311" s="8" t="s">
        <v>8219</v>
      </c>
    </row>
    <row r="312" spans="11:13" x14ac:dyDescent="0.25">
      <c r="K312" s="3">
        <v>1000</v>
      </c>
      <c r="L312" s="3">
        <v>1041.29</v>
      </c>
      <c r="M312" s="8" t="s">
        <v>8219</v>
      </c>
    </row>
    <row r="313" spans="11:13" x14ac:dyDescent="0.25">
      <c r="K313" s="3">
        <v>20000</v>
      </c>
      <c r="L313" s="3">
        <v>20820.330000000002</v>
      </c>
      <c r="M313" s="8" t="s">
        <v>8219</v>
      </c>
    </row>
    <row r="314" spans="11:13" x14ac:dyDescent="0.25">
      <c r="K314" s="3">
        <v>8000</v>
      </c>
      <c r="L314" s="3">
        <v>8950</v>
      </c>
      <c r="M314" s="8" t="s">
        <v>8219</v>
      </c>
    </row>
    <row r="315" spans="11:13" x14ac:dyDescent="0.25">
      <c r="K315" s="3">
        <v>17000</v>
      </c>
      <c r="L315" s="3">
        <v>17805</v>
      </c>
      <c r="M315" s="8" t="s">
        <v>8219</v>
      </c>
    </row>
    <row r="316" spans="11:13" x14ac:dyDescent="0.25">
      <c r="K316" s="3">
        <v>1000</v>
      </c>
      <c r="L316" s="3">
        <v>3851.5</v>
      </c>
      <c r="M316" s="8" t="s">
        <v>8219</v>
      </c>
    </row>
    <row r="317" spans="11:13" x14ac:dyDescent="0.25">
      <c r="K317" s="3">
        <v>25000</v>
      </c>
      <c r="L317" s="3">
        <v>25312</v>
      </c>
      <c r="M317" s="8" t="s">
        <v>8219</v>
      </c>
    </row>
    <row r="318" spans="11:13" x14ac:dyDescent="0.25">
      <c r="K318" s="3">
        <v>15000</v>
      </c>
      <c r="L318" s="3">
        <v>17066</v>
      </c>
      <c r="M318" s="8" t="s">
        <v>8219</v>
      </c>
    </row>
    <row r="319" spans="11:13" x14ac:dyDescent="0.25">
      <c r="K319" s="3">
        <v>30000</v>
      </c>
      <c r="L319" s="3">
        <v>30241</v>
      </c>
      <c r="M319" s="8" t="s">
        <v>8219</v>
      </c>
    </row>
    <row r="320" spans="11:13" x14ac:dyDescent="0.25">
      <c r="K320" s="3">
        <v>5000</v>
      </c>
      <c r="L320" s="3">
        <v>14166</v>
      </c>
      <c r="M320" s="8" t="s">
        <v>8219</v>
      </c>
    </row>
    <row r="321" spans="11:13" x14ac:dyDescent="0.25">
      <c r="K321" s="3">
        <v>5000</v>
      </c>
      <c r="L321" s="3">
        <v>5634</v>
      </c>
      <c r="M321" s="8" t="s">
        <v>8219</v>
      </c>
    </row>
    <row r="322" spans="11:13" x14ac:dyDescent="0.25">
      <c r="K322" s="3">
        <v>20000</v>
      </c>
      <c r="L322" s="3">
        <v>21316</v>
      </c>
      <c r="M322" s="8" t="s">
        <v>8219</v>
      </c>
    </row>
    <row r="323" spans="11:13" x14ac:dyDescent="0.25">
      <c r="K323" s="3">
        <v>35000</v>
      </c>
      <c r="L323" s="3">
        <v>35932</v>
      </c>
      <c r="M323" s="8" t="s">
        <v>8219</v>
      </c>
    </row>
    <row r="324" spans="11:13" x14ac:dyDescent="0.25">
      <c r="K324" s="3">
        <v>25000</v>
      </c>
      <c r="L324" s="3">
        <v>26978</v>
      </c>
      <c r="M324" s="8" t="s">
        <v>8219</v>
      </c>
    </row>
    <row r="325" spans="11:13" x14ac:dyDescent="0.25">
      <c r="K325" s="3">
        <v>5400</v>
      </c>
      <c r="L325" s="3">
        <v>6646</v>
      </c>
      <c r="M325" s="8" t="s">
        <v>8219</v>
      </c>
    </row>
    <row r="326" spans="11:13" x14ac:dyDescent="0.25">
      <c r="K326" s="3">
        <v>8500</v>
      </c>
      <c r="L326" s="3">
        <v>8636</v>
      </c>
      <c r="M326" s="8" t="s">
        <v>8219</v>
      </c>
    </row>
    <row r="327" spans="11:13" x14ac:dyDescent="0.25">
      <c r="K327" s="3">
        <v>50000</v>
      </c>
      <c r="L327" s="3">
        <v>52198</v>
      </c>
      <c r="M327" s="8" t="s">
        <v>8219</v>
      </c>
    </row>
    <row r="328" spans="11:13" x14ac:dyDescent="0.25">
      <c r="K328" s="3">
        <v>150000</v>
      </c>
      <c r="L328" s="3">
        <v>169394.6</v>
      </c>
      <c r="M328" s="8" t="s">
        <v>8219</v>
      </c>
    </row>
    <row r="329" spans="11:13" x14ac:dyDescent="0.25">
      <c r="K329" s="3">
        <v>4000</v>
      </c>
      <c r="L329" s="3">
        <v>5456</v>
      </c>
      <c r="M329" s="8" t="s">
        <v>8219</v>
      </c>
    </row>
    <row r="330" spans="11:13" x14ac:dyDescent="0.25">
      <c r="K330" s="3">
        <v>75000</v>
      </c>
      <c r="L330" s="3">
        <v>77710.8</v>
      </c>
      <c r="M330" s="8" t="s">
        <v>8219</v>
      </c>
    </row>
    <row r="331" spans="11:13" x14ac:dyDescent="0.25">
      <c r="K331" s="3">
        <v>10000</v>
      </c>
      <c r="L331" s="3">
        <v>10550</v>
      </c>
      <c r="M331" s="8" t="s">
        <v>8219</v>
      </c>
    </row>
    <row r="332" spans="11:13" x14ac:dyDescent="0.25">
      <c r="K332" s="3">
        <v>35000</v>
      </c>
      <c r="L332" s="3">
        <v>35640</v>
      </c>
      <c r="M332" s="8" t="s">
        <v>8219</v>
      </c>
    </row>
    <row r="333" spans="11:13" x14ac:dyDescent="0.25">
      <c r="K333" s="3">
        <v>40000</v>
      </c>
      <c r="L333" s="3">
        <v>42642</v>
      </c>
      <c r="M333" s="8" t="s">
        <v>8219</v>
      </c>
    </row>
    <row r="334" spans="11:13" x14ac:dyDescent="0.25">
      <c r="K334" s="3">
        <v>100000</v>
      </c>
      <c r="L334" s="3">
        <v>113015</v>
      </c>
      <c r="M334" s="8" t="s">
        <v>8219</v>
      </c>
    </row>
    <row r="335" spans="11:13" x14ac:dyDescent="0.25">
      <c r="K335" s="3">
        <v>40000</v>
      </c>
      <c r="L335" s="3">
        <v>50091</v>
      </c>
      <c r="M335" s="8" t="s">
        <v>8219</v>
      </c>
    </row>
    <row r="336" spans="11:13" x14ac:dyDescent="0.25">
      <c r="K336" s="3">
        <v>10000</v>
      </c>
      <c r="L336" s="3">
        <v>10119</v>
      </c>
      <c r="M336" s="8" t="s">
        <v>8219</v>
      </c>
    </row>
    <row r="337" spans="11:13" x14ac:dyDescent="0.25">
      <c r="K337" s="3">
        <v>8500</v>
      </c>
      <c r="L337" s="3">
        <v>8735</v>
      </c>
      <c r="M337" s="8" t="s">
        <v>8219</v>
      </c>
    </row>
    <row r="338" spans="11:13" x14ac:dyDescent="0.25">
      <c r="K338" s="3">
        <v>25000</v>
      </c>
      <c r="L338" s="3">
        <v>29209.78</v>
      </c>
      <c r="M338" s="8" t="s">
        <v>8219</v>
      </c>
    </row>
    <row r="339" spans="11:13" x14ac:dyDescent="0.25">
      <c r="K339" s="3">
        <v>3000</v>
      </c>
      <c r="L339" s="3">
        <v>3035.05</v>
      </c>
      <c r="M339" s="8" t="s">
        <v>8219</v>
      </c>
    </row>
    <row r="340" spans="11:13" x14ac:dyDescent="0.25">
      <c r="K340" s="3">
        <v>15000</v>
      </c>
      <c r="L340" s="3">
        <v>16520.04</v>
      </c>
      <c r="M340" s="8" t="s">
        <v>8219</v>
      </c>
    </row>
    <row r="341" spans="11:13" x14ac:dyDescent="0.25">
      <c r="K341" s="3">
        <v>6000</v>
      </c>
      <c r="L341" s="3">
        <v>6485</v>
      </c>
      <c r="M341" s="8" t="s">
        <v>8219</v>
      </c>
    </row>
    <row r="342" spans="11:13" x14ac:dyDescent="0.25">
      <c r="K342" s="3">
        <v>35000</v>
      </c>
      <c r="L342" s="3">
        <v>43758</v>
      </c>
      <c r="M342" s="8" t="s">
        <v>8219</v>
      </c>
    </row>
    <row r="343" spans="11:13" x14ac:dyDescent="0.25">
      <c r="K343" s="3">
        <v>3500</v>
      </c>
      <c r="L343" s="3">
        <v>3735</v>
      </c>
      <c r="M343" s="8" t="s">
        <v>8219</v>
      </c>
    </row>
    <row r="344" spans="11:13" x14ac:dyDescent="0.25">
      <c r="K344" s="3">
        <v>55000</v>
      </c>
      <c r="L344" s="3">
        <v>55201.52</v>
      </c>
      <c r="M344" s="8" t="s">
        <v>8219</v>
      </c>
    </row>
    <row r="345" spans="11:13" x14ac:dyDescent="0.25">
      <c r="K345" s="3">
        <v>30000</v>
      </c>
      <c r="L345" s="3">
        <v>30608.59</v>
      </c>
      <c r="M345" s="8" t="s">
        <v>8219</v>
      </c>
    </row>
    <row r="346" spans="11:13" x14ac:dyDescent="0.25">
      <c r="K346" s="3">
        <v>33500</v>
      </c>
      <c r="L346" s="3">
        <v>34198</v>
      </c>
      <c r="M346" s="8" t="s">
        <v>8219</v>
      </c>
    </row>
    <row r="347" spans="11:13" x14ac:dyDescent="0.25">
      <c r="K347" s="3">
        <v>14500</v>
      </c>
      <c r="L347" s="3">
        <v>17875</v>
      </c>
      <c r="M347" s="8" t="s">
        <v>8219</v>
      </c>
    </row>
    <row r="348" spans="11:13" x14ac:dyDescent="0.25">
      <c r="K348" s="3">
        <v>10000</v>
      </c>
      <c r="L348" s="3">
        <v>17028.88</v>
      </c>
      <c r="M348" s="8" t="s">
        <v>8219</v>
      </c>
    </row>
    <row r="349" spans="11:13" x14ac:dyDescent="0.25">
      <c r="K349" s="3">
        <v>40000</v>
      </c>
      <c r="L349" s="3">
        <v>44636.2</v>
      </c>
      <c r="M349" s="8" t="s">
        <v>8219</v>
      </c>
    </row>
    <row r="350" spans="11:13" x14ac:dyDescent="0.25">
      <c r="K350" s="3">
        <v>10000</v>
      </c>
      <c r="L350" s="3">
        <v>10300</v>
      </c>
      <c r="M350" s="8" t="s">
        <v>8219</v>
      </c>
    </row>
    <row r="351" spans="11:13" x14ac:dyDescent="0.25">
      <c r="K351" s="3">
        <v>11260</v>
      </c>
      <c r="L351" s="3">
        <v>12007.18</v>
      </c>
      <c r="M351" s="8" t="s">
        <v>8219</v>
      </c>
    </row>
    <row r="352" spans="11:13" x14ac:dyDescent="0.25">
      <c r="K352" s="3">
        <v>25000</v>
      </c>
      <c r="L352" s="3">
        <v>28690</v>
      </c>
      <c r="M352" s="8" t="s">
        <v>8219</v>
      </c>
    </row>
    <row r="353" spans="11:13" x14ac:dyDescent="0.25">
      <c r="K353" s="3">
        <v>34000</v>
      </c>
      <c r="L353" s="3">
        <v>43296</v>
      </c>
      <c r="M353" s="8" t="s">
        <v>8219</v>
      </c>
    </row>
    <row r="354" spans="11:13" x14ac:dyDescent="0.25">
      <c r="K354" s="3">
        <v>10000</v>
      </c>
      <c r="L354" s="3">
        <v>11656</v>
      </c>
      <c r="M354" s="8" t="s">
        <v>8219</v>
      </c>
    </row>
    <row r="355" spans="11:13" x14ac:dyDescent="0.25">
      <c r="K355" s="3">
        <v>58425</v>
      </c>
      <c r="L355" s="3">
        <v>63460.18</v>
      </c>
      <c r="M355" s="8" t="s">
        <v>8219</v>
      </c>
    </row>
    <row r="356" spans="11:13" x14ac:dyDescent="0.25">
      <c r="K356" s="3">
        <v>3500</v>
      </c>
      <c r="L356" s="3">
        <v>3638</v>
      </c>
      <c r="M356" s="8" t="s">
        <v>8219</v>
      </c>
    </row>
    <row r="357" spans="11:13" x14ac:dyDescent="0.25">
      <c r="K357" s="3">
        <v>35000</v>
      </c>
      <c r="L357" s="3">
        <v>40690</v>
      </c>
      <c r="M357" s="8" t="s">
        <v>8219</v>
      </c>
    </row>
    <row r="358" spans="11:13" x14ac:dyDescent="0.25">
      <c r="K358" s="3">
        <v>7500</v>
      </c>
      <c r="L358" s="3">
        <v>7701.93</v>
      </c>
      <c r="M358" s="8" t="s">
        <v>8219</v>
      </c>
    </row>
    <row r="359" spans="11:13" x14ac:dyDescent="0.25">
      <c r="K359" s="3">
        <v>15000</v>
      </c>
      <c r="L359" s="3">
        <v>26100</v>
      </c>
      <c r="M359" s="8" t="s">
        <v>8219</v>
      </c>
    </row>
    <row r="360" spans="11:13" x14ac:dyDescent="0.25">
      <c r="K360" s="3">
        <v>50000</v>
      </c>
      <c r="L360" s="3">
        <v>51544</v>
      </c>
      <c r="M360" s="8" t="s">
        <v>8219</v>
      </c>
    </row>
    <row r="361" spans="11:13" x14ac:dyDescent="0.25">
      <c r="K361" s="3">
        <v>24200</v>
      </c>
      <c r="L361" s="3">
        <v>25375</v>
      </c>
      <c r="M361" s="8" t="s">
        <v>8219</v>
      </c>
    </row>
    <row r="362" spans="11:13" x14ac:dyDescent="0.25">
      <c r="K362" s="3">
        <v>12000</v>
      </c>
      <c r="L362" s="3">
        <v>12165</v>
      </c>
      <c r="M362" s="8" t="s">
        <v>8219</v>
      </c>
    </row>
    <row r="363" spans="11:13" x14ac:dyDescent="0.25">
      <c r="K363" s="3">
        <v>35000</v>
      </c>
      <c r="L363" s="3">
        <v>38876.949999999997</v>
      </c>
      <c r="M363" s="8" t="s">
        <v>8219</v>
      </c>
    </row>
    <row r="364" spans="11:13" x14ac:dyDescent="0.25">
      <c r="K364" s="3">
        <v>9665</v>
      </c>
      <c r="L364" s="3">
        <v>12000</v>
      </c>
      <c r="M364" s="8" t="s">
        <v>8219</v>
      </c>
    </row>
    <row r="365" spans="11:13" x14ac:dyDescent="0.25">
      <c r="K365" s="3">
        <v>8925</v>
      </c>
      <c r="L365" s="3">
        <v>9044</v>
      </c>
      <c r="M365" s="8" t="s">
        <v>8219</v>
      </c>
    </row>
    <row r="366" spans="11:13" x14ac:dyDescent="0.25">
      <c r="K366" s="3">
        <v>7000</v>
      </c>
      <c r="L366" s="3">
        <v>7711.3</v>
      </c>
      <c r="M366" s="8" t="s">
        <v>8219</v>
      </c>
    </row>
    <row r="367" spans="11:13" x14ac:dyDescent="0.25">
      <c r="K367" s="3">
        <v>15000</v>
      </c>
      <c r="L367" s="3">
        <v>15596</v>
      </c>
      <c r="M367" s="8" t="s">
        <v>8219</v>
      </c>
    </row>
    <row r="368" spans="11:13" x14ac:dyDescent="0.25">
      <c r="K368" s="3">
        <v>38000</v>
      </c>
      <c r="L368" s="3">
        <v>38500</v>
      </c>
      <c r="M368" s="8" t="s">
        <v>8219</v>
      </c>
    </row>
    <row r="369" spans="11:13" x14ac:dyDescent="0.25">
      <c r="K369" s="3">
        <v>10000</v>
      </c>
      <c r="L369" s="3">
        <v>10335.01</v>
      </c>
      <c r="M369" s="8" t="s">
        <v>8219</v>
      </c>
    </row>
    <row r="370" spans="11:13" x14ac:dyDescent="0.25">
      <c r="K370" s="3">
        <v>12500</v>
      </c>
      <c r="L370" s="3">
        <v>13014</v>
      </c>
      <c r="M370" s="8" t="s">
        <v>8219</v>
      </c>
    </row>
    <row r="371" spans="11:13" x14ac:dyDescent="0.25">
      <c r="K371" s="3">
        <v>6500</v>
      </c>
      <c r="L371" s="3">
        <v>7160.12</v>
      </c>
      <c r="M371" s="8" t="s">
        <v>8219</v>
      </c>
    </row>
    <row r="372" spans="11:13" x14ac:dyDescent="0.25">
      <c r="K372" s="3">
        <v>25000</v>
      </c>
      <c r="L372" s="3">
        <v>30505</v>
      </c>
      <c r="M372" s="8" t="s">
        <v>8219</v>
      </c>
    </row>
    <row r="373" spans="11:13" x14ac:dyDescent="0.25">
      <c r="K373" s="3">
        <v>150000</v>
      </c>
      <c r="L373" s="3">
        <v>171253</v>
      </c>
      <c r="M373" s="8" t="s">
        <v>8219</v>
      </c>
    </row>
    <row r="374" spans="11:13" x14ac:dyDescent="0.25">
      <c r="K374" s="3">
        <v>300</v>
      </c>
      <c r="L374" s="3">
        <v>376</v>
      </c>
      <c r="M374" s="8" t="s">
        <v>8219</v>
      </c>
    </row>
    <row r="375" spans="11:13" x14ac:dyDescent="0.25">
      <c r="K375" s="3">
        <v>7500</v>
      </c>
      <c r="L375" s="3">
        <v>8000</v>
      </c>
      <c r="M375" s="8" t="s">
        <v>8219</v>
      </c>
    </row>
    <row r="376" spans="11:13" x14ac:dyDescent="0.25">
      <c r="K376" s="3">
        <v>6000</v>
      </c>
      <c r="L376" s="3">
        <v>7839</v>
      </c>
      <c r="M376" s="8" t="s">
        <v>8219</v>
      </c>
    </row>
    <row r="377" spans="11:13" x14ac:dyDescent="0.25">
      <c r="K377" s="3">
        <v>500</v>
      </c>
      <c r="L377" s="3">
        <v>600</v>
      </c>
      <c r="M377" s="8" t="s">
        <v>8219</v>
      </c>
    </row>
    <row r="378" spans="11:13" x14ac:dyDescent="0.25">
      <c r="K378" s="3">
        <v>2450</v>
      </c>
      <c r="L378" s="3">
        <v>2596</v>
      </c>
      <c r="M378" s="8" t="s">
        <v>8219</v>
      </c>
    </row>
    <row r="379" spans="11:13" x14ac:dyDescent="0.25">
      <c r="K379" s="3">
        <v>12000</v>
      </c>
      <c r="L379" s="3">
        <v>13728</v>
      </c>
      <c r="M379" s="8" t="s">
        <v>8219</v>
      </c>
    </row>
    <row r="380" spans="11:13" x14ac:dyDescent="0.25">
      <c r="K380" s="3">
        <v>3000</v>
      </c>
      <c r="L380" s="3">
        <v>3353</v>
      </c>
      <c r="M380" s="8" t="s">
        <v>8219</v>
      </c>
    </row>
    <row r="381" spans="11:13" x14ac:dyDescent="0.25">
      <c r="K381" s="3">
        <v>15000</v>
      </c>
      <c r="L381" s="3">
        <v>17412</v>
      </c>
      <c r="M381" s="8" t="s">
        <v>8219</v>
      </c>
    </row>
    <row r="382" spans="11:13" x14ac:dyDescent="0.25">
      <c r="K382" s="3">
        <v>4000</v>
      </c>
      <c r="L382" s="3">
        <v>5660</v>
      </c>
      <c r="M382" s="8" t="s">
        <v>8219</v>
      </c>
    </row>
    <row r="383" spans="11:13" x14ac:dyDescent="0.25">
      <c r="K383" s="3">
        <v>25000</v>
      </c>
      <c r="L383" s="3">
        <v>26182.5</v>
      </c>
      <c r="M383" s="8" t="s">
        <v>8219</v>
      </c>
    </row>
    <row r="384" spans="11:13" x14ac:dyDescent="0.25">
      <c r="K384" s="3">
        <v>600</v>
      </c>
      <c r="L384" s="3">
        <v>1535</v>
      </c>
      <c r="M384" s="8" t="s">
        <v>8219</v>
      </c>
    </row>
    <row r="385" spans="11:13" x14ac:dyDescent="0.25">
      <c r="K385" s="3">
        <v>999</v>
      </c>
      <c r="L385" s="3">
        <v>2065</v>
      </c>
      <c r="M385" s="8" t="s">
        <v>8219</v>
      </c>
    </row>
    <row r="386" spans="11:13" x14ac:dyDescent="0.25">
      <c r="K386" s="3">
        <v>20000</v>
      </c>
      <c r="L386" s="3">
        <v>22421</v>
      </c>
      <c r="M386" s="8" t="s">
        <v>8219</v>
      </c>
    </row>
    <row r="387" spans="11:13" x14ac:dyDescent="0.25">
      <c r="K387" s="3">
        <v>25000</v>
      </c>
      <c r="L387" s="3">
        <v>26495.5</v>
      </c>
      <c r="M387" s="8" t="s">
        <v>8219</v>
      </c>
    </row>
    <row r="388" spans="11:13" x14ac:dyDescent="0.25">
      <c r="K388" s="3">
        <v>600</v>
      </c>
      <c r="L388" s="3">
        <v>601</v>
      </c>
      <c r="M388" s="8" t="s">
        <v>8219</v>
      </c>
    </row>
    <row r="389" spans="11:13" x14ac:dyDescent="0.25">
      <c r="K389" s="3">
        <v>38000</v>
      </c>
      <c r="L389" s="3">
        <v>81316</v>
      </c>
      <c r="M389" s="8" t="s">
        <v>8219</v>
      </c>
    </row>
    <row r="390" spans="11:13" x14ac:dyDescent="0.25">
      <c r="K390" s="3">
        <v>5000</v>
      </c>
      <c r="L390" s="3">
        <v>6308</v>
      </c>
      <c r="M390" s="8" t="s">
        <v>8219</v>
      </c>
    </row>
    <row r="391" spans="11:13" x14ac:dyDescent="0.25">
      <c r="K391" s="3">
        <v>68000</v>
      </c>
      <c r="L391" s="3">
        <v>123444.12</v>
      </c>
      <c r="M391" s="8" t="s">
        <v>8219</v>
      </c>
    </row>
    <row r="392" spans="11:13" x14ac:dyDescent="0.25">
      <c r="K392" s="3">
        <v>1000</v>
      </c>
      <c r="L392" s="3">
        <v>1000</v>
      </c>
      <c r="M392" s="8" t="s">
        <v>8219</v>
      </c>
    </row>
    <row r="393" spans="11:13" x14ac:dyDescent="0.25">
      <c r="K393" s="3">
        <v>20000</v>
      </c>
      <c r="L393" s="3">
        <v>20122</v>
      </c>
      <c r="M393" s="8" t="s">
        <v>8219</v>
      </c>
    </row>
    <row r="394" spans="11:13" x14ac:dyDescent="0.25">
      <c r="K394" s="3">
        <v>18500</v>
      </c>
      <c r="L394" s="3">
        <v>18667</v>
      </c>
      <c r="M394" s="8" t="s">
        <v>8219</v>
      </c>
    </row>
    <row r="395" spans="11:13" x14ac:dyDescent="0.25">
      <c r="K395" s="3">
        <v>50000</v>
      </c>
      <c r="L395" s="3">
        <v>55223</v>
      </c>
      <c r="M395" s="8" t="s">
        <v>8219</v>
      </c>
    </row>
    <row r="396" spans="11:13" x14ac:dyDescent="0.25">
      <c r="K396" s="3">
        <v>4700</v>
      </c>
      <c r="L396" s="3">
        <v>5259</v>
      </c>
      <c r="M396" s="8" t="s">
        <v>8219</v>
      </c>
    </row>
    <row r="397" spans="11:13" x14ac:dyDescent="0.25">
      <c r="K397" s="3">
        <v>10000</v>
      </c>
      <c r="L397" s="3">
        <v>10804.45</v>
      </c>
      <c r="M397" s="8" t="s">
        <v>8219</v>
      </c>
    </row>
    <row r="398" spans="11:13" x14ac:dyDescent="0.25">
      <c r="K398" s="3">
        <v>15000</v>
      </c>
      <c r="L398" s="3">
        <v>16000</v>
      </c>
      <c r="M398" s="8" t="s">
        <v>8219</v>
      </c>
    </row>
    <row r="399" spans="11:13" x14ac:dyDescent="0.25">
      <c r="K399" s="3">
        <v>12444</v>
      </c>
      <c r="L399" s="3">
        <v>12929.35</v>
      </c>
      <c r="M399" s="8" t="s">
        <v>8219</v>
      </c>
    </row>
    <row r="400" spans="11:13" x14ac:dyDescent="0.25">
      <c r="K400" s="3">
        <v>7500</v>
      </c>
      <c r="L400" s="3">
        <v>9387</v>
      </c>
      <c r="M400" s="8" t="s">
        <v>8219</v>
      </c>
    </row>
    <row r="401" spans="11:13" x14ac:dyDescent="0.25">
      <c r="K401" s="3">
        <v>20000</v>
      </c>
      <c r="L401" s="3">
        <v>21361</v>
      </c>
      <c r="M401" s="8" t="s">
        <v>8219</v>
      </c>
    </row>
    <row r="402" spans="11:13" x14ac:dyDescent="0.25">
      <c r="K402" s="3">
        <v>10000</v>
      </c>
      <c r="L402" s="3">
        <v>11230.25</v>
      </c>
      <c r="M402" s="8" t="s">
        <v>8219</v>
      </c>
    </row>
    <row r="403" spans="11:13" x14ac:dyDescent="0.25">
      <c r="K403" s="3">
        <v>50000</v>
      </c>
      <c r="L403" s="3">
        <v>51906</v>
      </c>
      <c r="M403" s="8" t="s">
        <v>8219</v>
      </c>
    </row>
    <row r="404" spans="11:13" x14ac:dyDescent="0.25">
      <c r="K404" s="3">
        <v>2000</v>
      </c>
      <c r="L404" s="3">
        <v>2833</v>
      </c>
      <c r="M404" s="8" t="s">
        <v>8219</v>
      </c>
    </row>
    <row r="405" spans="11:13" x14ac:dyDescent="0.25">
      <c r="K405" s="3">
        <v>5000</v>
      </c>
      <c r="L405" s="3">
        <v>5263</v>
      </c>
      <c r="M405" s="8" t="s">
        <v>8219</v>
      </c>
    </row>
    <row r="406" spans="11:13" x14ac:dyDescent="0.25">
      <c r="K406" s="3">
        <v>35000</v>
      </c>
      <c r="L406" s="3">
        <v>36082</v>
      </c>
      <c r="M406" s="8" t="s">
        <v>8219</v>
      </c>
    </row>
    <row r="407" spans="11:13" x14ac:dyDescent="0.25">
      <c r="K407" s="3">
        <v>2820</v>
      </c>
      <c r="L407" s="3">
        <v>3036</v>
      </c>
      <c r="M407" s="8" t="s">
        <v>8219</v>
      </c>
    </row>
    <row r="408" spans="11:13" x14ac:dyDescent="0.25">
      <c r="K408" s="3">
        <v>2800</v>
      </c>
      <c r="L408" s="3">
        <v>3015.73</v>
      </c>
      <c r="M408" s="8" t="s">
        <v>8219</v>
      </c>
    </row>
    <row r="409" spans="11:13" x14ac:dyDescent="0.25">
      <c r="K409" s="3">
        <v>2000</v>
      </c>
      <c r="L409" s="3">
        <v>2031</v>
      </c>
      <c r="M409" s="8" t="s">
        <v>8219</v>
      </c>
    </row>
    <row r="410" spans="11:13" x14ac:dyDescent="0.25">
      <c r="K410" s="3">
        <v>6000</v>
      </c>
      <c r="L410" s="3">
        <v>6086.26</v>
      </c>
      <c r="M410" s="8" t="s">
        <v>8219</v>
      </c>
    </row>
    <row r="411" spans="11:13" x14ac:dyDescent="0.25">
      <c r="K411" s="3">
        <v>500</v>
      </c>
      <c r="L411" s="3">
        <v>684</v>
      </c>
      <c r="M411" s="8" t="s">
        <v>8219</v>
      </c>
    </row>
    <row r="412" spans="11:13" x14ac:dyDescent="0.25">
      <c r="K412" s="3">
        <v>1000</v>
      </c>
      <c r="L412" s="3">
        <v>1283</v>
      </c>
      <c r="M412" s="8" t="s">
        <v>8219</v>
      </c>
    </row>
    <row r="413" spans="11:13" x14ac:dyDescent="0.25">
      <c r="K413" s="3">
        <v>30000</v>
      </c>
      <c r="L413" s="3">
        <v>30315</v>
      </c>
      <c r="M413" s="8" t="s">
        <v>8219</v>
      </c>
    </row>
    <row r="414" spans="11:13" x14ac:dyDescent="0.25">
      <c r="K414" s="3">
        <v>2500</v>
      </c>
      <c r="L414" s="3">
        <v>3171</v>
      </c>
      <c r="M414" s="8" t="s">
        <v>8219</v>
      </c>
    </row>
    <row r="415" spans="11:13" x14ac:dyDescent="0.25">
      <c r="K415" s="3">
        <v>12800</v>
      </c>
      <c r="L415" s="3">
        <v>13451</v>
      </c>
      <c r="M415" s="8" t="s">
        <v>8219</v>
      </c>
    </row>
    <row r="416" spans="11:13" x14ac:dyDescent="0.25">
      <c r="K416" s="3">
        <v>18500</v>
      </c>
      <c r="L416" s="3">
        <v>19028</v>
      </c>
      <c r="M416" s="8" t="s">
        <v>8219</v>
      </c>
    </row>
    <row r="417" spans="11:13" x14ac:dyDescent="0.25">
      <c r="K417" s="3">
        <v>1400</v>
      </c>
      <c r="L417" s="3">
        <v>1430.06</v>
      </c>
      <c r="M417" s="8" t="s">
        <v>8219</v>
      </c>
    </row>
    <row r="418" spans="11:13" x14ac:dyDescent="0.25">
      <c r="K418" s="3">
        <v>1000</v>
      </c>
      <c r="L418" s="3">
        <v>1202.17</v>
      </c>
      <c r="M418" s="8" t="s">
        <v>8219</v>
      </c>
    </row>
    <row r="419" spans="11:13" x14ac:dyDescent="0.25">
      <c r="K419" s="3">
        <v>10500</v>
      </c>
      <c r="L419" s="3">
        <v>10526</v>
      </c>
      <c r="M419" s="8" t="s">
        <v>8219</v>
      </c>
    </row>
    <row r="420" spans="11:13" x14ac:dyDescent="0.25">
      <c r="K420" s="3">
        <v>22400</v>
      </c>
      <c r="L420" s="3">
        <v>22542</v>
      </c>
      <c r="M420" s="8" t="s">
        <v>8219</v>
      </c>
    </row>
    <row r="421" spans="11:13" x14ac:dyDescent="0.25">
      <c r="K421" s="3">
        <v>8000</v>
      </c>
      <c r="L421" s="3">
        <v>8035</v>
      </c>
      <c r="M421" s="8" t="s">
        <v>8219</v>
      </c>
    </row>
    <row r="422" spans="11:13" x14ac:dyDescent="0.25">
      <c r="K422" s="3">
        <v>3300</v>
      </c>
      <c r="L422" s="3">
        <v>14.5</v>
      </c>
      <c r="M422" s="9" t="s">
        <v>8221</v>
      </c>
    </row>
    <row r="423" spans="11:13" x14ac:dyDescent="0.25">
      <c r="K423" s="3">
        <v>15000</v>
      </c>
      <c r="L423" s="3">
        <v>301</v>
      </c>
      <c r="M423" s="9" t="s">
        <v>8221</v>
      </c>
    </row>
    <row r="424" spans="11:13" x14ac:dyDescent="0.25">
      <c r="K424" s="3">
        <v>40000</v>
      </c>
      <c r="L424" s="3">
        <v>430</v>
      </c>
      <c r="M424" s="9" t="s">
        <v>8221</v>
      </c>
    </row>
    <row r="425" spans="11:13" x14ac:dyDescent="0.25">
      <c r="K425" s="3">
        <v>20000</v>
      </c>
      <c r="L425" s="3">
        <v>153</v>
      </c>
      <c r="M425" s="9" t="s">
        <v>8221</v>
      </c>
    </row>
    <row r="426" spans="11:13" x14ac:dyDescent="0.25">
      <c r="K426" s="3">
        <v>3000</v>
      </c>
      <c r="L426" s="3">
        <v>203.9</v>
      </c>
      <c r="M426" s="9" t="s">
        <v>8221</v>
      </c>
    </row>
    <row r="427" spans="11:13" x14ac:dyDescent="0.25">
      <c r="K427" s="3">
        <v>50000</v>
      </c>
      <c r="L427" s="3">
        <v>6</v>
      </c>
      <c r="M427" s="9" t="s">
        <v>8221</v>
      </c>
    </row>
    <row r="428" spans="11:13" x14ac:dyDescent="0.25">
      <c r="K428" s="3">
        <v>10000</v>
      </c>
      <c r="L428" s="3">
        <v>133</v>
      </c>
      <c r="M428" s="9" t="s">
        <v>8221</v>
      </c>
    </row>
    <row r="429" spans="11:13" x14ac:dyDescent="0.25">
      <c r="K429" s="3">
        <v>6500</v>
      </c>
      <c r="L429" s="3">
        <v>0</v>
      </c>
      <c r="M429" s="9" t="s">
        <v>8221</v>
      </c>
    </row>
    <row r="430" spans="11:13" x14ac:dyDescent="0.25">
      <c r="K430" s="3">
        <v>12000</v>
      </c>
      <c r="L430" s="3">
        <v>676</v>
      </c>
      <c r="M430" s="9" t="s">
        <v>8221</v>
      </c>
    </row>
    <row r="431" spans="11:13" x14ac:dyDescent="0.25">
      <c r="K431" s="3">
        <v>5000</v>
      </c>
      <c r="L431" s="3">
        <v>0</v>
      </c>
      <c r="M431" s="9" t="s">
        <v>8221</v>
      </c>
    </row>
    <row r="432" spans="11:13" x14ac:dyDescent="0.25">
      <c r="K432" s="3">
        <v>1000</v>
      </c>
      <c r="L432" s="3">
        <v>24</v>
      </c>
      <c r="M432" s="9" t="s">
        <v>8221</v>
      </c>
    </row>
    <row r="433" spans="11:13" x14ac:dyDescent="0.25">
      <c r="K433" s="3">
        <v>3000</v>
      </c>
      <c r="L433" s="3">
        <v>415</v>
      </c>
      <c r="M433" s="9" t="s">
        <v>8221</v>
      </c>
    </row>
    <row r="434" spans="11:13" x14ac:dyDescent="0.25">
      <c r="K434" s="3">
        <v>6000</v>
      </c>
      <c r="L434" s="3">
        <v>570</v>
      </c>
      <c r="M434" s="9" t="s">
        <v>8221</v>
      </c>
    </row>
    <row r="435" spans="11:13" x14ac:dyDescent="0.25">
      <c r="K435" s="3">
        <v>3000</v>
      </c>
      <c r="L435" s="3">
        <v>0</v>
      </c>
      <c r="M435" s="9" t="s">
        <v>8221</v>
      </c>
    </row>
    <row r="436" spans="11:13" x14ac:dyDescent="0.25">
      <c r="K436" s="3">
        <v>2500</v>
      </c>
      <c r="L436" s="3">
        <v>125</v>
      </c>
      <c r="M436" s="9" t="s">
        <v>8221</v>
      </c>
    </row>
    <row r="437" spans="11:13" x14ac:dyDescent="0.25">
      <c r="K437" s="3">
        <v>110000</v>
      </c>
      <c r="L437" s="3">
        <v>3</v>
      </c>
      <c r="M437" s="9" t="s">
        <v>8221</v>
      </c>
    </row>
    <row r="438" spans="11:13" x14ac:dyDescent="0.25">
      <c r="K438" s="3">
        <v>1000</v>
      </c>
      <c r="L438" s="3">
        <v>0</v>
      </c>
      <c r="M438" s="9" t="s">
        <v>8221</v>
      </c>
    </row>
    <row r="439" spans="11:13" x14ac:dyDescent="0.25">
      <c r="K439" s="3">
        <v>7000</v>
      </c>
      <c r="L439" s="3">
        <v>0</v>
      </c>
      <c r="M439" s="9" t="s">
        <v>8221</v>
      </c>
    </row>
    <row r="440" spans="11:13" x14ac:dyDescent="0.25">
      <c r="K440" s="3">
        <v>20000</v>
      </c>
      <c r="L440" s="3">
        <v>1876</v>
      </c>
      <c r="M440" s="9" t="s">
        <v>8221</v>
      </c>
    </row>
    <row r="441" spans="11:13" x14ac:dyDescent="0.25">
      <c r="K441" s="3">
        <v>450</v>
      </c>
      <c r="L441" s="3">
        <v>0</v>
      </c>
      <c r="M441" s="9" t="s">
        <v>8221</v>
      </c>
    </row>
    <row r="442" spans="11:13" x14ac:dyDescent="0.25">
      <c r="K442" s="3">
        <v>5000</v>
      </c>
      <c r="L442" s="3">
        <v>5</v>
      </c>
      <c r="M442" s="9" t="s">
        <v>8221</v>
      </c>
    </row>
    <row r="443" spans="11:13" x14ac:dyDescent="0.25">
      <c r="K443" s="3">
        <v>400</v>
      </c>
      <c r="L443" s="3">
        <v>0</v>
      </c>
      <c r="M443" s="9" t="s">
        <v>8221</v>
      </c>
    </row>
    <row r="444" spans="11:13" x14ac:dyDescent="0.25">
      <c r="K444" s="3">
        <v>17000</v>
      </c>
      <c r="L444" s="3">
        <v>6691</v>
      </c>
      <c r="M444" s="9" t="s">
        <v>8221</v>
      </c>
    </row>
    <row r="445" spans="11:13" x14ac:dyDescent="0.25">
      <c r="K445" s="3">
        <v>10000</v>
      </c>
      <c r="L445" s="3">
        <v>10</v>
      </c>
      <c r="M445" s="9" t="s">
        <v>8221</v>
      </c>
    </row>
    <row r="446" spans="11:13" x14ac:dyDescent="0.25">
      <c r="K446" s="3">
        <v>1000</v>
      </c>
      <c r="L446" s="3">
        <v>50</v>
      </c>
      <c r="M446" s="9" t="s">
        <v>8221</v>
      </c>
    </row>
    <row r="447" spans="11:13" x14ac:dyDescent="0.25">
      <c r="K447" s="3">
        <v>60000</v>
      </c>
      <c r="L447" s="3">
        <v>2</v>
      </c>
      <c r="M447" s="9" t="s">
        <v>8221</v>
      </c>
    </row>
    <row r="448" spans="11:13" x14ac:dyDescent="0.25">
      <c r="K448" s="3">
        <v>10500</v>
      </c>
      <c r="L448" s="3">
        <v>766</v>
      </c>
      <c r="M448" s="9" t="s">
        <v>8221</v>
      </c>
    </row>
    <row r="449" spans="11:13" x14ac:dyDescent="0.25">
      <c r="K449" s="3">
        <v>30000</v>
      </c>
      <c r="L449" s="3">
        <v>5</v>
      </c>
      <c r="M449" s="9" t="s">
        <v>8221</v>
      </c>
    </row>
    <row r="450" spans="11:13" x14ac:dyDescent="0.25">
      <c r="K450" s="3">
        <v>2500</v>
      </c>
      <c r="L450" s="3">
        <v>82.01</v>
      </c>
      <c r="M450" s="9" t="s">
        <v>8221</v>
      </c>
    </row>
    <row r="451" spans="11:13" x14ac:dyDescent="0.25">
      <c r="K451" s="3">
        <v>2000</v>
      </c>
      <c r="L451" s="3">
        <v>45</v>
      </c>
      <c r="M451" s="9" t="s">
        <v>8221</v>
      </c>
    </row>
    <row r="452" spans="11:13" x14ac:dyDescent="0.25">
      <c r="K452" s="3">
        <v>50000</v>
      </c>
      <c r="L452" s="3">
        <v>396</v>
      </c>
      <c r="M452" s="9" t="s">
        <v>8221</v>
      </c>
    </row>
    <row r="453" spans="11:13" x14ac:dyDescent="0.25">
      <c r="K453" s="3">
        <v>20000</v>
      </c>
      <c r="L453" s="3">
        <v>0</v>
      </c>
      <c r="M453" s="9" t="s">
        <v>8221</v>
      </c>
    </row>
    <row r="454" spans="11:13" x14ac:dyDescent="0.25">
      <c r="K454" s="3">
        <v>750</v>
      </c>
      <c r="L454" s="3">
        <v>480</v>
      </c>
      <c r="M454" s="9" t="s">
        <v>8221</v>
      </c>
    </row>
    <row r="455" spans="11:13" x14ac:dyDescent="0.25">
      <c r="K455" s="3">
        <v>94875</v>
      </c>
      <c r="L455" s="3">
        <v>26</v>
      </c>
      <c r="M455" s="9" t="s">
        <v>8221</v>
      </c>
    </row>
    <row r="456" spans="11:13" x14ac:dyDescent="0.25">
      <c r="K456" s="3">
        <v>10000</v>
      </c>
      <c r="L456" s="3">
        <v>82</v>
      </c>
      <c r="M456" s="9" t="s">
        <v>8221</v>
      </c>
    </row>
    <row r="457" spans="11:13" x14ac:dyDescent="0.25">
      <c r="K457" s="3">
        <v>65000</v>
      </c>
      <c r="L457" s="3">
        <v>45</v>
      </c>
      <c r="M457" s="9" t="s">
        <v>8221</v>
      </c>
    </row>
    <row r="458" spans="11:13" x14ac:dyDescent="0.25">
      <c r="K458" s="3">
        <v>8888</v>
      </c>
      <c r="L458" s="3">
        <v>61</v>
      </c>
      <c r="M458" s="9" t="s">
        <v>8221</v>
      </c>
    </row>
    <row r="459" spans="11:13" x14ac:dyDescent="0.25">
      <c r="K459" s="3">
        <v>20000</v>
      </c>
      <c r="L459" s="3">
        <v>0</v>
      </c>
      <c r="M459" s="9" t="s">
        <v>8221</v>
      </c>
    </row>
    <row r="460" spans="11:13" x14ac:dyDescent="0.25">
      <c r="K460" s="3">
        <v>10000</v>
      </c>
      <c r="L460" s="3">
        <v>821</v>
      </c>
      <c r="M460" s="9" t="s">
        <v>8221</v>
      </c>
    </row>
    <row r="461" spans="11:13" x14ac:dyDescent="0.25">
      <c r="K461" s="3">
        <v>39000</v>
      </c>
      <c r="L461" s="3">
        <v>25</v>
      </c>
      <c r="M461" s="9" t="s">
        <v>8221</v>
      </c>
    </row>
    <row r="462" spans="11:13" x14ac:dyDescent="0.25">
      <c r="K462" s="3">
        <v>8500</v>
      </c>
      <c r="L462" s="3">
        <v>25</v>
      </c>
      <c r="M462" s="9" t="s">
        <v>8221</v>
      </c>
    </row>
    <row r="463" spans="11:13" x14ac:dyDescent="0.25">
      <c r="K463" s="3">
        <v>550</v>
      </c>
      <c r="L463" s="3">
        <v>0</v>
      </c>
      <c r="M463" s="9" t="s">
        <v>8221</v>
      </c>
    </row>
    <row r="464" spans="11:13" x14ac:dyDescent="0.25">
      <c r="K464" s="3">
        <v>100000</v>
      </c>
      <c r="L464" s="3">
        <v>0</v>
      </c>
      <c r="M464" s="9" t="s">
        <v>8221</v>
      </c>
    </row>
    <row r="465" spans="11:13" x14ac:dyDescent="0.25">
      <c r="K465" s="3">
        <v>55000</v>
      </c>
      <c r="L465" s="3">
        <v>1250</v>
      </c>
      <c r="M465" s="9" t="s">
        <v>8221</v>
      </c>
    </row>
    <row r="466" spans="11:13" x14ac:dyDescent="0.25">
      <c r="K466" s="3">
        <v>1010</v>
      </c>
      <c r="L466" s="3">
        <v>1</v>
      </c>
      <c r="M466" s="9" t="s">
        <v>8221</v>
      </c>
    </row>
    <row r="467" spans="11:13" x14ac:dyDescent="0.25">
      <c r="K467" s="3">
        <v>512</v>
      </c>
      <c r="L467" s="3">
        <v>138</v>
      </c>
      <c r="M467" s="9" t="s">
        <v>8221</v>
      </c>
    </row>
    <row r="468" spans="11:13" x14ac:dyDescent="0.25">
      <c r="K468" s="3">
        <v>10000</v>
      </c>
      <c r="L468" s="3">
        <v>76</v>
      </c>
      <c r="M468" s="9" t="s">
        <v>8221</v>
      </c>
    </row>
    <row r="469" spans="11:13" x14ac:dyDescent="0.25">
      <c r="K469" s="3">
        <v>20000</v>
      </c>
      <c r="L469" s="3">
        <v>4315</v>
      </c>
      <c r="M469" s="9" t="s">
        <v>8221</v>
      </c>
    </row>
    <row r="470" spans="11:13" x14ac:dyDescent="0.25">
      <c r="K470" s="3">
        <v>7500</v>
      </c>
      <c r="L470" s="3">
        <v>0</v>
      </c>
      <c r="M470" s="9" t="s">
        <v>8221</v>
      </c>
    </row>
    <row r="471" spans="11:13" x14ac:dyDescent="0.25">
      <c r="K471" s="3">
        <v>6000</v>
      </c>
      <c r="L471" s="3">
        <v>0</v>
      </c>
      <c r="M471" s="9" t="s">
        <v>8221</v>
      </c>
    </row>
    <row r="472" spans="11:13" x14ac:dyDescent="0.25">
      <c r="K472" s="3">
        <v>5000</v>
      </c>
      <c r="L472" s="3">
        <v>51</v>
      </c>
      <c r="M472" s="9" t="s">
        <v>8221</v>
      </c>
    </row>
    <row r="473" spans="11:13" x14ac:dyDescent="0.25">
      <c r="K473" s="3">
        <v>55000</v>
      </c>
      <c r="L473" s="3">
        <v>6541</v>
      </c>
      <c r="M473" s="9" t="s">
        <v>8221</v>
      </c>
    </row>
    <row r="474" spans="11:13" x14ac:dyDescent="0.25">
      <c r="K474" s="3">
        <v>800</v>
      </c>
      <c r="L474" s="3">
        <v>141</v>
      </c>
      <c r="M474" s="9" t="s">
        <v>8221</v>
      </c>
    </row>
    <row r="475" spans="11:13" x14ac:dyDescent="0.25">
      <c r="K475" s="3">
        <v>30000</v>
      </c>
      <c r="L475" s="3">
        <v>861</v>
      </c>
      <c r="M475" s="9" t="s">
        <v>8221</v>
      </c>
    </row>
    <row r="476" spans="11:13" x14ac:dyDescent="0.25">
      <c r="K476" s="3">
        <v>3300</v>
      </c>
      <c r="L476" s="3">
        <v>1</v>
      </c>
      <c r="M476" s="9" t="s">
        <v>8221</v>
      </c>
    </row>
    <row r="477" spans="11:13" x14ac:dyDescent="0.25">
      <c r="K477" s="3">
        <v>2000</v>
      </c>
      <c r="L477" s="3">
        <v>0</v>
      </c>
      <c r="M477" s="9" t="s">
        <v>8221</v>
      </c>
    </row>
    <row r="478" spans="11:13" x14ac:dyDescent="0.25">
      <c r="K478" s="3">
        <v>220000</v>
      </c>
      <c r="L478" s="3">
        <v>4906.59</v>
      </c>
      <c r="M478" s="9" t="s">
        <v>8221</v>
      </c>
    </row>
    <row r="479" spans="11:13" x14ac:dyDescent="0.25">
      <c r="K479" s="3">
        <v>1500</v>
      </c>
      <c r="L479" s="3">
        <v>0</v>
      </c>
      <c r="M479" s="9" t="s">
        <v>8221</v>
      </c>
    </row>
    <row r="480" spans="11:13" x14ac:dyDescent="0.25">
      <c r="K480" s="3">
        <v>10000</v>
      </c>
      <c r="L480" s="3">
        <v>0</v>
      </c>
      <c r="M480" s="9" t="s">
        <v>8221</v>
      </c>
    </row>
    <row r="481" spans="11:13" x14ac:dyDescent="0.25">
      <c r="K481" s="3">
        <v>15000</v>
      </c>
      <c r="L481" s="3">
        <v>4884</v>
      </c>
      <c r="M481" s="9" t="s">
        <v>8221</v>
      </c>
    </row>
    <row r="482" spans="11:13" x14ac:dyDescent="0.25">
      <c r="K482" s="3">
        <v>40000</v>
      </c>
      <c r="L482" s="3">
        <v>7764</v>
      </c>
      <c r="M482" s="9" t="s">
        <v>8221</v>
      </c>
    </row>
    <row r="483" spans="11:13" x14ac:dyDescent="0.25">
      <c r="K483" s="3">
        <v>30000</v>
      </c>
      <c r="L483" s="3">
        <v>1830</v>
      </c>
      <c r="M483" s="9" t="s">
        <v>8221</v>
      </c>
    </row>
    <row r="484" spans="11:13" x14ac:dyDescent="0.25">
      <c r="K484" s="3">
        <v>10000</v>
      </c>
      <c r="L484" s="3">
        <v>10</v>
      </c>
      <c r="M484" s="9" t="s">
        <v>8221</v>
      </c>
    </row>
    <row r="485" spans="11:13" x14ac:dyDescent="0.25">
      <c r="K485" s="3">
        <v>15000</v>
      </c>
      <c r="L485" s="3">
        <v>7530</v>
      </c>
      <c r="M485" s="9" t="s">
        <v>8221</v>
      </c>
    </row>
    <row r="486" spans="11:13" x14ac:dyDescent="0.25">
      <c r="K486" s="3">
        <v>80000</v>
      </c>
      <c r="L486" s="3">
        <v>149</v>
      </c>
      <c r="M486" s="9" t="s">
        <v>8221</v>
      </c>
    </row>
    <row r="487" spans="11:13" x14ac:dyDescent="0.25">
      <c r="K487" s="3">
        <v>37956</v>
      </c>
      <c r="L487" s="3">
        <v>8315.01</v>
      </c>
      <c r="M487" s="9" t="s">
        <v>8221</v>
      </c>
    </row>
    <row r="488" spans="11:13" x14ac:dyDescent="0.25">
      <c r="K488" s="3">
        <v>550000</v>
      </c>
      <c r="L488" s="3">
        <v>50</v>
      </c>
      <c r="M488" s="9" t="s">
        <v>8221</v>
      </c>
    </row>
    <row r="489" spans="11:13" x14ac:dyDescent="0.25">
      <c r="K489" s="3">
        <v>50000</v>
      </c>
      <c r="L489" s="3">
        <v>0</v>
      </c>
      <c r="M489" s="9" t="s">
        <v>8221</v>
      </c>
    </row>
    <row r="490" spans="11:13" x14ac:dyDescent="0.25">
      <c r="K490" s="3">
        <v>12000</v>
      </c>
      <c r="L490" s="3">
        <v>0</v>
      </c>
      <c r="M490" s="9" t="s">
        <v>8221</v>
      </c>
    </row>
    <row r="491" spans="11:13" x14ac:dyDescent="0.25">
      <c r="K491" s="3">
        <v>74997</v>
      </c>
      <c r="L491" s="3">
        <v>215</v>
      </c>
      <c r="M491" s="9" t="s">
        <v>8221</v>
      </c>
    </row>
    <row r="492" spans="11:13" x14ac:dyDescent="0.25">
      <c r="K492" s="3">
        <v>1000</v>
      </c>
      <c r="L492" s="3">
        <v>0</v>
      </c>
      <c r="M492" s="9" t="s">
        <v>8221</v>
      </c>
    </row>
    <row r="493" spans="11:13" x14ac:dyDescent="0.25">
      <c r="K493" s="3">
        <v>10000</v>
      </c>
      <c r="L493" s="3">
        <v>0</v>
      </c>
      <c r="M493" s="9" t="s">
        <v>8221</v>
      </c>
    </row>
    <row r="494" spans="11:13" x14ac:dyDescent="0.25">
      <c r="K494" s="3">
        <v>10000000</v>
      </c>
      <c r="L494" s="3">
        <v>0</v>
      </c>
      <c r="M494" s="9" t="s">
        <v>8221</v>
      </c>
    </row>
    <row r="495" spans="11:13" x14ac:dyDescent="0.25">
      <c r="K495" s="3">
        <v>30000</v>
      </c>
      <c r="L495" s="3">
        <v>0</v>
      </c>
      <c r="M495" s="9" t="s">
        <v>8221</v>
      </c>
    </row>
    <row r="496" spans="11:13" x14ac:dyDescent="0.25">
      <c r="K496" s="3">
        <v>20000</v>
      </c>
      <c r="L496" s="3">
        <v>31</v>
      </c>
      <c r="M496" s="9" t="s">
        <v>8221</v>
      </c>
    </row>
    <row r="497" spans="11:13" x14ac:dyDescent="0.25">
      <c r="K497" s="3">
        <v>7000</v>
      </c>
      <c r="L497" s="3">
        <v>0</v>
      </c>
      <c r="M497" s="9" t="s">
        <v>8221</v>
      </c>
    </row>
    <row r="498" spans="11:13" x14ac:dyDescent="0.25">
      <c r="K498" s="3">
        <v>60000</v>
      </c>
      <c r="L498" s="3">
        <v>1</v>
      </c>
      <c r="M498" s="9" t="s">
        <v>8221</v>
      </c>
    </row>
    <row r="499" spans="11:13" x14ac:dyDescent="0.25">
      <c r="K499" s="3">
        <v>4480</v>
      </c>
      <c r="L499" s="3">
        <v>30</v>
      </c>
      <c r="M499" s="9" t="s">
        <v>8221</v>
      </c>
    </row>
    <row r="500" spans="11:13" x14ac:dyDescent="0.25">
      <c r="K500" s="3">
        <v>65108</v>
      </c>
      <c r="L500" s="3">
        <v>2994</v>
      </c>
      <c r="M500" s="9" t="s">
        <v>8221</v>
      </c>
    </row>
    <row r="501" spans="11:13" x14ac:dyDescent="0.25">
      <c r="K501" s="3">
        <v>20000</v>
      </c>
      <c r="L501" s="3">
        <v>1910</v>
      </c>
      <c r="M501" s="9" t="s">
        <v>8221</v>
      </c>
    </row>
    <row r="502" spans="11:13" x14ac:dyDescent="0.25">
      <c r="K502" s="3">
        <v>6500</v>
      </c>
      <c r="L502" s="3">
        <v>215</v>
      </c>
      <c r="M502" s="9" t="s">
        <v>8221</v>
      </c>
    </row>
    <row r="503" spans="11:13" x14ac:dyDescent="0.25">
      <c r="K503" s="3">
        <v>10000</v>
      </c>
      <c r="L503" s="3">
        <v>0</v>
      </c>
      <c r="M503" s="9" t="s">
        <v>8221</v>
      </c>
    </row>
    <row r="504" spans="11:13" x14ac:dyDescent="0.25">
      <c r="K504" s="3">
        <v>20000</v>
      </c>
      <c r="L504" s="3">
        <v>230</v>
      </c>
      <c r="M504" s="9" t="s">
        <v>8221</v>
      </c>
    </row>
    <row r="505" spans="11:13" x14ac:dyDescent="0.25">
      <c r="K505" s="3">
        <v>6500</v>
      </c>
      <c r="L505" s="3">
        <v>114</v>
      </c>
      <c r="M505" s="9" t="s">
        <v>8221</v>
      </c>
    </row>
    <row r="506" spans="11:13" x14ac:dyDescent="0.25">
      <c r="K506" s="3">
        <v>24500</v>
      </c>
      <c r="L506" s="3">
        <v>335</v>
      </c>
      <c r="M506" s="9" t="s">
        <v>8221</v>
      </c>
    </row>
    <row r="507" spans="11:13" x14ac:dyDescent="0.25">
      <c r="K507" s="3">
        <v>12000</v>
      </c>
      <c r="L507" s="3">
        <v>52</v>
      </c>
      <c r="M507" s="9" t="s">
        <v>8221</v>
      </c>
    </row>
    <row r="508" spans="11:13" x14ac:dyDescent="0.25">
      <c r="K508" s="3">
        <v>200000</v>
      </c>
      <c r="L508" s="3">
        <v>250</v>
      </c>
      <c r="M508" s="9" t="s">
        <v>8221</v>
      </c>
    </row>
    <row r="509" spans="11:13" x14ac:dyDescent="0.25">
      <c r="K509" s="3">
        <v>20000</v>
      </c>
      <c r="L509" s="3">
        <v>640</v>
      </c>
      <c r="M509" s="9" t="s">
        <v>8221</v>
      </c>
    </row>
    <row r="510" spans="11:13" x14ac:dyDescent="0.25">
      <c r="K510" s="3">
        <v>50000</v>
      </c>
      <c r="L510" s="3">
        <v>400</v>
      </c>
      <c r="M510" s="9" t="s">
        <v>8221</v>
      </c>
    </row>
    <row r="511" spans="11:13" x14ac:dyDescent="0.25">
      <c r="K511" s="3">
        <v>5000</v>
      </c>
      <c r="L511" s="3">
        <v>10</v>
      </c>
      <c r="M511" s="9" t="s">
        <v>8221</v>
      </c>
    </row>
    <row r="512" spans="11:13" x14ac:dyDescent="0.25">
      <c r="K512" s="3">
        <v>14000</v>
      </c>
      <c r="L512" s="3">
        <v>0</v>
      </c>
      <c r="M512" s="9" t="s">
        <v>8221</v>
      </c>
    </row>
    <row r="513" spans="11:13" x14ac:dyDescent="0.25">
      <c r="K513" s="3">
        <v>5000</v>
      </c>
      <c r="L513" s="3">
        <v>150</v>
      </c>
      <c r="M513" s="9" t="s">
        <v>8221</v>
      </c>
    </row>
    <row r="514" spans="11:13" x14ac:dyDescent="0.25">
      <c r="K514" s="3">
        <v>8000</v>
      </c>
      <c r="L514" s="3">
        <v>11</v>
      </c>
      <c r="M514" s="9" t="s">
        <v>8221</v>
      </c>
    </row>
    <row r="515" spans="11:13" x14ac:dyDescent="0.25">
      <c r="K515" s="3">
        <v>50000</v>
      </c>
      <c r="L515" s="3">
        <v>6962</v>
      </c>
      <c r="M515" s="9" t="s">
        <v>8221</v>
      </c>
    </row>
    <row r="516" spans="11:13" x14ac:dyDescent="0.25">
      <c r="K516" s="3">
        <v>1500</v>
      </c>
      <c r="L516" s="3">
        <v>50</v>
      </c>
      <c r="M516" s="9" t="s">
        <v>8221</v>
      </c>
    </row>
    <row r="517" spans="11:13" x14ac:dyDescent="0.25">
      <c r="K517" s="3">
        <v>97000</v>
      </c>
      <c r="L517" s="3">
        <v>24651</v>
      </c>
      <c r="M517" s="9" t="s">
        <v>8221</v>
      </c>
    </row>
    <row r="518" spans="11:13" x14ac:dyDescent="0.25">
      <c r="K518" s="3">
        <v>5000</v>
      </c>
      <c r="L518" s="3">
        <v>0</v>
      </c>
      <c r="M518" s="9" t="s">
        <v>8221</v>
      </c>
    </row>
    <row r="519" spans="11:13" x14ac:dyDescent="0.25">
      <c r="K519" s="3">
        <v>15000</v>
      </c>
      <c r="L519" s="3">
        <v>205</v>
      </c>
      <c r="M519" s="9" t="s">
        <v>8221</v>
      </c>
    </row>
    <row r="520" spans="11:13" x14ac:dyDescent="0.25">
      <c r="K520" s="3">
        <v>7175</v>
      </c>
      <c r="L520" s="3">
        <v>0</v>
      </c>
      <c r="M520" s="9" t="s">
        <v>8221</v>
      </c>
    </row>
    <row r="521" spans="11:13" x14ac:dyDescent="0.25">
      <c r="K521" s="3">
        <v>12001</v>
      </c>
      <c r="L521" s="3">
        <v>2746</v>
      </c>
      <c r="M521" s="9" t="s">
        <v>8221</v>
      </c>
    </row>
    <row r="522" spans="11:13" x14ac:dyDescent="0.25">
      <c r="K522" s="3">
        <v>5000</v>
      </c>
      <c r="L522" s="3">
        <v>5105</v>
      </c>
      <c r="M522" s="8" t="s">
        <v>8219</v>
      </c>
    </row>
    <row r="523" spans="11:13" x14ac:dyDescent="0.25">
      <c r="K523" s="3">
        <v>5000</v>
      </c>
      <c r="L523" s="3">
        <v>5232</v>
      </c>
      <c r="M523" s="8" t="s">
        <v>8219</v>
      </c>
    </row>
    <row r="524" spans="11:13" x14ac:dyDescent="0.25">
      <c r="K524" s="3">
        <v>3000</v>
      </c>
      <c r="L524" s="3">
        <v>3440</v>
      </c>
      <c r="M524" s="8" t="s">
        <v>8219</v>
      </c>
    </row>
    <row r="525" spans="11:13" x14ac:dyDescent="0.25">
      <c r="K525" s="3">
        <v>5000</v>
      </c>
      <c r="L525" s="3">
        <v>6030</v>
      </c>
      <c r="M525" s="8" t="s">
        <v>8219</v>
      </c>
    </row>
    <row r="526" spans="11:13" x14ac:dyDescent="0.25">
      <c r="K526" s="3">
        <v>3500</v>
      </c>
      <c r="L526" s="3">
        <v>3803.55</v>
      </c>
      <c r="M526" s="8" t="s">
        <v>8219</v>
      </c>
    </row>
    <row r="527" spans="11:13" x14ac:dyDescent="0.25">
      <c r="K527" s="3">
        <v>12000</v>
      </c>
      <c r="L527" s="3">
        <v>12000</v>
      </c>
      <c r="M527" s="8" t="s">
        <v>8219</v>
      </c>
    </row>
    <row r="528" spans="11:13" x14ac:dyDescent="0.25">
      <c r="K528" s="3">
        <v>1500</v>
      </c>
      <c r="L528" s="3">
        <v>1710</v>
      </c>
      <c r="M528" s="8" t="s">
        <v>8219</v>
      </c>
    </row>
    <row r="529" spans="11:13" x14ac:dyDescent="0.25">
      <c r="K529" s="3">
        <v>10000</v>
      </c>
      <c r="L529" s="3">
        <v>10085</v>
      </c>
      <c r="M529" s="8" t="s">
        <v>8219</v>
      </c>
    </row>
    <row r="530" spans="11:13" x14ac:dyDescent="0.25">
      <c r="K530" s="3">
        <v>1150</v>
      </c>
      <c r="L530" s="3">
        <v>1330</v>
      </c>
      <c r="M530" s="8" t="s">
        <v>8219</v>
      </c>
    </row>
    <row r="531" spans="11:13" x14ac:dyDescent="0.25">
      <c r="K531" s="3">
        <v>1200</v>
      </c>
      <c r="L531" s="3">
        <v>1565</v>
      </c>
      <c r="M531" s="8" t="s">
        <v>8219</v>
      </c>
    </row>
    <row r="532" spans="11:13" x14ac:dyDescent="0.25">
      <c r="K532" s="3">
        <v>3405</v>
      </c>
      <c r="L532" s="3">
        <v>3670</v>
      </c>
      <c r="M532" s="8" t="s">
        <v>8219</v>
      </c>
    </row>
    <row r="533" spans="11:13" x14ac:dyDescent="0.25">
      <c r="K533" s="3">
        <v>4000</v>
      </c>
      <c r="L533" s="3">
        <v>4000</v>
      </c>
      <c r="M533" s="8" t="s">
        <v>8219</v>
      </c>
    </row>
    <row r="534" spans="11:13" x14ac:dyDescent="0.25">
      <c r="K534" s="3">
        <v>10000</v>
      </c>
      <c r="L534" s="3">
        <v>12325</v>
      </c>
      <c r="M534" s="8" t="s">
        <v>8219</v>
      </c>
    </row>
    <row r="535" spans="11:13" x14ac:dyDescent="0.25">
      <c r="K535" s="3">
        <v>2000</v>
      </c>
      <c r="L535" s="3">
        <v>2004</v>
      </c>
      <c r="M535" s="8" t="s">
        <v>8219</v>
      </c>
    </row>
    <row r="536" spans="11:13" x14ac:dyDescent="0.25">
      <c r="K536" s="3">
        <v>15000</v>
      </c>
      <c r="L536" s="3">
        <v>15700</v>
      </c>
      <c r="M536" s="8" t="s">
        <v>8219</v>
      </c>
    </row>
    <row r="537" spans="11:13" x14ac:dyDescent="0.25">
      <c r="K537" s="3">
        <v>2000</v>
      </c>
      <c r="L537" s="3">
        <v>2050</v>
      </c>
      <c r="M537" s="8" t="s">
        <v>8219</v>
      </c>
    </row>
    <row r="538" spans="11:13" x14ac:dyDescent="0.25">
      <c r="K538" s="3">
        <v>3300</v>
      </c>
      <c r="L538" s="3">
        <v>3902.5</v>
      </c>
      <c r="M538" s="8" t="s">
        <v>8219</v>
      </c>
    </row>
    <row r="539" spans="11:13" x14ac:dyDescent="0.25">
      <c r="K539" s="3">
        <v>2000</v>
      </c>
      <c r="L539" s="3">
        <v>2410</v>
      </c>
      <c r="M539" s="8" t="s">
        <v>8219</v>
      </c>
    </row>
    <row r="540" spans="11:13" x14ac:dyDescent="0.25">
      <c r="K540" s="3">
        <v>5000</v>
      </c>
      <c r="L540" s="3">
        <v>15121</v>
      </c>
      <c r="M540" s="8" t="s">
        <v>8219</v>
      </c>
    </row>
    <row r="541" spans="11:13" x14ac:dyDescent="0.25">
      <c r="K541" s="3">
        <v>500</v>
      </c>
      <c r="L541" s="3">
        <v>503.22</v>
      </c>
      <c r="M541" s="8" t="s">
        <v>8219</v>
      </c>
    </row>
    <row r="542" spans="11:13" x14ac:dyDescent="0.25">
      <c r="K542" s="3">
        <v>15000</v>
      </c>
      <c r="L542" s="3">
        <v>1</v>
      </c>
      <c r="M542" s="9" t="s">
        <v>8221</v>
      </c>
    </row>
    <row r="543" spans="11:13" x14ac:dyDescent="0.25">
      <c r="K543" s="3">
        <v>4500</v>
      </c>
      <c r="L543" s="3">
        <v>25</v>
      </c>
      <c r="M543" s="9" t="s">
        <v>8221</v>
      </c>
    </row>
    <row r="544" spans="11:13" x14ac:dyDescent="0.25">
      <c r="K544" s="3">
        <v>250000</v>
      </c>
      <c r="L544" s="3">
        <v>1</v>
      </c>
      <c r="M544" s="9" t="s">
        <v>8221</v>
      </c>
    </row>
    <row r="545" spans="11:13" x14ac:dyDescent="0.25">
      <c r="K545" s="3">
        <v>22000</v>
      </c>
      <c r="L545" s="3">
        <v>70</v>
      </c>
      <c r="M545" s="9" t="s">
        <v>8221</v>
      </c>
    </row>
    <row r="546" spans="11:13" x14ac:dyDescent="0.25">
      <c r="K546" s="3">
        <v>500</v>
      </c>
      <c r="L546" s="3">
        <v>6</v>
      </c>
      <c r="M546" s="9" t="s">
        <v>8221</v>
      </c>
    </row>
    <row r="547" spans="11:13" x14ac:dyDescent="0.25">
      <c r="K547" s="3">
        <v>50000</v>
      </c>
      <c r="L547" s="3">
        <v>13692</v>
      </c>
      <c r="M547" s="9" t="s">
        <v>8221</v>
      </c>
    </row>
    <row r="548" spans="11:13" x14ac:dyDescent="0.25">
      <c r="K548" s="3">
        <v>60000</v>
      </c>
      <c r="L548" s="3">
        <v>52</v>
      </c>
      <c r="M548" s="9" t="s">
        <v>8221</v>
      </c>
    </row>
    <row r="549" spans="11:13" x14ac:dyDescent="0.25">
      <c r="K549" s="3">
        <v>7500</v>
      </c>
      <c r="L549" s="3">
        <v>0</v>
      </c>
      <c r="M549" s="9" t="s">
        <v>8221</v>
      </c>
    </row>
    <row r="550" spans="11:13" x14ac:dyDescent="0.25">
      <c r="K550" s="3">
        <v>10000</v>
      </c>
      <c r="L550" s="3">
        <v>9</v>
      </c>
      <c r="M550" s="9" t="s">
        <v>8221</v>
      </c>
    </row>
    <row r="551" spans="11:13" x14ac:dyDescent="0.25">
      <c r="K551" s="3">
        <v>2500</v>
      </c>
      <c r="L551" s="3">
        <v>68</v>
      </c>
      <c r="M551" s="9" t="s">
        <v>8221</v>
      </c>
    </row>
    <row r="552" spans="11:13" x14ac:dyDescent="0.25">
      <c r="K552" s="3">
        <v>5000</v>
      </c>
      <c r="L552" s="3">
        <v>35</v>
      </c>
      <c r="M552" s="9" t="s">
        <v>8221</v>
      </c>
    </row>
    <row r="553" spans="11:13" x14ac:dyDescent="0.25">
      <c r="K553" s="3">
        <v>75000</v>
      </c>
      <c r="L553" s="3">
        <v>3781</v>
      </c>
      <c r="M553" s="9" t="s">
        <v>8221</v>
      </c>
    </row>
    <row r="554" spans="11:13" x14ac:dyDescent="0.25">
      <c r="K554" s="3">
        <v>45000</v>
      </c>
      <c r="L554" s="3">
        <v>0</v>
      </c>
      <c r="M554" s="9" t="s">
        <v>8221</v>
      </c>
    </row>
    <row r="555" spans="11:13" x14ac:dyDescent="0.25">
      <c r="K555" s="3">
        <v>25000</v>
      </c>
      <c r="L555" s="3">
        <v>123</v>
      </c>
      <c r="M555" s="9" t="s">
        <v>8221</v>
      </c>
    </row>
    <row r="556" spans="11:13" x14ac:dyDescent="0.25">
      <c r="K556" s="3">
        <v>3870</v>
      </c>
      <c r="L556" s="3">
        <v>1416</v>
      </c>
      <c r="M556" s="9" t="s">
        <v>8221</v>
      </c>
    </row>
    <row r="557" spans="11:13" x14ac:dyDescent="0.25">
      <c r="K557" s="3">
        <v>7500</v>
      </c>
      <c r="L557" s="3">
        <v>0</v>
      </c>
      <c r="M557" s="9" t="s">
        <v>8221</v>
      </c>
    </row>
    <row r="558" spans="11:13" x14ac:dyDescent="0.25">
      <c r="K558" s="3">
        <v>8000</v>
      </c>
      <c r="L558" s="3">
        <v>200</v>
      </c>
      <c r="M558" s="9" t="s">
        <v>8221</v>
      </c>
    </row>
    <row r="559" spans="11:13" x14ac:dyDescent="0.25">
      <c r="K559" s="3">
        <v>150000</v>
      </c>
      <c r="L559" s="3">
        <v>1366</v>
      </c>
      <c r="M559" s="9" t="s">
        <v>8221</v>
      </c>
    </row>
    <row r="560" spans="11:13" x14ac:dyDescent="0.25">
      <c r="K560" s="3">
        <v>750</v>
      </c>
      <c r="L560" s="3">
        <v>0</v>
      </c>
      <c r="M560" s="9" t="s">
        <v>8221</v>
      </c>
    </row>
    <row r="561" spans="11:13" x14ac:dyDescent="0.25">
      <c r="K561" s="3">
        <v>240000</v>
      </c>
      <c r="L561" s="3">
        <v>50</v>
      </c>
      <c r="M561" s="9" t="s">
        <v>8221</v>
      </c>
    </row>
    <row r="562" spans="11:13" x14ac:dyDescent="0.25">
      <c r="K562" s="3">
        <v>100000</v>
      </c>
      <c r="L562" s="3">
        <v>12</v>
      </c>
      <c r="M562" s="9" t="s">
        <v>8221</v>
      </c>
    </row>
    <row r="563" spans="11:13" x14ac:dyDescent="0.25">
      <c r="K563" s="3">
        <v>15000</v>
      </c>
      <c r="L563" s="3">
        <v>55</v>
      </c>
      <c r="M563" s="9" t="s">
        <v>8221</v>
      </c>
    </row>
    <row r="564" spans="11:13" x14ac:dyDescent="0.25">
      <c r="K564" s="3">
        <v>50000</v>
      </c>
      <c r="L564" s="3">
        <v>0</v>
      </c>
      <c r="M564" s="9" t="s">
        <v>8221</v>
      </c>
    </row>
    <row r="565" spans="11:13" x14ac:dyDescent="0.25">
      <c r="K565" s="3">
        <v>75000</v>
      </c>
      <c r="L565" s="3">
        <v>68</v>
      </c>
      <c r="M565" s="9" t="s">
        <v>8221</v>
      </c>
    </row>
    <row r="566" spans="11:13" x14ac:dyDescent="0.25">
      <c r="K566" s="3">
        <v>18000</v>
      </c>
      <c r="L566" s="3">
        <v>1</v>
      </c>
      <c r="M566" s="9" t="s">
        <v>8221</v>
      </c>
    </row>
    <row r="567" spans="11:13" x14ac:dyDescent="0.25">
      <c r="K567" s="3">
        <v>25000</v>
      </c>
      <c r="L567" s="3">
        <v>0</v>
      </c>
      <c r="M567" s="9" t="s">
        <v>8221</v>
      </c>
    </row>
    <row r="568" spans="11:13" x14ac:dyDescent="0.25">
      <c r="K568" s="3">
        <v>5000</v>
      </c>
      <c r="L568" s="3">
        <v>1</v>
      </c>
      <c r="M568" s="9" t="s">
        <v>8221</v>
      </c>
    </row>
    <row r="569" spans="11:13" x14ac:dyDescent="0.25">
      <c r="K569" s="3">
        <v>10000</v>
      </c>
      <c r="L569" s="3">
        <v>0</v>
      </c>
      <c r="M569" s="9" t="s">
        <v>8221</v>
      </c>
    </row>
    <row r="570" spans="11:13" x14ac:dyDescent="0.25">
      <c r="K570" s="3">
        <v>24500</v>
      </c>
      <c r="L570" s="3">
        <v>245</v>
      </c>
      <c r="M570" s="9" t="s">
        <v>8221</v>
      </c>
    </row>
    <row r="571" spans="11:13" x14ac:dyDescent="0.25">
      <c r="K571" s="3">
        <v>2500</v>
      </c>
      <c r="L571" s="3">
        <v>20</v>
      </c>
      <c r="M571" s="9" t="s">
        <v>8221</v>
      </c>
    </row>
    <row r="572" spans="11:13" x14ac:dyDescent="0.25">
      <c r="K572" s="3">
        <v>85000</v>
      </c>
      <c r="L572" s="3">
        <v>142</v>
      </c>
      <c r="M572" s="9" t="s">
        <v>8221</v>
      </c>
    </row>
    <row r="573" spans="11:13" x14ac:dyDescent="0.25">
      <c r="K573" s="3">
        <v>25000</v>
      </c>
      <c r="L573" s="3">
        <v>106</v>
      </c>
      <c r="M573" s="9" t="s">
        <v>8221</v>
      </c>
    </row>
    <row r="574" spans="11:13" x14ac:dyDescent="0.25">
      <c r="K574" s="3">
        <v>2500</v>
      </c>
      <c r="L574" s="3">
        <v>0</v>
      </c>
      <c r="M574" s="9" t="s">
        <v>8221</v>
      </c>
    </row>
    <row r="575" spans="11:13" x14ac:dyDescent="0.25">
      <c r="K575" s="3">
        <v>88888</v>
      </c>
      <c r="L575" s="3">
        <v>346</v>
      </c>
      <c r="M575" s="9" t="s">
        <v>8221</v>
      </c>
    </row>
    <row r="576" spans="11:13" x14ac:dyDescent="0.25">
      <c r="K576" s="3">
        <v>11180</v>
      </c>
      <c r="L576" s="3">
        <v>80</v>
      </c>
      <c r="M576" s="9" t="s">
        <v>8221</v>
      </c>
    </row>
    <row r="577" spans="11:13" x14ac:dyDescent="0.25">
      <c r="K577" s="3">
        <v>60000</v>
      </c>
      <c r="L577" s="3">
        <v>259</v>
      </c>
      <c r="M577" s="9" t="s">
        <v>8221</v>
      </c>
    </row>
    <row r="578" spans="11:13" x14ac:dyDescent="0.25">
      <c r="K578" s="3">
        <v>80000</v>
      </c>
      <c r="L578" s="3">
        <v>1</v>
      </c>
      <c r="M578" s="9" t="s">
        <v>8221</v>
      </c>
    </row>
    <row r="579" spans="11:13" x14ac:dyDescent="0.25">
      <c r="K579" s="3">
        <v>5000</v>
      </c>
      <c r="L579" s="3">
        <v>10</v>
      </c>
      <c r="M579" s="9" t="s">
        <v>8221</v>
      </c>
    </row>
    <row r="580" spans="11:13" x14ac:dyDescent="0.25">
      <c r="K580" s="3">
        <v>125000</v>
      </c>
      <c r="L580" s="3">
        <v>14</v>
      </c>
      <c r="M580" s="9" t="s">
        <v>8221</v>
      </c>
    </row>
    <row r="581" spans="11:13" x14ac:dyDescent="0.25">
      <c r="K581" s="3">
        <v>12000</v>
      </c>
      <c r="L581" s="3">
        <v>175</v>
      </c>
      <c r="M581" s="9" t="s">
        <v>8221</v>
      </c>
    </row>
    <row r="582" spans="11:13" x14ac:dyDescent="0.25">
      <c r="K582" s="3">
        <v>3000</v>
      </c>
      <c r="L582" s="3">
        <v>1</v>
      </c>
      <c r="M582" s="9" t="s">
        <v>8221</v>
      </c>
    </row>
    <row r="583" spans="11:13" x14ac:dyDescent="0.25">
      <c r="K583" s="3">
        <v>400</v>
      </c>
      <c r="L583" s="3">
        <v>0</v>
      </c>
      <c r="M583" s="9" t="s">
        <v>8221</v>
      </c>
    </row>
    <row r="584" spans="11:13" x14ac:dyDescent="0.25">
      <c r="K584" s="3">
        <v>100000</v>
      </c>
      <c r="L584" s="3">
        <v>0</v>
      </c>
      <c r="M584" s="9" t="s">
        <v>8221</v>
      </c>
    </row>
    <row r="585" spans="11:13" x14ac:dyDescent="0.25">
      <c r="K585" s="3">
        <v>9000</v>
      </c>
      <c r="L585" s="3">
        <v>1</v>
      </c>
      <c r="M585" s="9" t="s">
        <v>8221</v>
      </c>
    </row>
    <row r="586" spans="11:13" x14ac:dyDescent="0.25">
      <c r="K586" s="3">
        <v>1000</v>
      </c>
      <c r="L586" s="3">
        <v>10</v>
      </c>
      <c r="M586" s="9" t="s">
        <v>8221</v>
      </c>
    </row>
    <row r="587" spans="11:13" x14ac:dyDescent="0.25">
      <c r="K587" s="3">
        <v>9000</v>
      </c>
      <c r="L587" s="3">
        <v>0</v>
      </c>
      <c r="M587" s="9" t="s">
        <v>8221</v>
      </c>
    </row>
    <row r="588" spans="11:13" x14ac:dyDescent="0.25">
      <c r="K588" s="3">
        <v>10000</v>
      </c>
      <c r="L588" s="3">
        <v>56</v>
      </c>
      <c r="M588" s="9" t="s">
        <v>8221</v>
      </c>
    </row>
    <row r="589" spans="11:13" x14ac:dyDescent="0.25">
      <c r="K589" s="3">
        <v>30000</v>
      </c>
      <c r="L589" s="3">
        <v>2725</v>
      </c>
      <c r="M589" s="9" t="s">
        <v>8221</v>
      </c>
    </row>
    <row r="590" spans="11:13" x14ac:dyDescent="0.25">
      <c r="K590" s="3">
        <v>9000</v>
      </c>
      <c r="L590" s="3">
        <v>301</v>
      </c>
      <c r="M590" s="9" t="s">
        <v>8221</v>
      </c>
    </row>
    <row r="591" spans="11:13" x14ac:dyDescent="0.25">
      <c r="K591" s="3">
        <v>7500</v>
      </c>
      <c r="L591" s="3">
        <v>1</v>
      </c>
      <c r="M591" s="9" t="s">
        <v>8221</v>
      </c>
    </row>
    <row r="592" spans="11:13" x14ac:dyDescent="0.25">
      <c r="K592" s="3">
        <v>5000</v>
      </c>
      <c r="L592" s="3">
        <v>223</v>
      </c>
      <c r="M592" s="9" t="s">
        <v>8221</v>
      </c>
    </row>
    <row r="593" spans="11:13" x14ac:dyDescent="0.25">
      <c r="K593" s="3">
        <v>100000</v>
      </c>
      <c r="L593" s="3">
        <v>61</v>
      </c>
      <c r="M593" s="9" t="s">
        <v>8221</v>
      </c>
    </row>
    <row r="594" spans="11:13" x14ac:dyDescent="0.25">
      <c r="K594" s="3">
        <v>7500</v>
      </c>
      <c r="L594" s="3">
        <v>250</v>
      </c>
      <c r="M594" s="9" t="s">
        <v>8221</v>
      </c>
    </row>
    <row r="595" spans="11:13" x14ac:dyDescent="0.25">
      <c r="K595" s="3">
        <v>500</v>
      </c>
      <c r="L595" s="3">
        <v>115</v>
      </c>
      <c r="M595" s="9" t="s">
        <v>8221</v>
      </c>
    </row>
    <row r="596" spans="11:13" x14ac:dyDescent="0.25">
      <c r="K596" s="3">
        <v>25000</v>
      </c>
      <c r="L596" s="3">
        <v>26</v>
      </c>
      <c r="M596" s="9" t="s">
        <v>8221</v>
      </c>
    </row>
    <row r="597" spans="11:13" x14ac:dyDescent="0.25">
      <c r="K597" s="3">
        <v>100000</v>
      </c>
      <c r="L597" s="3">
        <v>426</v>
      </c>
      <c r="M597" s="9" t="s">
        <v>8221</v>
      </c>
    </row>
    <row r="598" spans="11:13" x14ac:dyDescent="0.25">
      <c r="K598" s="3">
        <v>20000</v>
      </c>
      <c r="L598" s="3">
        <v>6</v>
      </c>
      <c r="M598" s="9" t="s">
        <v>8221</v>
      </c>
    </row>
    <row r="599" spans="11:13" x14ac:dyDescent="0.25">
      <c r="K599" s="3">
        <v>7500</v>
      </c>
      <c r="L599" s="3">
        <v>20</v>
      </c>
      <c r="M599" s="9" t="s">
        <v>8221</v>
      </c>
    </row>
    <row r="600" spans="11:13" x14ac:dyDescent="0.25">
      <c r="K600" s="3">
        <v>2500</v>
      </c>
      <c r="L600" s="3">
        <v>850</v>
      </c>
      <c r="M600" s="9" t="s">
        <v>8221</v>
      </c>
    </row>
    <row r="601" spans="11:13" x14ac:dyDescent="0.25">
      <c r="K601" s="3">
        <v>50000</v>
      </c>
      <c r="L601" s="3">
        <v>31</v>
      </c>
      <c r="M601" s="9" t="s">
        <v>8221</v>
      </c>
    </row>
    <row r="602" spans="11:13" x14ac:dyDescent="0.25">
      <c r="K602" s="3">
        <v>5000</v>
      </c>
      <c r="L602" s="3">
        <v>100</v>
      </c>
      <c r="M602" s="7" t="s">
        <v>8220</v>
      </c>
    </row>
    <row r="603" spans="11:13" x14ac:dyDescent="0.25">
      <c r="K603" s="3">
        <v>10000</v>
      </c>
      <c r="L603" s="3">
        <v>140</v>
      </c>
      <c r="M603" s="7" t="s">
        <v>8220</v>
      </c>
    </row>
    <row r="604" spans="11:13" x14ac:dyDescent="0.25">
      <c r="K604" s="3">
        <v>70000</v>
      </c>
      <c r="L604" s="3">
        <v>0</v>
      </c>
      <c r="M604" s="7" t="s">
        <v>8220</v>
      </c>
    </row>
    <row r="605" spans="11:13" x14ac:dyDescent="0.25">
      <c r="K605" s="3">
        <v>15000</v>
      </c>
      <c r="L605" s="3">
        <v>590.02</v>
      </c>
      <c r="M605" s="7" t="s">
        <v>8220</v>
      </c>
    </row>
    <row r="606" spans="11:13" x14ac:dyDescent="0.25">
      <c r="K606" s="3">
        <v>1500</v>
      </c>
      <c r="L606" s="3">
        <v>0</v>
      </c>
      <c r="M606" s="7" t="s">
        <v>8220</v>
      </c>
    </row>
    <row r="607" spans="11:13" x14ac:dyDescent="0.25">
      <c r="K607" s="3">
        <v>5000</v>
      </c>
      <c r="L607" s="3">
        <v>131</v>
      </c>
      <c r="M607" s="7" t="s">
        <v>8220</v>
      </c>
    </row>
    <row r="608" spans="11:13" x14ac:dyDescent="0.25">
      <c r="K608" s="3">
        <v>5000</v>
      </c>
      <c r="L608" s="3">
        <v>10</v>
      </c>
      <c r="M608" s="7" t="s">
        <v>8220</v>
      </c>
    </row>
    <row r="609" spans="11:13" x14ac:dyDescent="0.25">
      <c r="K609" s="3">
        <v>250</v>
      </c>
      <c r="L609" s="3">
        <v>0</v>
      </c>
      <c r="M609" s="7" t="s">
        <v>8220</v>
      </c>
    </row>
    <row r="610" spans="11:13" x14ac:dyDescent="0.25">
      <c r="K610" s="3">
        <v>150000</v>
      </c>
      <c r="L610" s="3">
        <v>1461</v>
      </c>
      <c r="M610" s="7" t="s">
        <v>8220</v>
      </c>
    </row>
    <row r="611" spans="11:13" x14ac:dyDescent="0.25">
      <c r="K611" s="3">
        <v>780</v>
      </c>
      <c r="L611" s="3">
        <v>5</v>
      </c>
      <c r="M611" s="7" t="s">
        <v>8220</v>
      </c>
    </row>
    <row r="612" spans="11:13" x14ac:dyDescent="0.25">
      <c r="K612" s="3">
        <v>13803</v>
      </c>
      <c r="L612" s="3">
        <v>0</v>
      </c>
      <c r="M612" s="7" t="s">
        <v>8220</v>
      </c>
    </row>
    <row r="613" spans="11:13" x14ac:dyDescent="0.25">
      <c r="K613" s="3">
        <v>80000</v>
      </c>
      <c r="L613" s="3">
        <v>0</v>
      </c>
      <c r="M613" s="7" t="s">
        <v>8220</v>
      </c>
    </row>
    <row r="614" spans="11:13" x14ac:dyDescent="0.25">
      <c r="K614" s="3">
        <v>10000</v>
      </c>
      <c r="L614" s="3">
        <v>0</v>
      </c>
      <c r="M614" s="7" t="s">
        <v>8220</v>
      </c>
    </row>
    <row r="615" spans="11:13" x14ac:dyDescent="0.25">
      <c r="K615" s="3">
        <v>60000</v>
      </c>
      <c r="L615" s="3">
        <v>12818</v>
      </c>
      <c r="M615" s="7" t="s">
        <v>8220</v>
      </c>
    </row>
    <row r="616" spans="11:13" x14ac:dyDescent="0.25">
      <c r="K616" s="3">
        <v>10000</v>
      </c>
      <c r="L616" s="3">
        <v>0</v>
      </c>
      <c r="M616" s="7" t="s">
        <v>8220</v>
      </c>
    </row>
    <row r="617" spans="11:13" x14ac:dyDescent="0.25">
      <c r="K617" s="3">
        <v>515</v>
      </c>
      <c r="L617" s="3">
        <v>0</v>
      </c>
      <c r="M617" s="7" t="s">
        <v>8220</v>
      </c>
    </row>
    <row r="618" spans="11:13" x14ac:dyDescent="0.25">
      <c r="K618" s="3">
        <v>5000</v>
      </c>
      <c r="L618" s="3">
        <v>0</v>
      </c>
      <c r="M618" s="7" t="s">
        <v>8220</v>
      </c>
    </row>
    <row r="619" spans="11:13" x14ac:dyDescent="0.25">
      <c r="K619" s="3">
        <v>2000</v>
      </c>
      <c r="L619" s="3">
        <v>60</v>
      </c>
      <c r="M619" s="7" t="s">
        <v>8220</v>
      </c>
    </row>
    <row r="620" spans="11:13" x14ac:dyDescent="0.25">
      <c r="K620" s="3">
        <v>400</v>
      </c>
      <c r="L620" s="3">
        <v>0</v>
      </c>
      <c r="M620" s="7" t="s">
        <v>8220</v>
      </c>
    </row>
    <row r="621" spans="11:13" x14ac:dyDescent="0.25">
      <c r="K621" s="3">
        <v>2500000</v>
      </c>
      <c r="L621" s="3">
        <v>1</v>
      </c>
      <c r="M621" s="7" t="s">
        <v>8220</v>
      </c>
    </row>
    <row r="622" spans="11:13" x14ac:dyDescent="0.25">
      <c r="K622" s="3">
        <v>30000</v>
      </c>
      <c r="L622" s="3">
        <v>300</v>
      </c>
      <c r="M622" s="7" t="s">
        <v>8220</v>
      </c>
    </row>
    <row r="623" spans="11:13" x14ac:dyDescent="0.25">
      <c r="K623" s="3">
        <v>25000</v>
      </c>
      <c r="L623" s="3">
        <v>261</v>
      </c>
      <c r="M623" s="7" t="s">
        <v>8220</v>
      </c>
    </row>
    <row r="624" spans="11:13" x14ac:dyDescent="0.25">
      <c r="K624" s="3">
        <v>6000</v>
      </c>
      <c r="L624" s="3">
        <v>341</v>
      </c>
      <c r="M624" s="7" t="s">
        <v>8220</v>
      </c>
    </row>
    <row r="625" spans="11:13" x14ac:dyDescent="0.25">
      <c r="K625" s="3">
        <v>75000</v>
      </c>
      <c r="L625" s="3">
        <v>0</v>
      </c>
      <c r="M625" s="7" t="s">
        <v>8220</v>
      </c>
    </row>
    <row r="626" spans="11:13" x14ac:dyDescent="0.25">
      <c r="K626" s="3">
        <v>5000</v>
      </c>
      <c r="L626" s="3">
        <v>0</v>
      </c>
      <c r="M626" s="7" t="s">
        <v>8220</v>
      </c>
    </row>
    <row r="627" spans="11:13" x14ac:dyDescent="0.25">
      <c r="K627" s="3">
        <v>25000</v>
      </c>
      <c r="L627" s="3">
        <v>0</v>
      </c>
      <c r="M627" s="7" t="s">
        <v>8220</v>
      </c>
    </row>
    <row r="628" spans="11:13" x14ac:dyDescent="0.25">
      <c r="K628" s="3">
        <v>25000</v>
      </c>
      <c r="L628" s="3">
        <v>4345</v>
      </c>
      <c r="M628" s="7" t="s">
        <v>8220</v>
      </c>
    </row>
    <row r="629" spans="11:13" x14ac:dyDescent="0.25">
      <c r="K629" s="3">
        <v>450000</v>
      </c>
      <c r="L629" s="3">
        <v>90</v>
      </c>
      <c r="M629" s="7" t="s">
        <v>8220</v>
      </c>
    </row>
    <row r="630" spans="11:13" x14ac:dyDescent="0.25">
      <c r="K630" s="3">
        <v>5000</v>
      </c>
      <c r="L630" s="3">
        <v>0</v>
      </c>
      <c r="M630" s="7" t="s">
        <v>8220</v>
      </c>
    </row>
    <row r="631" spans="11:13" x14ac:dyDescent="0.25">
      <c r="K631" s="3">
        <v>200000</v>
      </c>
      <c r="L631" s="3">
        <v>350</v>
      </c>
      <c r="M631" s="7" t="s">
        <v>8220</v>
      </c>
    </row>
    <row r="632" spans="11:13" x14ac:dyDescent="0.25">
      <c r="K632" s="3">
        <v>11999</v>
      </c>
      <c r="L632" s="3">
        <v>10</v>
      </c>
      <c r="M632" s="7" t="s">
        <v>8220</v>
      </c>
    </row>
    <row r="633" spans="11:13" x14ac:dyDescent="0.25">
      <c r="K633" s="3">
        <v>50000</v>
      </c>
      <c r="L633" s="3">
        <v>690</v>
      </c>
      <c r="M633" s="7" t="s">
        <v>8220</v>
      </c>
    </row>
    <row r="634" spans="11:13" x14ac:dyDescent="0.25">
      <c r="K634" s="3">
        <v>20000</v>
      </c>
      <c r="L634" s="3">
        <v>0</v>
      </c>
      <c r="M634" s="7" t="s">
        <v>8220</v>
      </c>
    </row>
    <row r="635" spans="11:13" x14ac:dyDescent="0.25">
      <c r="K635" s="3">
        <v>10000</v>
      </c>
      <c r="L635" s="3">
        <v>1245</v>
      </c>
      <c r="M635" s="7" t="s">
        <v>8220</v>
      </c>
    </row>
    <row r="636" spans="11:13" x14ac:dyDescent="0.25">
      <c r="K636" s="3">
        <v>5000</v>
      </c>
      <c r="L636" s="3">
        <v>1</v>
      </c>
      <c r="M636" s="7" t="s">
        <v>8220</v>
      </c>
    </row>
    <row r="637" spans="11:13" x14ac:dyDescent="0.25">
      <c r="K637" s="3">
        <v>25000</v>
      </c>
      <c r="L637" s="3">
        <v>2</v>
      </c>
      <c r="M637" s="7" t="s">
        <v>8220</v>
      </c>
    </row>
    <row r="638" spans="11:13" x14ac:dyDescent="0.25">
      <c r="K638" s="3">
        <v>2000</v>
      </c>
      <c r="L638" s="3">
        <v>4</v>
      </c>
      <c r="M638" s="7" t="s">
        <v>8220</v>
      </c>
    </row>
    <row r="639" spans="11:13" x14ac:dyDescent="0.25">
      <c r="K639" s="3">
        <v>100000</v>
      </c>
      <c r="L639" s="3">
        <v>0</v>
      </c>
      <c r="M639" s="7" t="s">
        <v>8220</v>
      </c>
    </row>
    <row r="640" spans="11:13" x14ac:dyDescent="0.25">
      <c r="K640" s="3">
        <v>200000</v>
      </c>
      <c r="L640" s="3">
        <v>18</v>
      </c>
      <c r="M640" s="7" t="s">
        <v>8220</v>
      </c>
    </row>
    <row r="641" spans="11:13" x14ac:dyDescent="0.25">
      <c r="K641" s="3">
        <v>1000000</v>
      </c>
      <c r="L641" s="3">
        <v>1</v>
      </c>
      <c r="M641" s="7" t="s">
        <v>8220</v>
      </c>
    </row>
    <row r="642" spans="11:13" x14ac:dyDescent="0.25">
      <c r="K642" s="3">
        <v>70</v>
      </c>
      <c r="L642" s="3">
        <v>101</v>
      </c>
      <c r="M642" s="8" t="s">
        <v>8219</v>
      </c>
    </row>
    <row r="643" spans="11:13" x14ac:dyDescent="0.25">
      <c r="K643" s="3">
        <v>40000</v>
      </c>
      <c r="L643" s="3">
        <v>47665</v>
      </c>
      <c r="M643" s="8" t="s">
        <v>8219</v>
      </c>
    </row>
    <row r="644" spans="11:13" x14ac:dyDescent="0.25">
      <c r="K644" s="3">
        <v>20000</v>
      </c>
      <c r="L644" s="3">
        <v>292097</v>
      </c>
      <c r="M644" s="8" t="s">
        <v>8219</v>
      </c>
    </row>
    <row r="645" spans="11:13" x14ac:dyDescent="0.25">
      <c r="K645" s="3">
        <v>25000</v>
      </c>
      <c r="L645" s="3">
        <v>26452</v>
      </c>
      <c r="M645" s="8" t="s">
        <v>8219</v>
      </c>
    </row>
    <row r="646" spans="11:13" x14ac:dyDescent="0.25">
      <c r="K646" s="3">
        <v>25000</v>
      </c>
      <c r="L646" s="3">
        <v>75029.48</v>
      </c>
      <c r="M646" s="8" t="s">
        <v>8219</v>
      </c>
    </row>
    <row r="647" spans="11:13" x14ac:dyDescent="0.25">
      <c r="K647" s="3">
        <v>2000</v>
      </c>
      <c r="L647" s="3">
        <v>5574</v>
      </c>
      <c r="M647" s="8" t="s">
        <v>8219</v>
      </c>
    </row>
    <row r="648" spans="11:13" x14ac:dyDescent="0.25">
      <c r="K648" s="3">
        <v>800</v>
      </c>
      <c r="L648" s="3">
        <v>1055.01</v>
      </c>
      <c r="M648" s="8" t="s">
        <v>8219</v>
      </c>
    </row>
    <row r="649" spans="11:13" x14ac:dyDescent="0.25">
      <c r="K649" s="3">
        <v>2000</v>
      </c>
      <c r="L649" s="3">
        <v>2141</v>
      </c>
      <c r="M649" s="8" t="s">
        <v>8219</v>
      </c>
    </row>
    <row r="650" spans="11:13" x14ac:dyDescent="0.25">
      <c r="K650" s="3">
        <v>35000</v>
      </c>
      <c r="L650" s="3">
        <v>44388</v>
      </c>
      <c r="M650" s="8" t="s">
        <v>8219</v>
      </c>
    </row>
    <row r="651" spans="11:13" x14ac:dyDescent="0.25">
      <c r="K651" s="3">
        <v>2500</v>
      </c>
      <c r="L651" s="3">
        <v>3499</v>
      </c>
      <c r="M651" s="8" t="s">
        <v>8219</v>
      </c>
    </row>
    <row r="652" spans="11:13" x14ac:dyDescent="0.25">
      <c r="K652" s="3">
        <v>1500</v>
      </c>
      <c r="L652" s="3">
        <v>1686</v>
      </c>
      <c r="M652" s="8" t="s">
        <v>8219</v>
      </c>
    </row>
    <row r="653" spans="11:13" x14ac:dyDescent="0.25">
      <c r="K653" s="3">
        <v>25000</v>
      </c>
      <c r="L653" s="3">
        <v>25132</v>
      </c>
      <c r="M653" s="8" t="s">
        <v>8219</v>
      </c>
    </row>
    <row r="654" spans="11:13" x14ac:dyDescent="0.25">
      <c r="K654" s="3">
        <v>3000</v>
      </c>
      <c r="L654" s="3">
        <v>3014</v>
      </c>
      <c r="M654" s="8" t="s">
        <v>8219</v>
      </c>
    </row>
    <row r="655" spans="11:13" x14ac:dyDescent="0.25">
      <c r="K655" s="3">
        <v>75000</v>
      </c>
      <c r="L655" s="3">
        <v>106084.5</v>
      </c>
      <c r="M655" s="8" t="s">
        <v>8219</v>
      </c>
    </row>
    <row r="656" spans="11:13" x14ac:dyDescent="0.25">
      <c r="K656" s="3">
        <v>12000</v>
      </c>
      <c r="L656" s="3">
        <v>32075</v>
      </c>
      <c r="M656" s="8" t="s">
        <v>8219</v>
      </c>
    </row>
    <row r="657" spans="11:13" x14ac:dyDescent="0.25">
      <c r="K657" s="3">
        <v>8000</v>
      </c>
      <c r="L657" s="3">
        <v>11751</v>
      </c>
      <c r="M657" s="8" t="s">
        <v>8219</v>
      </c>
    </row>
    <row r="658" spans="11:13" x14ac:dyDescent="0.25">
      <c r="K658" s="3">
        <v>5000</v>
      </c>
      <c r="L658" s="3">
        <v>10678</v>
      </c>
      <c r="M658" s="8" t="s">
        <v>8219</v>
      </c>
    </row>
    <row r="659" spans="11:13" x14ac:dyDescent="0.25">
      <c r="K659" s="3">
        <v>15000</v>
      </c>
      <c r="L659" s="3">
        <v>18855</v>
      </c>
      <c r="M659" s="8" t="s">
        <v>8219</v>
      </c>
    </row>
    <row r="660" spans="11:13" x14ac:dyDescent="0.25">
      <c r="K660" s="3">
        <v>28888</v>
      </c>
      <c r="L660" s="3">
        <v>30177</v>
      </c>
      <c r="M660" s="8" t="s">
        <v>8219</v>
      </c>
    </row>
    <row r="661" spans="11:13" x14ac:dyDescent="0.25">
      <c r="K661" s="3">
        <v>3000</v>
      </c>
      <c r="L661" s="3">
        <v>3017</v>
      </c>
      <c r="M661" s="8" t="s">
        <v>8219</v>
      </c>
    </row>
    <row r="662" spans="11:13" x14ac:dyDescent="0.25">
      <c r="K662" s="3">
        <v>50000</v>
      </c>
      <c r="L662" s="3">
        <v>1529</v>
      </c>
      <c r="M662" s="9" t="s">
        <v>8221</v>
      </c>
    </row>
    <row r="663" spans="11:13" x14ac:dyDescent="0.25">
      <c r="K663" s="3">
        <v>10000</v>
      </c>
      <c r="L663" s="3">
        <v>95</v>
      </c>
      <c r="M663" s="9" t="s">
        <v>8221</v>
      </c>
    </row>
    <row r="664" spans="11:13" x14ac:dyDescent="0.25">
      <c r="K664" s="3">
        <v>39000</v>
      </c>
      <c r="L664" s="3">
        <v>156</v>
      </c>
      <c r="M664" s="9" t="s">
        <v>8221</v>
      </c>
    </row>
    <row r="665" spans="11:13" x14ac:dyDescent="0.25">
      <c r="K665" s="3">
        <v>200000</v>
      </c>
      <c r="L665" s="3">
        <v>700</v>
      </c>
      <c r="M665" s="9" t="s">
        <v>8221</v>
      </c>
    </row>
    <row r="666" spans="11:13" x14ac:dyDescent="0.25">
      <c r="K666" s="3">
        <v>12000</v>
      </c>
      <c r="L666" s="3">
        <v>904</v>
      </c>
      <c r="M666" s="9" t="s">
        <v>8221</v>
      </c>
    </row>
    <row r="667" spans="11:13" x14ac:dyDescent="0.25">
      <c r="K667" s="3">
        <v>10000</v>
      </c>
      <c r="L667" s="3">
        <v>1864</v>
      </c>
      <c r="M667" s="9" t="s">
        <v>8221</v>
      </c>
    </row>
    <row r="668" spans="11:13" x14ac:dyDescent="0.25">
      <c r="K668" s="3">
        <v>200000</v>
      </c>
      <c r="L668" s="3">
        <v>8</v>
      </c>
      <c r="M668" s="9" t="s">
        <v>8221</v>
      </c>
    </row>
    <row r="669" spans="11:13" x14ac:dyDescent="0.25">
      <c r="K669" s="3">
        <v>50000</v>
      </c>
      <c r="L669" s="3">
        <v>5010</v>
      </c>
      <c r="M669" s="9" t="s">
        <v>8221</v>
      </c>
    </row>
    <row r="670" spans="11:13" x14ac:dyDescent="0.25">
      <c r="K670" s="3">
        <v>15000</v>
      </c>
      <c r="L670" s="3">
        <v>684</v>
      </c>
      <c r="M670" s="9" t="s">
        <v>8221</v>
      </c>
    </row>
    <row r="671" spans="11:13" x14ac:dyDescent="0.25">
      <c r="K671" s="3">
        <v>200000</v>
      </c>
      <c r="L671" s="3">
        <v>43015</v>
      </c>
      <c r="M671" s="9" t="s">
        <v>8221</v>
      </c>
    </row>
    <row r="672" spans="11:13" x14ac:dyDescent="0.25">
      <c r="K672" s="3">
        <v>90000</v>
      </c>
      <c r="L672" s="3">
        <v>26349</v>
      </c>
      <c r="M672" s="9" t="s">
        <v>8221</v>
      </c>
    </row>
    <row r="673" spans="11:13" x14ac:dyDescent="0.25">
      <c r="K673" s="3">
        <v>30000</v>
      </c>
      <c r="L673" s="3">
        <v>11828</v>
      </c>
      <c r="M673" s="9" t="s">
        <v>8221</v>
      </c>
    </row>
    <row r="674" spans="11:13" x14ac:dyDescent="0.25">
      <c r="K674" s="3">
        <v>50000</v>
      </c>
      <c r="L674" s="3">
        <v>10814</v>
      </c>
      <c r="M674" s="9" t="s">
        <v>8221</v>
      </c>
    </row>
    <row r="675" spans="11:13" x14ac:dyDescent="0.25">
      <c r="K675" s="3">
        <v>100000</v>
      </c>
      <c r="L675" s="3">
        <v>205</v>
      </c>
      <c r="M675" s="9" t="s">
        <v>8221</v>
      </c>
    </row>
    <row r="676" spans="11:13" x14ac:dyDescent="0.25">
      <c r="K676" s="3">
        <v>50000</v>
      </c>
      <c r="L676" s="3">
        <v>15</v>
      </c>
      <c r="M676" s="9" t="s">
        <v>8221</v>
      </c>
    </row>
    <row r="677" spans="11:13" x14ac:dyDescent="0.25">
      <c r="K677" s="3">
        <v>6000</v>
      </c>
      <c r="L677" s="3">
        <v>891</v>
      </c>
      <c r="M677" s="9" t="s">
        <v>8221</v>
      </c>
    </row>
    <row r="678" spans="11:13" x14ac:dyDescent="0.25">
      <c r="K678" s="3">
        <v>100000</v>
      </c>
      <c r="L678" s="3">
        <v>1471</v>
      </c>
      <c r="M678" s="9" t="s">
        <v>8221</v>
      </c>
    </row>
    <row r="679" spans="11:13" x14ac:dyDescent="0.25">
      <c r="K679" s="3">
        <v>50000</v>
      </c>
      <c r="L679" s="3">
        <v>12792</v>
      </c>
      <c r="M679" s="9" t="s">
        <v>8221</v>
      </c>
    </row>
    <row r="680" spans="11:13" x14ac:dyDescent="0.25">
      <c r="K680" s="3">
        <v>29000</v>
      </c>
      <c r="L680" s="3">
        <v>1108</v>
      </c>
      <c r="M680" s="9" t="s">
        <v>8221</v>
      </c>
    </row>
    <row r="681" spans="11:13" x14ac:dyDescent="0.25">
      <c r="K681" s="3">
        <v>57000</v>
      </c>
      <c r="L681" s="3">
        <v>8827</v>
      </c>
      <c r="M681" s="9" t="s">
        <v>8221</v>
      </c>
    </row>
    <row r="682" spans="11:13" x14ac:dyDescent="0.25">
      <c r="K682" s="3">
        <v>75000</v>
      </c>
      <c r="L682" s="3">
        <v>19434</v>
      </c>
      <c r="M682" s="9" t="s">
        <v>8221</v>
      </c>
    </row>
    <row r="683" spans="11:13" x14ac:dyDescent="0.25">
      <c r="K683" s="3">
        <v>2500</v>
      </c>
      <c r="L683" s="3">
        <v>1</v>
      </c>
      <c r="M683" s="9" t="s">
        <v>8221</v>
      </c>
    </row>
    <row r="684" spans="11:13" x14ac:dyDescent="0.25">
      <c r="K684" s="3">
        <v>50000</v>
      </c>
      <c r="L684" s="3">
        <v>53</v>
      </c>
      <c r="M684" s="9" t="s">
        <v>8221</v>
      </c>
    </row>
    <row r="685" spans="11:13" x14ac:dyDescent="0.25">
      <c r="K685" s="3">
        <v>35000</v>
      </c>
      <c r="L685" s="3">
        <v>298</v>
      </c>
      <c r="M685" s="9" t="s">
        <v>8221</v>
      </c>
    </row>
    <row r="686" spans="11:13" x14ac:dyDescent="0.25">
      <c r="K686" s="3">
        <v>320000</v>
      </c>
      <c r="L686" s="3">
        <v>23948</v>
      </c>
      <c r="M686" s="9" t="s">
        <v>8221</v>
      </c>
    </row>
    <row r="687" spans="11:13" x14ac:dyDescent="0.25">
      <c r="K687" s="3">
        <v>2000</v>
      </c>
      <c r="L687" s="3">
        <v>553</v>
      </c>
      <c r="M687" s="9" t="s">
        <v>8221</v>
      </c>
    </row>
    <row r="688" spans="11:13" x14ac:dyDescent="0.25">
      <c r="K688" s="3">
        <v>500000</v>
      </c>
      <c r="L688" s="3">
        <v>0</v>
      </c>
      <c r="M688" s="9" t="s">
        <v>8221</v>
      </c>
    </row>
    <row r="689" spans="11:13" x14ac:dyDescent="0.25">
      <c r="K689" s="3">
        <v>100000</v>
      </c>
      <c r="L689" s="3">
        <v>3550</v>
      </c>
      <c r="M689" s="9" t="s">
        <v>8221</v>
      </c>
    </row>
    <row r="690" spans="11:13" x14ac:dyDescent="0.25">
      <c r="K690" s="3">
        <v>20000</v>
      </c>
      <c r="L690" s="3">
        <v>14598</v>
      </c>
      <c r="M690" s="9" t="s">
        <v>8221</v>
      </c>
    </row>
    <row r="691" spans="11:13" x14ac:dyDescent="0.25">
      <c r="K691" s="3">
        <v>200000</v>
      </c>
      <c r="L691" s="3">
        <v>115297.5</v>
      </c>
      <c r="M691" s="9" t="s">
        <v>8221</v>
      </c>
    </row>
    <row r="692" spans="11:13" x14ac:dyDescent="0.25">
      <c r="K692" s="3">
        <v>20000</v>
      </c>
      <c r="L692" s="3">
        <v>2468</v>
      </c>
      <c r="M692" s="9" t="s">
        <v>8221</v>
      </c>
    </row>
    <row r="693" spans="11:13" x14ac:dyDescent="0.25">
      <c r="K693" s="3">
        <v>50000</v>
      </c>
      <c r="L693" s="3">
        <v>260</v>
      </c>
      <c r="M693" s="9" t="s">
        <v>8221</v>
      </c>
    </row>
    <row r="694" spans="11:13" x14ac:dyDescent="0.25">
      <c r="K694" s="3">
        <v>20000</v>
      </c>
      <c r="L694" s="3">
        <v>1306</v>
      </c>
      <c r="M694" s="9" t="s">
        <v>8221</v>
      </c>
    </row>
    <row r="695" spans="11:13" x14ac:dyDescent="0.25">
      <c r="K695" s="3">
        <v>100000</v>
      </c>
      <c r="L695" s="3">
        <v>35338</v>
      </c>
      <c r="M695" s="9" t="s">
        <v>8221</v>
      </c>
    </row>
    <row r="696" spans="11:13" x14ac:dyDescent="0.25">
      <c r="K696" s="3">
        <v>150000</v>
      </c>
      <c r="L696" s="3">
        <v>590</v>
      </c>
      <c r="M696" s="9" t="s">
        <v>8221</v>
      </c>
    </row>
    <row r="697" spans="11:13" x14ac:dyDescent="0.25">
      <c r="K697" s="3">
        <v>60000</v>
      </c>
      <c r="L697" s="3">
        <v>636</v>
      </c>
      <c r="M697" s="9" t="s">
        <v>8221</v>
      </c>
    </row>
    <row r="698" spans="11:13" x14ac:dyDescent="0.25">
      <c r="K698" s="3">
        <v>175000</v>
      </c>
      <c r="L698" s="3">
        <v>1</v>
      </c>
      <c r="M698" s="9" t="s">
        <v>8221</v>
      </c>
    </row>
    <row r="699" spans="11:13" x14ac:dyDescent="0.25">
      <c r="K699" s="3">
        <v>5000</v>
      </c>
      <c r="L699" s="3">
        <v>2319</v>
      </c>
      <c r="M699" s="9" t="s">
        <v>8221</v>
      </c>
    </row>
    <row r="700" spans="11:13" x14ac:dyDescent="0.25">
      <c r="K700" s="3">
        <v>100000</v>
      </c>
      <c r="L700" s="3">
        <v>15390</v>
      </c>
      <c r="M700" s="9" t="s">
        <v>8221</v>
      </c>
    </row>
    <row r="701" spans="11:13" x14ac:dyDescent="0.25">
      <c r="K701" s="3">
        <v>130000</v>
      </c>
      <c r="L701" s="3">
        <v>107148.74</v>
      </c>
      <c r="M701" s="9" t="s">
        <v>8221</v>
      </c>
    </row>
    <row r="702" spans="11:13" x14ac:dyDescent="0.25">
      <c r="K702" s="3">
        <v>15000</v>
      </c>
      <c r="L702" s="3">
        <v>403</v>
      </c>
      <c r="M702" s="9" t="s">
        <v>8221</v>
      </c>
    </row>
    <row r="703" spans="11:13" x14ac:dyDescent="0.25">
      <c r="K703" s="3">
        <v>23000</v>
      </c>
      <c r="L703" s="3">
        <v>6118</v>
      </c>
      <c r="M703" s="9" t="s">
        <v>8221</v>
      </c>
    </row>
    <row r="704" spans="11:13" x14ac:dyDescent="0.25">
      <c r="K704" s="3">
        <v>15000</v>
      </c>
      <c r="L704" s="3">
        <v>4622.01</v>
      </c>
      <c r="M704" s="9" t="s">
        <v>8221</v>
      </c>
    </row>
    <row r="705" spans="11:13" x14ac:dyDescent="0.25">
      <c r="K705" s="3">
        <v>15000</v>
      </c>
      <c r="L705" s="3">
        <v>837</v>
      </c>
      <c r="M705" s="9" t="s">
        <v>8221</v>
      </c>
    </row>
    <row r="706" spans="11:13" x14ac:dyDescent="0.25">
      <c r="K706" s="3">
        <v>55000</v>
      </c>
      <c r="L706" s="3">
        <v>481</v>
      </c>
      <c r="M706" s="9" t="s">
        <v>8221</v>
      </c>
    </row>
    <row r="707" spans="11:13" x14ac:dyDescent="0.25">
      <c r="K707" s="3">
        <v>100000</v>
      </c>
      <c r="L707" s="3">
        <v>977</v>
      </c>
      <c r="M707" s="9" t="s">
        <v>8221</v>
      </c>
    </row>
    <row r="708" spans="11:13" x14ac:dyDescent="0.25">
      <c r="K708" s="3">
        <v>100000</v>
      </c>
      <c r="L708" s="3">
        <v>0</v>
      </c>
      <c r="M708" s="9" t="s">
        <v>8221</v>
      </c>
    </row>
    <row r="709" spans="11:13" x14ac:dyDescent="0.25">
      <c r="K709" s="3">
        <v>68000</v>
      </c>
      <c r="L709" s="3">
        <v>53670.6</v>
      </c>
      <c r="M709" s="9" t="s">
        <v>8221</v>
      </c>
    </row>
    <row r="710" spans="11:13" x14ac:dyDescent="0.25">
      <c r="K710" s="3">
        <v>40000</v>
      </c>
      <c r="L710" s="3">
        <v>8837</v>
      </c>
      <c r="M710" s="9" t="s">
        <v>8221</v>
      </c>
    </row>
    <row r="711" spans="11:13" x14ac:dyDescent="0.25">
      <c r="K711" s="3">
        <v>15000</v>
      </c>
      <c r="L711" s="3">
        <v>61</v>
      </c>
      <c r="M711" s="9" t="s">
        <v>8221</v>
      </c>
    </row>
    <row r="712" spans="11:13" x14ac:dyDescent="0.25">
      <c r="K712" s="3">
        <v>1200</v>
      </c>
      <c r="L712" s="3">
        <v>0</v>
      </c>
      <c r="M712" s="9" t="s">
        <v>8221</v>
      </c>
    </row>
    <row r="713" spans="11:13" x14ac:dyDescent="0.25">
      <c r="K713" s="3">
        <v>100000</v>
      </c>
      <c r="L713" s="3">
        <v>33791</v>
      </c>
      <c r="M713" s="9" t="s">
        <v>8221</v>
      </c>
    </row>
    <row r="714" spans="11:13" x14ac:dyDescent="0.25">
      <c r="K714" s="3">
        <v>48500</v>
      </c>
      <c r="L714" s="3">
        <v>105</v>
      </c>
      <c r="M714" s="9" t="s">
        <v>8221</v>
      </c>
    </row>
    <row r="715" spans="11:13" x14ac:dyDescent="0.25">
      <c r="K715" s="3">
        <v>25000</v>
      </c>
      <c r="L715" s="3">
        <v>199</v>
      </c>
      <c r="M715" s="9" t="s">
        <v>8221</v>
      </c>
    </row>
    <row r="716" spans="11:13" x14ac:dyDescent="0.25">
      <c r="K716" s="3">
        <v>15000</v>
      </c>
      <c r="L716" s="3">
        <v>2249</v>
      </c>
      <c r="M716" s="9" t="s">
        <v>8221</v>
      </c>
    </row>
    <row r="717" spans="11:13" x14ac:dyDescent="0.25">
      <c r="K717" s="3">
        <v>27500</v>
      </c>
      <c r="L717" s="3">
        <v>1389</v>
      </c>
      <c r="M717" s="9" t="s">
        <v>8221</v>
      </c>
    </row>
    <row r="718" spans="11:13" x14ac:dyDescent="0.25">
      <c r="K718" s="3">
        <v>7000</v>
      </c>
      <c r="L718" s="3">
        <v>715</v>
      </c>
      <c r="M718" s="9" t="s">
        <v>8221</v>
      </c>
    </row>
    <row r="719" spans="11:13" x14ac:dyDescent="0.25">
      <c r="K719" s="3">
        <v>100000</v>
      </c>
      <c r="L719" s="3">
        <v>305</v>
      </c>
      <c r="M719" s="9" t="s">
        <v>8221</v>
      </c>
    </row>
    <row r="720" spans="11:13" x14ac:dyDescent="0.25">
      <c r="K720" s="3">
        <v>12000</v>
      </c>
      <c r="L720" s="3">
        <v>90</v>
      </c>
      <c r="M720" s="9" t="s">
        <v>8221</v>
      </c>
    </row>
    <row r="721" spans="11:13" x14ac:dyDescent="0.25">
      <c r="K721" s="3">
        <v>15000</v>
      </c>
      <c r="L721" s="3">
        <v>194</v>
      </c>
      <c r="M721" s="9" t="s">
        <v>8221</v>
      </c>
    </row>
    <row r="722" spans="11:13" x14ac:dyDescent="0.25">
      <c r="K722" s="3">
        <v>1900</v>
      </c>
      <c r="L722" s="3">
        <v>2735</v>
      </c>
      <c r="M722" s="8" t="s">
        <v>8219</v>
      </c>
    </row>
    <row r="723" spans="11:13" x14ac:dyDescent="0.25">
      <c r="K723" s="3">
        <v>8200</v>
      </c>
      <c r="L723" s="3">
        <v>10013</v>
      </c>
      <c r="M723" s="8" t="s">
        <v>8219</v>
      </c>
    </row>
    <row r="724" spans="11:13" x14ac:dyDescent="0.25">
      <c r="K724" s="3">
        <v>25000</v>
      </c>
      <c r="L724" s="3">
        <v>33006</v>
      </c>
      <c r="M724" s="8" t="s">
        <v>8219</v>
      </c>
    </row>
    <row r="725" spans="11:13" x14ac:dyDescent="0.25">
      <c r="K725" s="3">
        <v>5000</v>
      </c>
      <c r="L725" s="3">
        <v>5469</v>
      </c>
      <c r="M725" s="8" t="s">
        <v>8219</v>
      </c>
    </row>
    <row r="726" spans="11:13" x14ac:dyDescent="0.25">
      <c r="K726" s="3">
        <v>7000</v>
      </c>
      <c r="L726" s="3">
        <v>7383.01</v>
      </c>
      <c r="M726" s="8" t="s">
        <v>8219</v>
      </c>
    </row>
    <row r="727" spans="11:13" x14ac:dyDescent="0.25">
      <c r="K727" s="3">
        <v>20000</v>
      </c>
      <c r="L727" s="3">
        <v>20070</v>
      </c>
      <c r="M727" s="8" t="s">
        <v>8219</v>
      </c>
    </row>
    <row r="728" spans="11:13" x14ac:dyDescent="0.25">
      <c r="K728" s="3">
        <v>2500</v>
      </c>
      <c r="L728" s="3">
        <v>2535</v>
      </c>
      <c r="M728" s="8" t="s">
        <v>8219</v>
      </c>
    </row>
    <row r="729" spans="11:13" x14ac:dyDescent="0.25">
      <c r="K729" s="3">
        <v>3500</v>
      </c>
      <c r="L729" s="3">
        <v>5443</v>
      </c>
      <c r="M729" s="8" t="s">
        <v>8219</v>
      </c>
    </row>
    <row r="730" spans="11:13" x14ac:dyDescent="0.25">
      <c r="K730" s="3">
        <v>7500</v>
      </c>
      <c r="L730" s="3">
        <v>7917.45</v>
      </c>
      <c r="M730" s="8" t="s">
        <v>8219</v>
      </c>
    </row>
    <row r="731" spans="11:13" x14ac:dyDescent="0.25">
      <c r="K731" s="3">
        <v>4000</v>
      </c>
      <c r="L731" s="3">
        <v>5226</v>
      </c>
      <c r="M731" s="8" t="s">
        <v>8219</v>
      </c>
    </row>
    <row r="732" spans="11:13" x14ac:dyDescent="0.25">
      <c r="K732" s="3">
        <v>20000</v>
      </c>
      <c r="L732" s="3">
        <v>26438</v>
      </c>
      <c r="M732" s="8" t="s">
        <v>8219</v>
      </c>
    </row>
    <row r="733" spans="11:13" x14ac:dyDescent="0.25">
      <c r="K733" s="3">
        <v>5000</v>
      </c>
      <c r="L733" s="3">
        <v>6300</v>
      </c>
      <c r="M733" s="8" t="s">
        <v>8219</v>
      </c>
    </row>
    <row r="734" spans="11:13" x14ac:dyDescent="0.25">
      <c r="K734" s="3">
        <v>40</v>
      </c>
      <c r="L734" s="3">
        <v>64</v>
      </c>
      <c r="M734" s="8" t="s">
        <v>8219</v>
      </c>
    </row>
    <row r="735" spans="11:13" x14ac:dyDescent="0.25">
      <c r="K735" s="3">
        <v>2500</v>
      </c>
      <c r="L735" s="3">
        <v>3012</v>
      </c>
      <c r="M735" s="8" t="s">
        <v>8219</v>
      </c>
    </row>
    <row r="736" spans="11:13" x14ac:dyDescent="0.25">
      <c r="K736" s="3">
        <v>8500</v>
      </c>
      <c r="L736" s="3">
        <v>10670</v>
      </c>
      <c r="M736" s="8" t="s">
        <v>8219</v>
      </c>
    </row>
    <row r="737" spans="11:13" x14ac:dyDescent="0.25">
      <c r="K737" s="3">
        <v>47000</v>
      </c>
      <c r="L737" s="3">
        <v>53771</v>
      </c>
      <c r="M737" s="8" t="s">
        <v>8219</v>
      </c>
    </row>
    <row r="738" spans="11:13" x14ac:dyDescent="0.25">
      <c r="K738" s="3">
        <v>3600</v>
      </c>
      <c r="L738" s="3">
        <v>11345</v>
      </c>
      <c r="M738" s="8" t="s">
        <v>8219</v>
      </c>
    </row>
    <row r="739" spans="11:13" x14ac:dyDescent="0.25">
      <c r="K739" s="3">
        <v>5000</v>
      </c>
      <c r="L739" s="3">
        <v>6120</v>
      </c>
      <c r="M739" s="8" t="s">
        <v>8219</v>
      </c>
    </row>
    <row r="740" spans="11:13" x14ac:dyDescent="0.25">
      <c r="K740" s="3">
        <v>1500</v>
      </c>
      <c r="L740" s="3">
        <v>1601</v>
      </c>
      <c r="M740" s="8" t="s">
        <v>8219</v>
      </c>
    </row>
    <row r="741" spans="11:13" x14ac:dyDescent="0.25">
      <c r="K741" s="3">
        <v>6000</v>
      </c>
      <c r="L741" s="3">
        <v>9500</v>
      </c>
      <c r="M741" s="8" t="s">
        <v>8219</v>
      </c>
    </row>
    <row r="742" spans="11:13" x14ac:dyDescent="0.25">
      <c r="K742" s="3">
        <v>3000</v>
      </c>
      <c r="L742" s="3">
        <v>3222</v>
      </c>
      <c r="M742" s="8" t="s">
        <v>8219</v>
      </c>
    </row>
    <row r="743" spans="11:13" x14ac:dyDescent="0.25">
      <c r="K743" s="3">
        <v>13000</v>
      </c>
      <c r="L743" s="3">
        <v>13293.8</v>
      </c>
      <c r="M743" s="8" t="s">
        <v>8219</v>
      </c>
    </row>
    <row r="744" spans="11:13" x14ac:dyDescent="0.25">
      <c r="K744" s="3">
        <v>1400</v>
      </c>
      <c r="L744" s="3">
        <v>1550</v>
      </c>
      <c r="M744" s="8" t="s">
        <v>8219</v>
      </c>
    </row>
    <row r="745" spans="11:13" x14ac:dyDescent="0.25">
      <c r="K745" s="3">
        <v>550</v>
      </c>
      <c r="L745" s="3">
        <v>814</v>
      </c>
      <c r="M745" s="8" t="s">
        <v>8219</v>
      </c>
    </row>
    <row r="746" spans="11:13" x14ac:dyDescent="0.25">
      <c r="K746" s="3">
        <v>5000</v>
      </c>
      <c r="L746" s="3">
        <v>5116</v>
      </c>
      <c r="M746" s="8" t="s">
        <v>8219</v>
      </c>
    </row>
    <row r="747" spans="11:13" x14ac:dyDescent="0.25">
      <c r="K747" s="3">
        <v>2220</v>
      </c>
      <c r="L747" s="3">
        <v>3976</v>
      </c>
      <c r="M747" s="8" t="s">
        <v>8219</v>
      </c>
    </row>
    <row r="748" spans="11:13" x14ac:dyDescent="0.25">
      <c r="K748" s="3">
        <v>2987</v>
      </c>
      <c r="L748" s="3">
        <v>3318</v>
      </c>
      <c r="M748" s="8" t="s">
        <v>8219</v>
      </c>
    </row>
    <row r="749" spans="11:13" x14ac:dyDescent="0.25">
      <c r="K749" s="3">
        <v>7000</v>
      </c>
      <c r="L749" s="3">
        <v>7003</v>
      </c>
      <c r="M749" s="8" t="s">
        <v>8219</v>
      </c>
    </row>
    <row r="750" spans="11:13" x14ac:dyDescent="0.25">
      <c r="K750" s="3">
        <v>2000</v>
      </c>
      <c r="L750" s="3">
        <v>2005</v>
      </c>
      <c r="M750" s="8" t="s">
        <v>8219</v>
      </c>
    </row>
    <row r="751" spans="11:13" x14ac:dyDescent="0.25">
      <c r="K751" s="3">
        <v>10000</v>
      </c>
      <c r="L751" s="3">
        <v>10556</v>
      </c>
      <c r="M751" s="8" t="s">
        <v>8219</v>
      </c>
    </row>
    <row r="752" spans="11:13" x14ac:dyDescent="0.25">
      <c r="K752" s="3">
        <v>4444</v>
      </c>
      <c r="L752" s="3">
        <v>4559</v>
      </c>
      <c r="M752" s="8" t="s">
        <v>8219</v>
      </c>
    </row>
    <row r="753" spans="11:13" x14ac:dyDescent="0.25">
      <c r="K753" s="3">
        <v>3000</v>
      </c>
      <c r="L753" s="3">
        <v>3555</v>
      </c>
      <c r="M753" s="8" t="s">
        <v>8219</v>
      </c>
    </row>
    <row r="754" spans="11:13" x14ac:dyDescent="0.25">
      <c r="K754" s="3">
        <v>5000</v>
      </c>
      <c r="L754" s="3">
        <v>5585</v>
      </c>
      <c r="M754" s="8" t="s">
        <v>8219</v>
      </c>
    </row>
    <row r="755" spans="11:13" x14ac:dyDescent="0.25">
      <c r="K755" s="3">
        <v>10000</v>
      </c>
      <c r="L755" s="3">
        <v>12800</v>
      </c>
      <c r="M755" s="8" t="s">
        <v>8219</v>
      </c>
    </row>
    <row r="756" spans="11:13" x14ac:dyDescent="0.25">
      <c r="K756" s="3">
        <v>2000</v>
      </c>
      <c r="L756" s="3">
        <v>2075</v>
      </c>
      <c r="M756" s="8" t="s">
        <v>8219</v>
      </c>
    </row>
    <row r="757" spans="11:13" x14ac:dyDescent="0.25">
      <c r="K757" s="3">
        <v>2500</v>
      </c>
      <c r="L757" s="3">
        <v>2547.69</v>
      </c>
      <c r="M757" s="8" t="s">
        <v>8219</v>
      </c>
    </row>
    <row r="758" spans="11:13" x14ac:dyDescent="0.25">
      <c r="K758" s="3">
        <v>700</v>
      </c>
      <c r="L758" s="3">
        <v>824</v>
      </c>
      <c r="M758" s="8" t="s">
        <v>8219</v>
      </c>
    </row>
    <row r="759" spans="11:13" x14ac:dyDescent="0.25">
      <c r="K759" s="3">
        <v>250</v>
      </c>
      <c r="L759" s="3">
        <v>595</v>
      </c>
      <c r="M759" s="8" t="s">
        <v>8219</v>
      </c>
    </row>
    <row r="760" spans="11:13" x14ac:dyDescent="0.25">
      <c r="K760" s="3">
        <v>2500</v>
      </c>
      <c r="L760" s="3">
        <v>2550</v>
      </c>
      <c r="M760" s="8" t="s">
        <v>8219</v>
      </c>
    </row>
    <row r="761" spans="11:13" x14ac:dyDescent="0.25">
      <c r="K761" s="3">
        <v>5000</v>
      </c>
      <c r="L761" s="3">
        <v>5096</v>
      </c>
      <c r="M761" s="8" t="s">
        <v>8219</v>
      </c>
    </row>
    <row r="762" spans="11:13" x14ac:dyDescent="0.25">
      <c r="K762" s="3">
        <v>2200</v>
      </c>
      <c r="L762" s="3">
        <v>0</v>
      </c>
      <c r="M762" s="9" t="s">
        <v>8221</v>
      </c>
    </row>
    <row r="763" spans="11:13" x14ac:dyDescent="0.25">
      <c r="K763" s="3">
        <v>5000</v>
      </c>
      <c r="L763" s="3">
        <v>235</v>
      </c>
      <c r="M763" s="9" t="s">
        <v>8221</v>
      </c>
    </row>
    <row r="764" spans="11:13" x14ac:dyDescent="0.25">
      <c r="K764" s="3">
        <v>3500</v>
      </c>
      <c r="L764" s="3">
        <v>0</v>
      </c>
      <c r="M764" s="9" t="s">
        <v>8221</v>
      </c>
    </row>
    <row r="765" spans="11:13" x14ac:dyDescent="0.25">
      <c r="K765" s="3">
        <v>4290</v>
      </c>
      <c r="L765" s="3">
        <v>5</v>
      </c>
      <c r="M765" s="9" t="s">
        <v>8221</v>
      </c>
    </row>
    <row r="766" spans="11:13" x14ac:dyDescent="0.25">
      <c r="K766" s="3">
        <v>5000</v>
      </c>
      <c r="L766" s="3">
        <v>0</v>
      </c>
      <c r="M766" s="9" t="s">
        <v>8221</v>
      </c>
    </row>
    <row r="767" spans="11:13" x14ac:dyDescent="0.25">
      <c r="K767" s="3">
        <v>7000</v>
      </c>
      <c r="L767" s="3">
        <v>2521</v>
      </c>
      <c r="M767" s="9" t="s">
        <v>8221</v>
      </c>
    </row>
    <row r="768" spans="11:13" x14ac:dyDescent="0.25">
      <c r="K768" s="3">
        <v>4000</v>
      </c>
      <c r="L768" s="3">
        <v>0</v>
      </c>
      <c r="M768" s="9" t="s">
        <v>8221</v>
      </c>
    </row>
    <row r="769" spans="11:13" x14ac:dyDescent="0.25">
      <c r="K769" s="3">
        <v>5000</v>
      </c>
      <c r="L769" s="3">
        <v>177</v>
      </c>
      <c r="M769" s="9" t="s">
        <v>8221</v>
      </c>
    </row>
    <row r="770" spans="11:13" x14ac:dyDescent="0.25">
      <c r="K770" s="3">
        <v>2500</v>
      </c>
      <c r="L770" s="3">
        <v>0</v>
      </c>
      <c r="M770" s="9" t="s">
        <v>8221</v>
      </c>
    </row>
    <row r="771" spans="11:13" x14ac:dyDescent="0.25">
      <c r="K771" s="3">
        <v>4000</v>
      </c>
      <c r="L771" s="3">
        <v>1656</v>
      </c>
      <c r="M771" s="9" t="s">
        <v>8221</v>
      </c>
    </row>
    <row r="772" spans="11:13" x14ac:dyDescent="0.25">
      <c r="K772" s="3">
        <v>17500</v>
      </c>
      <c r="L772" s="3">
        <v>0</v>
      </c>
      <c r="M772" s="9" t="s">
        <v>8221</v>
      </c>
    </row>
    <row r="773" spans="11:13" x14ac:dyDescent="0.25">
      <c r="K773" s="3">
        <v>38000</v>
      </c>
      <c r="L773" s="3">
        <v>10</v>
      </c>
      <c r="M773" s="9" t="s">
        <v>8221</v>
      </c>
    </row>
    <row r="774" spans="11:13" x14ac:dyDescent="0.25">
      <c r="K774" s="3">
        <v>1500</v>
      </c>
      <c r="L774" s="3">
        <v>50</v>
      </c>
      <c r="M774" s="9" t="s">
        <v>8221</v>
      </c>
    </row>
    <row r="775" spans="11:13" x14ac:dyDescent="0.25">
      <c r="K775" s="3">
        <v>3759</v>
      </c>
      <c r="L775" s="3">
        <v>32</v>
      </c>
      <c r="M775" s="9" t="s">
        <v>8221</v>
      </c>
    </row>
    <row r="776" spans="11:13" x14ac:dyDescent="0.25">
      <c r="K776" s="3">
        <v>500</v>
      </c>
      <c r="L776" s="3">
        <v>351</v>
      </c>
      <c r="M776" s="9" t="s">
        <v>8221</v>
      </c>
    </row>
    <row r="777" spans="11:13" x14ac:dyDescent="0.25">
      <c r="K777" s="3">
        <v>10000</v>
      </c>
      <c r="L777" s="3">
        <v>170</v>
      </c>
      <c r="M777" s="9" t="s">
        <v>8221</v>
      </c>
    </row>
    <row r="778" spans="11:13" x14ac:dyDescent="0.25">
      <c r="K778" s="3">
        <v>7000</v>
      </c>
      <c r="L778" s="3">
        <v>3598</v>
      </c>
      <c r="M778" s="9" t="s">
        <v>8221</v>
      </c>
    </row>
    <row r="779" spans="11:13" x14ac:dyDescent="0.25">
      <c r="K779" s="3">
        <v>3000</v>
      </c>
      <c r="L779" s="3">
        <v>21</v>
      </c>
      <c r="M779" s="9" t="s">
        <v>8221</v>
      </c>
    </row>
    <row r="780" spans="11:13" x14ac:dyDescent="0.25">
      <c r="K780" s="3">
        <v>500</v>
      </c>
      <c r="L780" s="3">
        <v>2</v>
      </c>
      <c r="M780" s="9" t="s">
        <v>8221</v>
      </c>
    </row>
    <row r="781" spans="11:13" x14ac:dyDescent="0.25">
      <c r="K781" s="3">
        <v>15000</v>
      </c>
      <c r="L781" s="3">
        <v>400</v>
      </c>
      <c r="M781" s="9" t="s">
        <v>8221</v>
      </c>
    </row>
    <row r="782" spans="11:13" x14ac:dyDescent="0.25">
      <c r="K782" s="3">
        <v>1000</v>
      </c>
      <c r="L782" s="3">
        <v>1040</v>
      </c>
      <c r="M782" s="8" t="s">
        <v>8219</v>
      </c>
    </row>
    <row r="783" spans="11:13" x14ac:dyDescent="0.25">
      <c r="K783" s="3">
        <v>800</v>
      </c>
      <c r="L783" s="3">
        <v>1065.23</v>
      </c>
      <c r="M783" s="8" t="s">
        <v>8219</v>
      </c>
    </row>
    <row r="784" spans="11:13" x14ac:dyDescent="0.25">
      <c r="K784" s="3">
        <v>700</v>
      </c>
      <c r="L784" s="3">
        <v>700</v>
      </c>
      <c r="M784" s="8" t="s">
        <v>8219</v>
      </c>
    </row>
    <row r="785" spans="11:13" x14ac:dyDescent="0.25">
      <c r="K785" s="3">
        <v>1500</v>
      </c>
      <c r="L785" s="3">
        <v>2222</v>
      </c>
      <c r="M785" s="8" t="s">
        <v>8219</v>
      </c>
    </row>
    <row r="786" spans="11:13" x14ac:dyDescent="0.25">
      <c r="K786" s="3">
        <v>1000</v>
      </c>
      <c r="L786" s="3">
        <v>1025</v>
      </c>
      <c r="M786" s="8" t="s">
        <v>8219</v>
      </c>
    </row>
    <row r="787" spans="11:13" x14ac:dyDescent="0.25">
      <c r="K787" s="3">
        <v>500</v>
      </c>
      <c r="L787" s="3">
        <v>903.14</v>
      </c>
      <c r="M787" s="8" t="s">
        <v>8219</v>
      </c>
    </row>
    <row r="788" spans="11:13" x14ac:dyDescent="0.25">
      <c r="K788" s="3">
        <v>5000</v>
      </c>
      <c r="L788" s="3">
        <v>7140</v>
      </c>
      <c r="M788" s="8" t="s">
        <v>8219</v>
      </c>
    </row>
    <row r="789" spans="11:13" x14ac:dyDescent="0.25">
      <c r="K789" s="3">
        <v>1200</v>
      </c>
      <c r="L789" s="3">
        <v>1370</v>
      </c>
      <c r="M789" s="8" t="s">
        <v>8219</v>
      </c>
    </row>
    <row r="790" spans="11:13" x14ac:dyDescent="0.25">
      <c r="K790" s="3">
        <v>1000</v>
      </c>
      <c r="L790" s="3">
        <v>2035.05</v>
      </c>
      <c r="M790" s="8" t="s">
        <v>8219</v>
      </c>
    </row>
    <row r="791" spans="11:13" x14ac:dyDescent="0.25">
      <c r="K791" s="3">
        <v>1700</v>
      </c>
      <c r="L791" s="3">
        <v>1860</v>
      </c>
      <c r="M791" s="8" t="s">
        <v>8219</v>
      </c>
    </row>
    <row r="792" spans="11:13" x14ac:dyDescent="0.25">
      <c r="K792" s="3">
        <v>10000</v>
      </c>
      <c r="L792" s="3">
        <v>14437.46</v>
      </c>
      <c r="M792" s="8" t="s">
        <v>8219</v>
      </c>
    </row>
    <row r="793" spans="11:13" x14ac:dyDescent="0.25">
      <c r="K793" s="3">
        <v>7500</v>
      </c>
      <c r="L793" s="3">
        <v>7790</v>
      </c>
      <c r="M793" s="8" t="s">
        <v>8219</v>
      </c>
    </row>
    <row r="794" spans="11:13" x14ac:dyDescent="0.25">
      <c r="K794" s="3">
        <v>2500</v>
      </c>
      <c r="L794" s="3">
        <v>2511.11</v>
      </c>
      <c r="M794" s="8" t="s">
        <v>8219</v>
      </c>
    </row>
    <row r="795" spans="11:13" x14ac:dyDescent="0.25">
      <c r="K795" s="3">
        <v>2750</v>
      </c>
      <c r="L795" s="3">
        <v>2826.43</v>
      </c>
      <c r="M795" s="8" t="s">
        <v>8219</v>
      </c>
    </row>
    <row r="796" spans="11:13" x14ac:dyDescent="0.25">
      <c r="K796" s="3">
        <v>8000</v>
      </c>
      <c r="L796" s="3">
        <v>8425</v>
      </c>
      <c r="M796" s="8" t="s">
        <v>8219</v>
      </c>
    </row>
    <row r="797" spans="11:13" x14ac:dyDescent="0.25">
      <c r="K797" s="3">
        <v>14000</v>
      </c>
      <c r="L797" s="3">
        <v>15650</v>
      </c>
      <c r="M797" s="8" t="s">
        <v>8219</v>
      </c>
    </row>
    <row r="798" spans="11:13" x14ac:dyDescent="0.25">
      <c r="K798" s="3">
        <v>10000</v>
      </c>
      <c r="L798" s="3">
        <v>10135</v>
      </c>
      <c r="M798" s="8" t="s">
        <v>8219</v>
      </c>
    </row>
    <row r="799" spans="11:13" x14ac:dyDescent="0.25">
      <c r="K799" s="3">
        <v>3000</v>
      </c>
      <c r="L799" s="3">
        <v>3226</v>
      </c>
      <c r="M799" s="8" t="s">
        <v>8219</v>
      </c>
    </row>
    <row r="800" spans="11:13" x14ac:dyDescent="0.25">
      <c r="K800" s="3">
        <v>3500</v>
      </c>
      <c r="L800" s="3">
        <v>4021</v>
      </c>
      <c r="M800" s="8" t="s">
        <v>8219</v>
      </c>
    </row>
    <row r="801" spans="11:13" x14ac:dyDescent="0.25">
      <c r="K801" s="3">
        <v>5000</v>
      </c>
      <c r="L801" s="3">
        <v>5001</v>
      </c>
      <c r="M801" s="8" t="s">
        <v>8219</v>
      </c>
    </row>
    <row r="802" spans="11:13" x14ac:dyDescent="0.25">
      <c r="K802" s="3">
        <v>1500</v>
      </c>
      <c r="L802" s="3">
        <v>2282</v>
      </c>
      <c r="M802" s="8" t="s">
        <v>8219</v>
      </c>
    </row>
    <row r="803" spans="11:13" x14ac:dyDescent="0.25">
      <c r="K803" s="3">
        <v>2000</v>
      </c>
      <c r="L803" s="3">
        <v>2230.4299999999998</v>
      </c>
      <c r="M803" s="8" t="s">
        <v>8219</v>
      </c>
    </row>
    <row r="804" spans="11:13" x14ac:dyDescent="0.25">
      <c r="K804" s="3">
        <v>6000</v>
      </c>
      <c r="L804" s="3">
        <v>6080</v>
      </c>
      <c r="M804" s="8" t="s">
        <v>8219</v>
      </c>
    </row>
    <row r="805" spans="11:13" x14ac:dyDescent="0.25">
      <c r="K805" s="3">
        <v>2300</v>
      </c>
      <c r="L805" s="3">
        <v>2835</v>
      </c>
      <c r="M805" s="8" t="s">
        <v>8219</v>
      </c>
    </row>
    <row r="806" spans="11:13" x14ac:dyDescent="0.25">
      <c r="K806" s="3">
        <v>5500</v>
      </c>
      <c r="L806" s="3">
        <v>5500</v>
      </c>
      <c r="M806" s="8" t="s">
        <v>8219</v>
      </c>
    </row>
    <row r="807" spans="11:13" x14ac:dyDescent="0.25">
      <c r="K807" s="3">
        <v>3000</v>
      </c>
      <c r="L807" s="3">
        <v>3150</v>
      </c>
      <c r="M807" s="8" t="s">
        <v>8219</v>
      </c>
    </row>
    <row r="808" spans="11:13" x14ac:dyDescent="0.25">
      <c r="K808" s="3">
        <v>8000</v>
      </c>
      <c r="L808" s="3">
        <v>8355</v>
      </c>
      <c r="M808" s="8" t="s">
        <v>8219</v>
      </c>
    </row>
    <row r="809" spans="11:13" x14ac:dyDescent="0.25">
      <c r="K809" s="3">
        <v>4000</v>
      </c>
      <c r="L809" s="3">
        <v>4205</v>
      </c>
      <c r="M809" s="8" t="s">
        <v>8219</v>
      </c>
    </row>
    <row r="810" spans="11:13" x14ac:dyDescent="0.25">
      <c r="K810" s="3">
        <v>4500</v>
      </c>
      <c r="L810" s="3">
        <v>4500</v>
      </c>
      <c r="M810" s="8" t="s">
        <v>8219</v>
      </c>
    </row>
    <row r="811" spans="11:13" x14ac:dyDescent="0.25">
      <c r="K811" s="3">
        <v>4000</v>
      </c>
      <c r="L811" s="3">
        <v>4151</v>
      </c>
      <c r="M811" s="8" t="s">
        <v>8219</v>
      </c>
    </row>
    <row r="812" spans="11:13" x14ac:dyDescent="0.25">
      <c r="K812" s="3">
        <v>1500</v>
      </c>
      <c r="L812" s="3">
        <v>1575</v>
      </c>
      <c r="M812" s="8" t="s">
        <v>8219</v>
      </c>
    </row>
    <row r="813" spans="11:13" x14ac:dyDescent="0.25">
      <c r="K813" s="3">
        <v>1000</v>
      </c>
      <c r="L813" s="3">
        <v>1040</v>
      </c>
      <c r="M813" s="8" t="s">
        <v>8219</v>
      </c>
    </row>
    <row r="814" spans="11:13" x14ac:dyDescent="0.25">
      <c r="K814" s="3">
        <v>600</v>
      </c>
      <c r="L814" s="3">
        <v>911</v>
      </c>
      <c r="M814" s="8" t="s">
        <v>8219</v>
      </c>
    </row>
    <row r="815" spans="11:13" x14ac:dyDescent="0.25">
      <c r="K815" s="3">
        <v>1500</v>
      </c>
      <c r="L815" s="3">
        <v>2399.94</v>
      </c>
      <c r="M815" s="8" t="s">
        <v>8219</v>
      </c>
    </row>
    <row r="816" spans="11:13" x14ac:dyDescent="0.25">
      <c r="K816" s="3">
        <v>1000</v>
      </c>
      <c r="L816" s="3">
        <v>1273</v>
      </c>
      <c r="M816" s="8" t="s">
        <v>8219</v>
      </c>
    </row>
    <row r="817" spans="11:13" x14ac:dyDescent="0.25">
      <c r="K817" s="3">
        <v>4000</v>
      </c>
      <c r="L817" s="3">
        <v>4280</v>
      </c>
      <c r="M817" s="8" t="s">
        <v>8219</v>
      </c>
    </row>
    <row r="818" spans="11:13" x14ac:dyDescent="0.25">
      <c r="K818" s="3">
        <v>7000</v>
      </c>
      <c r="L818" s="3">
        <v>8058.55</v>
      </c>
      <c r="M818" s="8" t="s">
        <v>8219</v>
      </c>
    </row>
    <row r="819" spans="11:13" x14ac:dyDescent="0.25">
      <c r="K819" s="3">
        <v>1500</v>
      </c>
      <c r="L819" s="3">
        <v>2056.66</v>
      </c>
      <c r="M819" s="8" t="s">
        <v>8219</v>
      </c>
    </row>
    <row r="820" spans="11:13" x14ac:dyDescent="0.25">
      <c r="K820" s="3">
        <v>350</v>
      </c>
      <c r="L820" s="3">
        <v>545</v>
      </c>
      <c r="M820" s="8" t="s">
        <v>8219</v>
      </c>
    </row>
    <row r="821" spans="11:13" x14ac:dyDescent="0.25">
      <c r="K821" s="3">
        <v>400</v>
      </c>
      <c r="L821" s="3">
        <v>435</v>
      </c>
      <c r="M821" s="8" t="s">
        <v>8219</v>
      </c>
    </row>
    <row r="822" spans="11:13" x14ac:dyDescent="0.25">
      <c r="K822" s="3">
        <v>2000</v>
      </c>
      <c r="L822" s="3">
        <v>2681</v>
      </c>
      <c r="M822" s="8" t="s">
        <v>8219</v>
      </c>
    </row>
    <row r="823" spans="11:13" x14ac:dyDescent="0.25">
      <c r="K823" s="3">
        <v>17482</v>
      </c>
      <c r="L823" s="3">
        <v>17482</v>
      </c>
      <c r="M823" s="8" t="s">
        <v>8219</v>
      </c>
    </row>
    <row r="824" spans="11:13" x14ac:dyDescent="0.25">
      <c r="K824" s="3">
        <v>3000</v>
      </c>
      <c r="L824" s="3">
        <v>3575</v>
      </c>
      <c r="M824" s="8" t="s">
        <v>8219</v>
      </c>
    </row>
    <row r="825" spans="11:13" x14ac:dyDescent="0.25">
      <c r="K825" s="3">
        <v>800</v>
      </c>
      <c r="L825" s="3">
        <v>1436</v>
      </c>
      <c r="M825" s="8" t="s">
        <v>8219</v>
      </c>
    </row>
    <row r="826" spans="11:13" x14ac:dyDescent="0.25">
      <c r="K826" s="3">
        <v>1600</v>
      </c>
      <c r="L826" s="3">
        <v>2150.1</v>
      </c>
      <c r="M826" s="8" t="s">
        <v>8219</v>
      </c>
    </row>
    <row r="827" spans="11:13" x14ac:dyDescent="0.25">
      <c r="K827" s="3">
        <v>12500</v>
      </c>
      <c r="L827" s="3">
        <v>12554</v>
      </c>
      <c r="M827" s="8" t="s">
        <v>8219</v>
      </c>
    </row>
    <row r="828" spans="11:13" x14ac:dyDescent="0.25">
      <c r="K828" s="3">
        <v>5500</v>
      </c>
      <c r="L828" s="3">
        <v>5580</v>
      </c>
      <c r="M828" s="8" t="s">
        <v>8219</v>
      </c>
    </row>
    <row r="829" spans="11:13" x14ac:dyDescent="0.25">
      <c r="K829" s="3">
        <v>300</v>
      </c>
      <c r="L829" s="3">
        <v>310</v>
      </c>
      <c r="M829" s="8" t="s">
        <v>8219</v>
      </c>
    </row>
    <row r="830" spans="11:13" x14ac:dyDescent="0.25">
      <c r="K830" s="3">
        <v>1300</v>
      </c>
      <c r="L830" s="3">
        <v>1391</v>
      </c>
      <c r="M830" s="8" t="s">
        <v>8219</v>
      </c>
    </row>
    <row r="831" spans="11:13" x14ac:dyDescent="0.25">
      <c r="K831" s="3">
        <v>500</v>
      </c>
      <c r="L831" s="3">
        <v>520</v>
      </c>
      <c r="M831" s="8" t="s">
        <v>8219</v>
      </c>
    </row>
    <row r="832" spans="11:13" x14ac:dyDescent="0.25">
      <c r="K832" s="3">
        <v>1800</v>
      </c>
      <c r="L832" s="3">
        <v>1941</v>
      </c>
      <c r="M832" s="8" t="s">
        <v>8219</v>
      </c>
    </row>
    <row r="833" spans="11:13" x14ac:dyDescent="0.25">
      <c r="K833" s="3">
        <v>1500</v>
      </c>
      <c r="L833" s="3">
        <v>3500</v>
      </c>
      <c r="M833" s="8" t="s">
        <v>8219</v>
      </c>
    </row>
    <row r="834" spans="11:13" x14ac:dyDescent="0.25">
      <c r="K834" s="3">
        <v>15000</v>
      </c>
      <c r="L834" s="3">
        <v>15091.06</v>
      </c>
      <c r="M834" s="8" t="s">
        <v>8219</v>
      </c>
    </row>
    <row r="835" spans="11:13" x14ac:dyDescent="0.25">
      <c r="K835" s="3">
        <v>6000</v>
      </c>
      <c r="L835" s="3">
        <v>6100</v>
      </c>
      <c r="M835" s="8" t="s">
        <v>8219</v>
      </c>
    </row>
    <row r="836" spans="11:13" x14ac:dyDescent="0.25">
      <c r="K836" s="3">
        <v>5500</v>
      </c>
      <c r="L836" s="3">
        <v>7206</v>
      </c>
      <c r="M836" s="8" t="s">
        <v>8219</v>
      </c>
    </row>
    <row r="837" spans="11:13" x14ac:dyDescent="0.25">
      <c r="K837" s="3">
        <v>2000</v>
      </c>
      <c r="L837" s="3">
        <v>2345</v>
      </c>
      <c r="M837" s="8" t="s">
        <v>8219</v>
      </c>
    </row>
    <row r="838" spans="11:13" x14ac:dyDescent="0.25">
      <c r="K838" s="3">
        <v>5000</v>
      </c>
      <c r="L838" s="3">
        <v>5046.5200000000004</v>
      </c>
      <c r="M838" s="8" t="s">
        <v>8219</v>
      </c>
    </row>
    <row r="839" spans="11:13" x14ac:dyDescent="0.25">
      <c r="K839" s="3">
        <v>2500</v>
      </c>
      <c r="L839" s="3">
        <v>3045</v>
      </c>
      <c r="M839" s="8" t="s">
        <v>8219</v>
      </c>
    </row>
    <row r="840" spans="11:13" x14ac:dyDescent="0.25">
      <c r="K840" s="3">
        <v>2000</v>
      </c>
      <c r="L840" s="3">
        <v>2908</v>
      </c>
      <c r="M840" s="8" t="s">
        <v>8219</v>
      </c>
    </row>
    <row r="841" spans="11:13" x14ac:dyDescent="0.25">
      <c r="K841" s="3">
        <v>5000</v>
      </c>
      <c r="L841" s="3">
        <v>5830.83</v>
      </c>
      <c r="M841" s="8" t="s">
        <v>8219</v>
      </c>
    </row>
    <row r="842" spans="11:13" x14ac:dyDescent="0.25">
      <c r="K842" s="3">
        <v>10000</v>
      </c>
      <c r="L842" s="3">
        <v>12041.66</v>
      </c>
      <c r="M842" s="8" t="s">
        <v>8219</v>
      </c>
    </row>
    <row r="843" spans="11:13" x14ac:dyDescent="0.25">
      <c r="K843" s="3">
        <v>5000</v>
      </c>
      <c r="L843" s="3">
        <v>5066</v>
      </c>
      <c r="M843" s="8" t="s">
        <v>8219</v>
      </c>
    </row>
    <row r="844" spans="11:13" x14ac:dyDescent="0.25">
      <c r="K844" s="3">
        <v>2500</v>
      </c>
      <c r="L844" s="3">
        <v>2608</v>
      </c>
      <c r="M844" s="8" t="s">
        <v>8219</v>
      </c>
    </row>
    <row r="845" spans="11:13" x14ac:dyDescent="0.25">
      <c r="K845" s="3">
        <v>3000</v>
      </c>
      <c r="L845" s="3">
        <v>8014</v>
      </c>
      <c r="M845" s="8" t="s">
        <v>8219</v>
      </c>
    </row>
    <row r="846" spans="11:13" x14ac:dyDescent="0.25">
      <c r="K846" s="3">
        <v>3000</v>
      </c>
      <c r="L846" s="3">
        <v>5824</v>
      </c>
      <c r="M846" s="8" t="s">
        <v>8219</v>
      </c>
    </row>
    <row r="847" spans="11:13" x14ac:dyDescent="0.25">
      <c r="K847" s="3">
        <v>5000</v>
      </c>
      <c r="L847" s="3">
        <v>6019.01</v>
      </c>
      <c r="M847" s="8" t="s">
        <v>8219</v>
      </c>
    </row>
    <row r="848" spans="11:13" x14ac:dyDescent="0.25">
      <c r="K848" s="3">
        <v>1100</v>
      </c>
      <c r="L848" s="3">
        <v>1342.01</v>
      </c>
      <c r="M848" s="8" t="s">
        <v>8219</v>
      </c>
    </row>
    <row r="849" spans="11:13" x14ac:dyDescent="0.25">
      <c r="K849" s="3">
        <v>10</v>
      </c>
      <c r="L849" s="3">
        <v>10</v>
      </c>
      <c r="M849" s="8" t="s">
        <v>8219</v>
      </c>
    </row>
    <row r="850" spans="11:13" x14ac:dyDescent="0.25">
      <c r="K850" s="3">
        <v>300</v>
      </c>
      <c r="L850" s="3">
        <v>300</v>
      </c>
      <c r="M850" s="8" t="s">
        <v>8219</v>
      </c>
    </row>
    <row r="851" spans="11:13" x14ac:dyDescent="0.25">
      <c r="K851" s="3">
        <v>4000</v>
      </c>
      <c r="L851" s="3">
        <v>4796</v>
      </c>
      <c r="M851" s="8" t="s">
        <v>8219</v>
      </c>
    </row>
    <row r="852" spans="11:13" x14ac:dyDescent="0.25">
      <c r="K852" s="3">
        <v>4000</v>
      </c>
      <c r="L852" s="3">
        <v>6207</v>
      </c>
      <c r="M852" s="8" t="s">
        <v>8219</v>
      </c>
    </row>
    <row r="853" spans="11:13" x14ac:dyDescent="0.25">
      <c r="K853" s="3">
        <v>2000</v>
      </c>
      <c r="L853" s="3">
        <v>2609</v>
      </c>
      <c r="M853" s="8" t="s">
        <v>8219</v>
      </c>
    </row>
    <row r="854" spans="11:13" x14ac:dyDescent="0.25">
      <c r="K854" s="3">
        <v>3500</v>
      </c>
      <c r="L854" s="3">
        <v>3674</v>
      </c>
      <c r="M854" s="8" t="s">
        <v>8219</v>
      </c>
    </row>
    <row r="855" spans="11:13" x14ac:dyDescent="0.25">
      <c r="K855" s="3">
        <v>300</v>
      </c>
      <c r="L855" s="3">
        <v>300</v>
      </c>
      <c r="M855" s="8" t="s">
        <v>8219</v>
      </c>
    </row>
    <row r="856" spans="11:13" x14ac:dyDescent="0.25">
      <c r="K856" s="3">
        <v>27800</v>
      </c>
      <c r="L856" s="3">
        <v>32865.300000000003</v>
      </c>
      <c r="M856" s="8" t="s">
        <v>8219</v>
      </c>
    </row>
    <row r="857" spans="11:13" x14ac:dyDescent="0.25">
      <c r="K857" s="3">
        <v>1450</v>
      </c>
      <c r="L857" s="3">
        <v>1500</v>
      </c>
      <c r="M857" s="8" t="s">
        <v>8219</v>
      </c>
    </row>
    <row r="858" spans="11:13" x14ac:dyDescent="0.25">
      <c r="K858" s="3">
        <v>250</v>
      </c>
      <c r="L858" s="3">
        <v>545</v>
      </c>
      <c r="M858" s="8" t="s">
        <v>8219</v>
      </c>
    </row>
    <row r="859" spans="11:13" x14ac:dyDescent="0.25">
      <c r="K859" s="3">
        <v>1200</v>
      </c>
      <c r="L859" s="3">
        <v>1200</v>
      </c>
      <c r="M859" s="8" t="s">
        <v>8219</v>
      </c>
    </row>
    <row r="860" spans="11:13" x14ac:dyDescent="0.25">
      <c r="K860" s="3">
        <v>1200</v>
      </c>
      <c r="L860" s="3">
        <v>1728.07</v>
      </c>
      <c r="M860" s="8" t="s">
        <v>8219</v>
      </c>
    </row>
    <row r="861" spans="11:13" x14ac:dyDescent="0.25">
      <c r="K861" s="3">
        <v>4000</v>
      </c>
      <c r="L861" s="3">
        <v>4187</v>
      </c>
      <c r="M861" s="8" t="s">
        <v>8219</v>
      </c>
    </row>
    <row r="862" spans="11:13" x14ac:dyDescent="0.25">
      <c r="K862" s="3">
        <v>14000</v>
      </c>
      <c r="L862" s="3">
        <v>2540</v>
      </c>
      <c r="M862" s="9" t="s">
        <v>8221</v>
      </c>
    </row>
    <row r="863" spans="11:13" x14ac:dyDescent="0.25">
      <c r="K863" s="3">
        <v>4500</v>
      </c>
      <c r="L863" s="3">
        <v>101</v>
      </c>
      <c r="M863" s="9" t="s">
        <v>8221</v>
      </c>
    </row>
    <row r="864" spans="11:13" x14ac:dyDescent="0.25">
      <c r="K864" s="3">
        <v>50000</v>
      </c>
      <c r="L864" s="3">
        <v>170</v>
      </c>
      <c r="M864" s="9" t="s">
        <v>8221</v>
      </c>
    </row>
    <row r="865" spans="11:13" x14ac:dyDescent="0.25">
      <c r="K865" s="3">
        <v>2000</v>
      </c>
      <c r="L865" s="3">
        <v>90</v>
      </c>
      <c r="M865" s="9" t="s">
        <v>8221</v>
      </c>
    </row>
    <row r="866" spans="11:13" x14ac:dyDescent="0.25">
      <c r="K866" s="3">
        <v>6500</v>
      </c>
      <c r="L866" s="3">
        <v>2700</v>
      </c>
      <c r="M866" s="9" t="s">
        <v>8221</v>
      </c>
    </row>
    <row r="867" spans="11:13" x14ac:dyDescent="0.25">
      <c r="K867" s="3">
        <v>2200</v>
      </c>
      <c r="L867" s="3">
        <v>45</v>
      </c>
      <c r="M867" s="9" t="s">
        <v>8221</v>
      </c>
    </row>
    <row r="868" spans="11:13" x14ac:dyDescent="0.25">
      <c r="K868" s="3">
        <v>3500</v>
      </c>
      <c r="L868" s="3">
        <v>640</v>
      </c>
      <c r="M868" s="9" t="s">
        <v>8221</v>
      </c>
    </row>
    <row r="869" spans="11:13" x14ac:dyDescent="0.25">
      <c r="K869" s="3">
        <v>5000</v>
      </c>
      <c r="L869" s="3">
        <v>1201</v>
      </c>
      <c r="M869" s="9" t="s">
        <v>8221</v>
      </c>
    </row>
    <row r="870" spans="11:13" x14ac:dyDescent="0.25">
      <c r="K870" s="3">
        <v>45000</v>
      </c>
      <c r="L870" s="3">
        <v>50</v>
      </c>
      <c r="M870" s="9" t="s">
        <v>8221</v>
      </c>
    </row>
    <row r="871" spans="11:13" x14ac:dyDescent="0.25">
      <c r="K871" s="3">
        <v>8800</v>
      </c>
      <c r="L871" s="3">
        <v>1040</v>
      </c>
      <c r="M871" s="9" t="s">
        <v>8221</v>
      </c>
    </row>
    <row r="872" spans="11:13" x14ac:dyDescent="0.25">
      <c r="K872" s="3">
        <v>20000</v>
      </c>
      <c r="L872" s="3">
        <v>62</v>
      </c>
      <c r="M872" s="9" t="s">
        <v>8221</v>
      </c>
    </row>
    <row r="873" spans="11:13" x14ac:dyDescent="0.25">
      <c r="K873" s="3">
        <v>6000</v>
      </c>
      <c r="L873" s="3">
        <v>325</v>
      </c>
      <c r="M873" s="9" t="s">
        <v>8221</v>
      </c>
    </row>
    <row r="874" spans="11:13" x14ac:dyDescent="0.25">
      <c r="K874" s="3">
        <v>8000</v>
      </c>
      <c r="L874" s="3">
        <v>65</v>
      </c>
      <c r="M874" s="9" t="s">
        <v>8221</v>
      </c>
    </row>
    <row r="875" spans="11:13" x14ac:dyDescent="0.25">
      <c r="K875" s="3">
        <v>3500</v>
      </c>
      <c r="L875" s="3">
        <v>45</v>
      </c>
      <c r="M875" s="9" t="s">
        <v>8221</v>
      </c>
    </row>
    <row r="876" spans="11:13" x14ac:dyDescent="0.25">
      <c r="K876" s="3">
        <v>3000</v>
      </c>
      <c r="L876" s="3">
        <v>730</v>
      </c>
      <c r="M876" s="9" t="s">
        <v>8221</v>
      </c>
    </row>
    <row r="877" spans="11:13" x14ac:dyDescent="0.25">
      <c r="K877" s="3">
        <v>5000</v>
      </c>
      <c r="L877" s="3">
        <v>0</v>
      </c>
      <c r="M877" s="9" t="s">
        <v>8221</v>
      </c>
    </row>
    <row r="878" spans="11:13" x14ac:dyDescent="0.25">
      <c r="K878" s="3">
        <v>3152</v>
      </c>
      <c r="L878" s="3">
        <v>1286</v>
      </c>
      <c r="M878" s="9" t="s">
        <v>8221</v>
      </c>
    </row>
    <row r="879" spans="11:13" x14ac:dyDescent="0.25">
      <c r="K879" s="3">
        <v>2000</v>
      </c>
      <c r="L879" s="3">
        <v>1351</v>
      </c>
      <c r="M879" s="9" t="s">
        <v>8221</v>
      </c>
    </row>
    <row r="880" spans="11:13" x14ac:dyDescent="0.25">
      <c r="K880" s="3">
        <v>5000</v>
      </c>
      <c r="L880" s="3">
        <v>65</v>
      </c>
      <c r="M880" s="9" t="s">
        <v>8221</v>
      </c>
    </row>
    <row r="881" spans="11:13" x14ac:dyDescent="0.25">
      <c r="K881" s="3">
        <v>2100</v>
      </c>
      <c r="L881" s="3">
        <v>644</v>
      </c>
      <c r="M881" s="9" t="s">
        <v>8221</v>
      </c>
    </row>
    <row r="882" spans="11:13" x14ac:dyDescent="0.25">
      <c r="K882" s="3">
        <v>3780</v>
      </c>
      <c r="L882" s="3">
        <v>113</v>
      </c>
      <c r="M882" s="9" t="s">
        <v>8221</v>
      </c>
    </row>
    <row r="883" spans="11:13" x14ac:dyDescent="0.25">
      <c r="K883" s="3">
        <v>3750</v>
      </c>
      <c r="L883" s="3">
        <v>30</v>
      </c>
      <c r="M883" s="9" t="s">
        <v>8221</v>
      </c>
    </row>
    <row r="884" spans="11:13" x14ac:dyDescent="0.25">
      <c r="K884" s="3">
        <v>1500</v>
      </c>
      <c r="L884" s="3">
        <v>302</v>
      </c>
      <c r="M884" s="9" t="s">
        <v>8221</v>
      </c>
    </row>
    <row r="885" spans="11:13" x14ac:dyDescent="0.25">
      <c r="K885" s="3">
        <v>5000</v>
      </c>
      <c r="L885" s="3">
        <v>2001</v>
      </c>
      <c r="M885" s="9" t="s">
        <v>8221</v>
      </c>
    </row>
    <row r="886" spans="11:13" x14ac:dyDescent="0.25">
      <c r="K886" s="3">
        <v>2000</v>
      </c>
      <c r="L886" s="3">
        <v>20</v>
      </c>
      <c r="M886" s="9" t="s">
        <v>8221</v>
      </c>
    </row>
    <row r="887" spans="11:13" x14ac:dyDescent="0.25">
      <c r="K887" s="3">
        <v>1000</v>
      </c>
      <c r="L887" s="3">
        <v>750</v>
      </c>
      <c r="M887" s="9" t="s">
        <v>8221</v>
      </c>
    </row>
    <row r="888" spans="11:13" x14ac:dyDescent="0.25">
      <c r="K888" s="3">
        <v>500</v>
      </c>
      <c r="L888" s="3">
        <v>205</v>
      </c>
      <c r="M888" s="9" t="s">
        <v>8221</v>
      </c>
    </row>
    <row r="889" spans="11:13" x14ac:dyDescent="0.25">
      <c r="K889" s="3">
        <v>1000</v>
      </c>
      <c r="L889" s="3">
        <v>0</v>
      </c>
      <c r="M889" s="9" t="s">
        <v>8221</v>
      </c>
    </row>
    <row r="890" spans="11:13" x14ac:dyDescent="0.25">
      <c r="K890" s="3">
        <v>1000</v>
      </c>
      <c r="L890" s="3">
        <v>72</v>
      </c>
      <c r="M890" s="9" t="s">
        <v>8221</v>
      </c>
    </row>
    <row r="891" spans="11:13" x14ac:dyDescent="0.25">
      <c r="K891" s="3">
        <v>25000</v>
      </c>
      <c r="L891" s="3">
        <v>2360.3200000000002</v>
      </c>
      <c r="M891" s="9" t="s">
        <v>8221</v>
      </c>
    </row>
    <row r="892" spans="11:13" x14ac:dyDescent="0.25">
      <c r="K892" s="3">
        <v>3000</v>
      </c>
      <c r="L892" s="3">
        <v>125</v>
      </c>
      <c r="M892" s="9" t="s">
        <v>8221</v>
      </c>
    </row>
    <row r="893" spans="11:13" x14ac:dyDescent="0.25">
      <c r="K893" s="3">
        <v>8000</v>
      </c>
      <c r="L893" s="3">
        <v>260</v>
      </c>
      <c r="M893" s="9" t="s">
        <v>8221</v>
      </c>
    </row>
    <row r="894" spans="11:13" x14ac:dyDescent="0.25">
      <c r="K894" s="3">
        <v>6000</v>
      </c>
      <c r="L894" s="3">
        <v>2445</v>
      </c>
      <c r="M894" s="9" t="s">
        <v>8221</v>
      </c>
    </row>
    <row r="895" spans="11:13" x14ac:dyDescent="0.25">
      <c r="K895" s="3">
        <v>2000</v>
      </c>
      <c r="L895" s="3">
        <v>200</v>
      </c>
      <c r="M895" s="9" t="s">
        <v>8221</v>
      </c>
    </row>
    <row r="896" spans="11:13" x14ac:dyDescent="0.25">
      <c r="K896" s="3">
        <v>20000</v>
      </c>
      <c r="L896" s="3">
        <v>7834</v>
      </c>
      <c r="M896" s="9" t="s">
        <v>8221</v>
      </c>
    </row>
    <row r="897" spans="11:13" x14ac:dyDescent="0.25">
      <c r="K897" s="3">
        <v>8000</v>
      </c>
      <c r="L897" s="3">
        <v>195</v>
      </c>
      <c r="M897" s="9" t="s">
        <v>8221</v>
      </c>
    </row>
    <row r="898" spans="11:13" x14ac:dyDescent="0.25">
      <c r="K898" s="3">
        <v>8000</v>
      </c>
      <c r="L898" s="3">
        <v>3200</v>
      </c>
      <c r="M898" s="9" t="s">
        <v>8221</v>
      </c>
    </row>
    <row r="899" spans="11:13" x14ac:dyDescent="0.25">
      <c r="K899" s="3">
        <v>3000</v>
      </c>
      <c r="L899" s="3">
        <v>0</v>
      </c>
      <c r="M899" s="9" t="s">
        <v>8221</v>
      </c>
    </row>
    <row r="900" spans="11:13" x14ac:dyDescent="0.25">
      <c r="K900" s="3">
        <v>2500</v>
      </c>
      <c r="L900" s="3">
        <v>70</v>
      </c>
      <c r="M900" s="9" t="s">
        <v>8221</v>
      </c>
    </row>
    <row r="901" spans="11:13" x14ac:dyDescent="0.25">
      <c r="K901" s="3">
        <v>750</v>
      </c>
      <c r="L901" s="3">
        <v>280</v>
      </c>
      <c r="M901" s="9" t="s">
        <v>8221</v>
      </c>
    </row>
    <row r="902" spans="11:13" x14ac:dyDescent="0.25">
      <c r="K902" s="3">
        <v>5000</v>
      </c>
      <c r="L902" s="3">
        <v>21</v>
      </c>
      <c r="M902" s="9" t="s">
        <v>8221</v>
      </c>
    </row>
    <row r="903" spans="11:13" x14ac:dyDescent="0.25">
      <c r="K903" s="3">
        <v>6500</v>
      </c>
      <c r="L903" s="3">
        <v>0</v>
      </c>
      <c r="M903" s="9" t="s">
        <v>8221</v>
      </c>
    </row>
    <row r="904" spans="11:13" x14ac:dyDescent="0.25">
      <c r="K904" s="3">
        <v>30000</v>
      </c>
      <c r="L904" s="3">
        <v>90</v>
      </c>
      <c r="M904" s="9" t="s">
        <v>8221</v>
      </c>
    </row>
    <row r="905" spans="11:13" x14ac:dyDescent="0.25">
      <c r="K905" s="3">
        <v>5000</v>
      </c>
      <c r="L905" s="3">
        <v>160</v>
      </c>
      <c r="M905" s="9" t="s">
        <v>8221</v>
      </c>
    </row>
    <row r="906" spans="11:13" x14ac:dyDescent="0.25">
      <c r="K906" s="3">
        <v>50000</v>
      </c>
      <c r="L906" s="3">
        <v>151</v>
      </c>
      <c r="M906" s="9" t="s">
        <v>8221</v>
      </c>
    </row>
    <row r="907" spans="11:13" x14ac:dyDescent="0.25">
      <c r="K907" s="3">
        <v>6500</v>
      </c>
      <c r="L907" s="3">
        <v>196</v>
      </c>
      <c r="M907" s="9" t="s">
        <v>8221</v>
      </c>
    </row>
    <row r="908" spans="11:13" x14ac:dyDescent="0.25">
      <c r="K908" s="3">
        <v>15000</v>
      </c>
      <c r="L908" s="3">
        <v>0</v>
      </c>
      <c r="M908" s="9" t="s">
        <v>8221</v>
      </c>
    </row>
    <row r="909" spans="11:13" x14ac:dyDescent="0.25">
      <c r="K909" s="3">
        <v>2900</v>
      </c>
      <c r="L909" s="3">
        <v>0</v>
      </c>
      <c r="M909" s="9" t="s">
        <v>8221</v>
      </c>
    </row>
    <row r="910" spans="11:13" x14ac:dyDescent="0.25">
      <c r="K910" s="3">
        <v>2500</v>
      </c>
      <c r="L910" s="3">
        <v>0</v>
      </c>
      <c r="M910" s="9" t="s">
        <v>8221</v>
      </c>
    </row>
    <row r="911" spans="11:13" x14ac:dyDescent="0.25">
      <c r="K911" s="3">
        <v>16000</v>
      </c>
      <c r="L911" s="3">
        <v>520</v>
      </c>
      <c r="M911" s="9" t="s">
        <v>8221</v>
      </c>
    </row>
    <row r="912" spans="11:13" x14ac:dyDescent="0.25">
      <c r="K912" s="3">
        <v>550</v>
      </c>
      <c r="L912" s="3">
        <v>123</v>
      </c>
      <c r="M912" s="9" t="s">
        <v>8221</v>
      </c>
    </row>
    <row r="913" spans="11:13" x14ac:dyDescent="0.25">
      <c r="K913" s="3">
        <v>100000</v>
      </c>
      <c r="L913" s="3">
        <v>0</v>
      </c>
      <c r="M913" s="9" t="s">
        <v>8221</v>
      </c>
    </row>
    <row r="914" spans="11:13" x14ac:dyDescent="0.25">
      <c r="K914" s="3">
        <v>3500</v>
      </c>
      <c r="L914" s="3">
        <v>30</v>
      </c>
      <c r="M914" s="9" t="s">
        <v>8221</v>
      </c>
    </row>
    <row r="915" spans="11:13" x14ac:dyDescent="0.25">
      <c r="K915" s="3">
        <v>30000</v>
      </c>
      <c r="L915" s="3">
        <v>1982</v>
      </c>
      <c r="M915" s="9" t="s">
        <v>8221</v>
      </c>
    </row>
    <row r="916" spans="11:13" x14ac:dyDescent="0.25">
      <c r="K916" s="3">
        <v>1500</v>
      </c>
      <c r="L916" s="3">
        <v>0</v>
      </c>
      <c r="M916" s="9" t="s">
        <v>8221</v>
      </c>
    </row>
    <row r="917" spans="11:13" x14ac:dyDescent="0.25">
      <c r="K917" s="3">
        <v>6500</v>
      </c>
      <c r="L917" s="3">
        <v>375</v>
      </c>
      <c r="M917" s="9" t="s">
        <v>8221</v>
      </c>
    </row>
    <row r="918" spans="11:13" x14ac:dyDescent="0.25">
      <c r="K918" s="3">
        <v>3300</v>
      </c>
      <c r="L918" s="3">
        <v>0</v>
      </c>
      <c r="M918" s="9" t="s">
        <v>8221</v>
      </c>
    </row>
    <row r="919" spans="11:13" x14ac:dyDescent="0.25">
      <c r="K919" s="3">
        <v>5000</v>
      </c>
      <c r="L919" s="3">
        <v>30</v>
      </c>
      <c r="M919" s="9" t="s">
        <v>8221</v>
      </c>
    </row>
    <row r="920" spans="11:13" x14ac:dyDescent="0.25">
      <c r="K920" s="3">
        <v>3900</v>
      </c>
      <c r="L920" s="3">
        <v>196</v>
      </c>
      <c r="M920" s="9" t="s">
        <v>8221</v>
      </c>
    </row>
    <row r="921" spans="11:13" x14ac:dyDescent="0.25">
      <c r="K921" s="3">
        <v>20000</v>
      </c>
      <c r="L921" s="3">
        <v>100</v>
      </c>
      <c r="M921" s="9" t="s">
        <v>8221</v>
      </c>
    </row>
    <row r="922" spans="11:13" x14ac:dyDescent="0.25">
      <c r="K922" s="3">
        <v>5500</v>
      </c>
      <c r="L922" s="3">
        <v>0</v>
      </c>
      <c r="M922" s="9" t="s">
        <v>8221</v>
      </c>
    </row>
    <row r="923" spans="11:13" x14ac:dyDescent="0.25">
      <c r="K923" s="3">
        <v>15000</v>
      </c>
      <c r="L923" s="3">
        <v>4635</v>
      </c>
      <c r="M923" s="9" t="s">
        <v>8221</v>
      </c>
    </row>
    <row r="924" spans="11:13" x14ac:dyDescent="0.25">
      <c r="K924" s="3">
        <v>27000</v>
      </c>
      <c r="L924" s="3">
        <v>5680</v>
      </c>
      <c r="M924" s="9" t="s">
        <v>8221</v>
      </c>
    </row>
    <row r="925" spans="11:13" x14ac:dyDescent="0.25">
      <c r="K925" s="3">
        <v>15000</v>
      </c>
      <c r="L925" s="3">
        <v>330</v>
      </c>
      <c r="M925" s="9" t="s">
        <v>8221</v>
      </c>
    </row>
    <row r="926" spans="11:13" x14ac:dyDescent="0.25">
      <c r="K926" s="3">
        <v>3000</v>
      </c>
      <c r="L926" s="3">
        <v>327</v>
      </c>
      <c r="M926" s="9" t="s">
        <v>8221</v>
      </c>
    </row>
    <row r="927" spans="11:13" x14ac:dyDescent="0.25">
      <c r="K927" s="3">
        <v>6000</v>
      </c>
      <c r="L927" s="3">
        <v>160</v>
      </c>
      <c r="M927" s="9" t="s">
        <v>8221</v>
      </c>
    </row>
    <row r="928" spans="11:13" x14ac:dyDescent="0.25">
      <c r="K928" s="3">
        <v>7000</v>
      </c>
      <c r="L928" s="3">
        <v>0</v>
      </c>
      <c r="M928" s="9" t="s">
        <v>8221</v>
      </c>
    </row>
    <row r="929" spans="11:13" x14ac:dyDescent="0.25">
      <c r="K929" s="3">
        <v>20000</v>
      </c>
      <c r="L929" s="3">
        <v>0</v>
      </c>
      <c r="M929" s="9" t="s">
        <v>8221</v>
      </c>
    </row>
    <row r="930" spans="11:13" x14ac:dyDescent="0.25">
      <c r="K930" s="3">
        <v>14500</v>
      </c>
      <c r="L930" s="3">
        <v>1575</v>
      </c>
      <c r="M930" s="9" t="s">
        <v>8221</v>
      </c>
    </row>
    <row r="931" spans="11:13" x14ac:dyDescent="0.25">
      <c r="K931" s="3">
        <v>500</v>
      </c>
      <c r="L931" s="3">
        <v>0</v>
      </c>
      <c r="M931" s="9" t="s">
        <v>8221</v>
      </c>
    </row>
    <row r="932" spans="11:13" x14ac:dyDescent="0.25">
      <c r="K932" s="3">
        <v>900</v>
      </c>
      <c r="L932" s="3">
        <v>345</v>
      </c>
      <c r="M932" s="9" t="s">
        <v>8221</v>
      </c>
    </row>
    <row r="933" spans="11:13" x14ac:dyDescent="0.25">
      <c r="K933" s="3">
        <v>2000</v>
      </c>
      <c r="L933" s="3">
        <v>131</v>
      </c>
      <c r="M933" s="9" t="s">
        <v>8221</v>
      </c>
    </row>
    <row r="934" spans="11:13" x14ac:dyDescent="0.25">
      <c r="K934" s="3">
        <v>9500</v>
      </c>
      <c r="L934" s="3">
        <v>1381</v>
      </c>
      <c r="M934" s="9" t="s">
        <v>8221</v>
      </c>
    </row>
    <row r="935" spans="11:13" x14ac:dyDescent="0.25">
      <c r="K935" s="3">
        <v>2000</v>
      </c>
      <c r="L935" s="3">
        <v>120</v>
      </c>
      <c r="M935" s="9" t="s">
        <v>8221</v>
      </c>
    </row>
    <row r="936" spans="11:13" x14ac:dyDescent="0.25">
      <c r="K936" s="3">
        <v>5000</v>
      </c>
      <c r="L936" s="3">
        <v>1520</v>
      </c>
      <c r="M936" s="9" t="s">
        <v>8221</v>
      </c>
    </row>
    <row r="937" spans="11:13" x14ac:dyDescent="0.25">
      <c r="K937" s="3">
        <v>3500</v>
      </c>
      <c r="L937" s="3">
        <v>50</v>
      </c>
      <c r="M937" s="9" t="s">
        <v>8221</v>
      </c>
    </row>
    <row r="938" spans="11:13" x14ac:dyDescent="0.25">
      <c r="K938" s="3">
        <v>1400</v>
      </c>
      <c r="L938" s="3">
        <v>0</v>
      </c>
      <c r="M938" s="9" t="s">
        <v>8221</v>
      </c>
    </row>
    <row r="939" spans="11:13" x14ac:dyDescent="0.25">
      <c r="K939" s="3">
        <v>3500</v>
      </c>
      <c r="L939" s="3">
        <v>40</v>
      </c>
      <c r="M939" s="9" t="s">
        <v>8221</v>
      </c>
    </row>
    <row r="940" spans="11:13" x14ac:dyDescent="0.25">
      <c r="K940" s="3">
        <v>7000</v>
      </c>
      <c r="L940" s="3">
        <v>25</v>
      </c>
      <c r="M940" s="9" t="s">
        <v>8221</v>
      </c>
    </row>
    <row r="941" spans="11:13" x14ac:dyDescent="0.25">
      <c r="K941" s="3">
        <v>2750</v>
      </c>
      <c r="L941" s="3">
        <v>40</v>
      </c>
      <c r="M941" s="9" t="s">
        <v>8221</v>
      </c>
    </row>
    <row r="942" spans="11:13" x14ac:dyDescent="0.25">
      <c r="K942" s="3">
        <v>9000</v>
      </c>
      <c r="L942" s="3">
        <v>1544</v>
      </c>
      <c r="M942" s="9" t="s">
        <v>8221</v>
      </c>
    </row>
    <row r="943" spans="11:13" x14ac:dyDescent="0.25">
      <c r="K943" s="3">
        <v>50000</v>
      </c>
      <c r="L943" s="3">
        <v>1161</v>
      </c>
      <c r="M943" s="9" t="s">
        <v>8221</v>
      </c>
    </row>
    <row r="944" spans="11:13" x14ac:dyDescent="0.25">
      <c r="K944" s="3">
        <v>7500</v>
      </c>
      <c r="L944" s="3">
        <v>668</v>
      </c>
      <c r="M944" s="9" t="s">
        <v>8221</v>
      </c>
    </row>
    <row r="945" spans="11:13" x14ac:dyDescent="0.25">
      <c r="K945" s="3">
        <v>3000</v>
      </c>
      <c r="L945" s="3">
        <v>289</v>
      </c>
      <c r="M945" s="9" t="s">
        <v>8221</v>
      </c>
    </row>
    <row r="946" spans="11:13" x14ac:dyDescent="0.25">
      <c r="K946" s="3">
        <v>50000</v>
      </c>
      <c r="L946" s="3">
        <v>6663</v>
      </c>
      <c r="M946" s="9" t="s">
        <v>8221</v>
      </c>
    </row>
    <row r="947" spans="11:13" x14ac:dyDescent="0.25">
      <c r="K947" s="3">
        <v>100000</v>
      </c>
      <c r="L947" s="3">
        <v>2484</v>
      </c>
      <c r="M947" s="9" t="s">
        <v>8221</v>
      </c>
    </row>
    <row r="948" spans="11:13" x14ac:dyDescent="0.25">
      <c r="K948" s="3">
        <v>15000</v>
      </c>
      <c r="L948" s="3">
        <v>286</v>
      </c>
      <c r="M948" s="9" t="s">
        <v>8221</v>
      </c>
    </row>
    <row r="949" spans="11:13" x14ac:dyDescent="0.25">
      <c r="K949" s="3">
        <v>850</v>
      </c>
      <c r="L949" s="3">
        <v>0</v>
      </c>
      <c r="M949" s="9" t="s">
        <v>8221</v>
      </c>
    </row>
    <row r="950" spans="11:13" x14ac:dyDescent="0.25">
      <c r="K950" s="3">
        <v>4000</v>
      </c>
      <c r="L950" s="3">
        <v>480</v>
      </c>
      <c r="M950" s="9" t="s">
        <v>8221</v>
      </c>
    </row>
    <row r="951" spans="11:13" x14ac:dyDescent="0.25">
      <c r="K951" s="3">
        <v>20000</v>
      </c>
      <c r="L951" s="3">
        <v>273</v>
      </c>
      <c r="M951" s="9" t="s">
        <v>8221</v>
      </c>
    </row>
    <row r="952" spans="11:13" x14ac:dyDescent="0.25">
      <c r="K952" s="3">
        <v>5000</v>
      </c>
      <c r="L952" s="3">
        <v>1402</v>
      </c>
      <c r="M952" s="9" t="s">
        <v>8221</v>
      </c>
    </row>
    <row r="953" spans="11:13" x14ac:dyDescent="0.25">
      <c r="K953" s="3">
        <v>50000</v>
      </c>
      <c r="L953" s="3">
        <v>19195</v>
      </c>
      <c r="M953" s="9" t="s">
        <v>8221</v>
      </c>
    </row>
    <row r="954" spans="11:13" x14ac:dyDescent="0.25">
      <c r="K954" s="3">
        <v>49000</v>
      </c>
      <c r="L954" s="3">
        <v>19572</v>
      </c>
      <c r="M954" s="9" t="s">
        <v>8221</v>
      </c>
    </row>
    <row r="955" spans="11:13" x14ac:dyDescent="0.25">
      <c r="K955" s="3">
        <v>15000</v>
      </c>
      <c r="L955" s="3">
        <v>126</v>
      </c>
      <c r="M955" s="9" t="s">
        <v>8221</v>
      </c>
    </row>
    <row r="956" spans="11:13" x14ac:dyDescent="0.25">
      <c r="K956" s="3">
        <v>15000</v>
      </c>
      <c r="L956" s="3">
        <v>6511</v>
      </c>
      <c r="M956" s="9" t="s">
        <v>8221</v>
      </c>
    </row>
    <row r="957" spans="11:13" x14ac:dyDescent="0.25">
      <c r="K957" s="3">
        <v>300000</v>
      </c>
      <c r="L957" s="3">
        <v>16984</v>
      </c>
      <c r="M957" s="9" t="s">
        <v>8221</v>
      </c>
    </row>
    <row r="958" spans="11:13" x14ac:dyDescent="0.25">
      <c r="K958" s="3">
        <v>50000</v>
      </c>
      <c r="L958" s="3">
        <v>861</v>
      </c>
      <c r="M958" s="9" t="s">
        <v>8221</v>
      </c>
    </row>
    <row r="959" spans="11:13" x14ac:dyDescent="0.25">
      <c r="K959" s="3">
        <v>12000</v>
      </c>
      <c r="L959" s="3">
        <v>233</v>
      </c>
      <c r="M959" s="9" t="s">
        <v>8221</v>
      </c>
    </row>
    <row r="960" spans="11:13" x14ac:dyDescent="0.25">
      <c r="K960" s="3">
        <v>7777</v>
      </c>
      <c r="L960" s="3">
        <v>881</v>
      </c>
      <c r="M960" s="9" t="s">
        <v>8221</v>
      </c>
    </row>
    <row r="961" spans="11:13" x14ac:dyDescent="0.25">
      <c r="K961" s="3">
        <v>50000</v>
      </c>
      <c r="L961" s="3">
        <v>19430</v>
      </c>
      <c r="M961" s="9" t="s">
        <v>8221</v>
      </c>
    </row>
    <row r="962" spans="11:13" x14ac:dyDescent="0.25">
      <c r="K962" s="3">
        <v>55650</v>
      </c>
      <c r="L962" s="3">
        <v>25655</v>
      </c>
      <c r="M962" s="9" t="s">
        <v>8221</v>
      </c>
    </row>
    <row r="963" spans="11:13" x14ac:dyDescent="0.25">
      <c r="K963" s="3">
        <v>95000</v>
      </c>
      <c r="L963" s="3">
        <v>40079</v>
      </c>
      <c r="M963" s="9" t="s">
        <v>8221</v>
      </c>
    </row>
    <row r="964" spans="11:13" x14ac:dyDescent="0.25">
      <c r="K964" s="3">
        <v>2500</v>
      </c>
      <c r="L964" s="3">
        <v>712</v>
      </c>
      <c r="M964" s="9" t="s">
        <v>8221</v>
      </c>
    </row>
    <row r="965" spans="11:13" x14ac:dyDescent="0.25">
      <c r="K965" s="3">
        <v>35000</v>
      </c>
      <c r="L965" s="3">
        <v>377</v>
      </c>
      <c r="M965" s="9" t="s">
        <v>8221</v>
      </c>
    </row>
    <row r="966" spans="11:13" x14ac:dyDescent="0.25">
      <c r="K966" s="3">
        <v>110000</v>
      </c>
      <c r="L966" s="3">
        <v>879</v>
      </c>
      <c r="M966" s="9" t="s">
        <v>8221</v>
      </c>
    </row>
    <row r="967" spans="11:13" x14ac:dyDescent="0.25">
      <c r="K967" s="3">
        <v>25000</v>
      </c>
      <c r="L967" s="3">
        <v>298</v>
      </c>
      <c r="M967" s="9" t="s">
        <v>8221</v>
      </c>
    </row>
    <row r="968" spans="11:13" x14ac:dyDescent="0.25">
      <c r="K968" s="3">
        <v>12000</v>
      </c>
      <c r="L968" s="3">
        <v>1776</v>
      </c>
      <c r="M968" s="9" t="s">
        <v>8221</v>
      </c>
    </row>
    <row r="969" spans="11:13" x14ac:dyDescent="0.25">
      <c r="K969" s="3">
        <v>20000</v>
      </c>
      <c r="L969" s="3">
        <v>3562</v>
      </c>
      <c r="M969" s="9" t="s">
        <v>8221</v>
      </c>
    </row>
    <row r="970" spans="11:13" x14ac:dyDescent="0.25">
      <c r="K970" s="3">
        <v>8000</v>
      </c>
      <c r="L970" s="3">
        <v>106</v>
      </c>
      <c r="M970" s="9" t="s">
        <v>8221</v>
      </c>
    </row>
    <row r="971" spans="11:13" x14ac:dyDescent="0.25">
      <c r="K971" s="3">
        <v>30000</v>
      </c>
      <c r="L971" s="3">
        <v>14000</v>
      </c>
      <c r="M971" s="9" t="s">
        <v>8221</v>
      </c>
    </row>
    <row r="972" spans="11:13" x14ac:dyDescent="0.25">
      <c r="K972" s="3">
        <v>5000</v>
      </c>
      <c r="L972" s="3">
        <v>2296</v>
      </c>
      <c r="M972" s="9" t="s">
        <v>8221</v>
      </c>
    </row>
    <row r="973" spans="11:13" x14ac:dyDescent="0.25">
      <c r="K973" s="3">
        <v>100000</v>
      </c>
      <c r="L973" s="3">
        <v>226</v>
      </c>
      <c r="M973" s="9" t="s">
        <v>8221</v>
      </c>
    </row>
    <row r="974" spans="11:13" x14ac:dyDescent="0.25">
      <c r="K974" s="3">
        <v>20000</v>
      </c>
      <c r="L974" s="3">
        <v>6925</v>
      </c>
      <c r="M974" s="9" t="s">
        <v>8221</v>
      </c>
    </row>
    <row r="975" spans="11:13" x14ac:dyDescent="0.25">
      <c r="K975" s="3">
        <v>20000</v>
      </c>
      <c r="L975" s="3">
        <v>411</v>
      </c>
      <c r="M975" s="9" t="s">
        <v>8221</v>
      </c>
    </row>
    <row r="976" spans="11:13" x14ac:dyDescent="0.25">
      <c r="K976" s="3">
        <v>50000</v>
      </c>
      <c r="L976" s="3">
        <v>280</v>
      </c>
      <c r="M976" s="9" t="s">
        <v>8221</v>
      </c>
    </row>
    <row r="977" spans="11:13" x14ac:dyDescent="0.25">
      <c r="K977" s="3">
        <v>100000</v>
      </c>
      <c r="L977" s="3">
        <v>2607</v>
      </c>
      <c r="M977" s="9" t="s">
        <v>8221</v>
      </c>
    </row>
    <row r="978" spans="11:13" x14ac:dyDescent="0.25">
      <c r="K978" s="3">
        <v>150000</v>
      </c>
      <c r="L978" s="3">
        <v>2889</v>
      </c>
      <c r="M978" s="9" t="s">
        <v>8221</v>
      </c>
    </row>
    <row r="979" spans="11:13" x14ac:dyDescent="0.25">
      <c r="K979" s="3">
        <v>2700</v>
      </c>
      <c r="L979" s="3">
        <v>909</v>
      </c>
      <c r="M979" s="9" t="s">
        <v>8221</v>
      </c>
    </row>
    <row r="980" spans="11:13" x14ac:dyDescent="0.25">
      <c r="K980" s="3">
        <v>172889</v>
      </c>
      <c r="L980" s="3">
        <v>97273</v>
      </c>
      <c r="M980" s="9" t="s">
        <v>8221</v>
      </c>
    </row>
    <row r="981" spans="11:13" x14ac:dyDescent="0.25">
      <c r="K981" s="3">
        <v>35000</v>
      </c>
      <c r="L981" s="3">
        <v>28986.16</v>
      </c>
      <c r="M981" s="9" t="s">
        <v>8221</v>
      </c>
    </row>
    <row r="982" spans="11:13" x14ac:dyDescent="0.25">
      <c r="K982" s="3">
        <v>10000</v>
      </c>
      <c r="L982" s="3">
        <v>1486</v>
      </c>
      <c r="M982" s="9" t="s">
        <v>8221</v>
      </c>
    </row>
    <row r="983" spans="11:13" x14ac:dyDescent="0.25">
      <c r="K983" s="3">
        <v>88888</v>
      </c>
      <c r="L983" s="3">
        <v>11</v>
      </c>
      <c r="M983" s="9" t="s">
        <v>8221</v>
      </c>
    </row>
    <row r="984" spans="11:13" x14ac:dyDescent="0.25">
      <c r="K984" s="3">
        <v>17500</v>
      </c>
      <c r="L984" s="3">
        <v>3</v>
      </c>
      <c r="M984" s="9" t="s">
        <v>8221</v>
      </c>
    </row>
    <row r="985" spans="11:13" x14ac:dyDescent="0.25">
      <c r="K985" s="3">
        <v>104219</v>
      </c>
      <c r="L985" s="3">
        <v>30751</v>
      </c>
      <c r="M985" s="9" t="s">
        <v>8221</v>
      </c>
    </row>
    <row r="986" spans="11:13" x14ac:dyDescent="0.25">
      <c r="K986" s="3">
        <v>10000</v>
      </c>
      <c r="L986" s="3">
        <v>106</v>
      </c>
      <c r="M986" s="9" t="s">
        <v>8221</v>
      </c>
    </row>
    <row r="987" spans="11:13" x14ac:dyDescent="0.25">
      <c r="K987" s="3">
        <v>30000</v>
      </c>
      <c r="L987" s="3">
        <v>1888</v>
      </c>
      <c r="M987" s="9" t="s">
        <v>8221</v>
      </c>
    </row>
    <row r="988" spans="11:13" x14ac:dyDescent="0.25">
      <c r="K988" s="3">
        <v>20000</v>
      </c>
      <c r="L988" s="3">
        <v>2550</v>
      </c>
      <c r="M988" s="9" t="s">
        <v>8221</v>
      </c>
    </row>
    <row r="989" spans="11:13" x14ac:dyDescent="0.25">
      <c r="K989" s="3">
        <v>50000</v>
      </c>
      <c r="L989" s="3">
        <v>6610</v>
      </c>
      <c r="M989" s="9" t="s">
        <v>8221</v>
      </c>
    </row>
    <row r="990" spans="11:13" x14ac:dyDescent="0.25">
      <c r="K990" s="3">
        <v>5000</v>
      </c>
      <c r="L990" s="3">
        <v>0</v>
      </c>
      <c r="M990" s="9" t="s">
        <v>8221</v>
      </c>
    </row>
    <row r="991" spans="11:13" x14ac:dyDescent="0.25">
      <c r="K991" s="3">
        <v>10000</v>
      </c>
      <c r="L991" s="3">
        <v>1677</v>
      </c>
      <c r="M991" s="9" t="s">
        <v>8221</v>
      </c>
    </row>
    <row r="992" spans="11:13" x14ac:dyDescent="0.25">
      <c r="K992" s="3">
        <v>25000</v>
      </c>
      <c r="L992" s="3">
        <v>26</v>
      </c>
      <c r="M992" s="9" t="s">
        <v>8221</v>
      </c>
    </row>
    <row r="993" spans="11:13" x14ac:dyDescent="0.25">
      <c r="K993" s="3">
        <v>5000</v>
      </c>
      <c r="L993" s="3">
        <v>212</v>
      </c>
      <c r="M993" s="9" t="s">
        <v>8221</v>
      </c>
    </row>
    <row r="994" spans="11:13" x14ac:dyDescent="0.25">
      <c r="K994" s="3">
        <v>100000</v>
      </c>
      <c r="L994" s="3">
        <v>467</v>
      </c>
      <c r="M994" s="9" t="s">
        <v>8221</v>
      </c>
    </row>
    <row r="995" spans="11:13" x14ac:dyDescent="0.25">
      <c r="K995" s="3">
        <v>70000</v>
      </c>
      <c r="L995" s="3">
        <v>17561</v>
      </c>
      <c r="M995" s="9" t="s">
        <v>8221</v>
      </c>
    </row>
    <row r="996" spans="11:13" x14ac:dyDescent="0.25">
      <c r="K996" s="3">
        <v>200000</v>
      </c>
      <c r="L996" s="3">
        <v>4669</v>
      </c>
      <c r="M996" s="9" t="s">
        <v>8221</v>
      </c>
    </row>
    <row r="997" spans="11:13" x14ac:dyDescent="0.25">
      <c r="K997" s="3">
        <v>10000</v>
      </c>
      <c r="L997" s="3">
        <v>726</v>
      </c>
      <c r="M997" s="9" t="s">
        <v>8221</v>
      </c>
    </row>
    <row r="998" spans="11:13" x14ac:dyDescent="0.25">
      <c r="K998" s="3">
        <v>4000</v>
      </c>
      <c r="L998" s="3">
        <v>65</v>
      </c>
      <c r="M998" s="9" t="s">
        <v>8221</v>
      </c>
    </row>
    <row r="999" spans="11:13" x14ac:dyDescent="0.25">
      <c r="K999" s="3">
        <v>5000</v>
      </c>
      <c r="L999" s="3">
        <v>65</v>
      </c>
      <c r="M999" s="9" t="s">
        <v>8221</v>
      </c>
    </row>
    <row r="1000" spans="11:13" x14ac:dyDescent="0.25">
      <c r="K1000" s="3">
        <v>60000</v>
      </c>
      <c r="L1000" s="3">
        <v>35135</v>
      </c>
      <c r="M1000" s="9" t="s">
        <v>8221</v>
      </c>
    </row>
    <row r="1001" spans="11:13" x14ac:dyDescent="0.25">
      <c r="K1001" s="3">
        <v>150000</v>
      </c>
      <c r="L1001" s="3">
        <v>11683</v>
      </c>
      <c r="M1001" s="9" t="s">
        <v>8221</v>
      </c>
    </row>
    <row r="1002" spans="11:13" x14ac:dyDescent="0.25">
      <c r="K1002" s="3">
        <v>894700</v>
      </c>
      <c r="L1002" s="3">
        <v>19824</v>
      </c>
      <c r="M1002" s="7" t="s">
        <v>8220</v>
      </c>
    </row>
    <row r="1003" spans="11:13" x14ac:dyDescent="0.25">
      <c r="K1003" s="3">
        <v>5000</v>
      </c>
      <c r="L1003" s="3">
        <v>5200</v>
      </c>
      <c r="M1003" s="7" t="s">
        <v>8220</v>
      </c>
    </row>
    <row r="1004" spans="11:13" x14ac:dyDescent="0.25">
      <c r="K1004" s="3">
        <v>9999</v>
      </c>
      <c r="L1004" s="3">
        <v>2960</v>
      </c>
      <c r="M1004" s="7" t="s">
        <v>8220</v>
      </c>
    </row>
    <row r="1005" spans="11:13" x14ac:dyDescent="0.25">
      <c r="K1005" s="3">
        <v>20000</v>
      </c>
      <c r="L1005" s="3">
        <v>3211</v>
      </c>
      <c r="M1005" s="7" t="s">
        <v>8220</v>
      </c>
    </row>
    <row r="1006" spans="11:13" x14ac:dyDescent="0.25">
      <c r="K1006" s="3">
        <v>25000</v>
      </c>
      <c r="L1006" s="3">
        <v>20552</v>
      </c>
      <c r="M1006" s="7" t="s">
        <v>8220</v>
      </c>
    </row>
    <row r="1007" spans="11:13" x14ac:dyDescent="0.25">
      <c r="K1007" s="3">
        <v>200000</v>
      </c>
      <c r="L1007" s="3">
        <v>150102</v>
      </c>
      <c r="M1007" s="7" t="s">
        <v>8220</v>
      </c>
    </row>
    <row r="1008" spans="11:13" x14ac:dyDescent="0.25">
      <c r="K1008" s="3">
        <v>4000</v>
      </c>
      <c r="L1008" s="3">
        <v>234</v>
      </c>
      <c r="M1008" s="7" t="s">
        <v>8220</v>
      </c>
    </row>
    <row r="1009" spans="11:13" x14ac:dyDescent="0.25">
      <c r="K1009" s="3">
        <v>30000</v>
      </c>
      <c r="L1009" s="3">
        <v>13296</v>
      </c>
      <c r="M1009" s="7" t="s">
        <v>8220</v>
      </c>
    </row>
    <row r="1010" spans="11:13" x14ac:dyDescent="0.25">
      <c r="K1010" s="3">
        <v>93500</v>
      </c>
      <c r="L1010" s="3">
        <v>250</v>
      </c>
      <c r="M1010" s="7" t="s">
        <v>8220</v>
      </c>
    </row>
    <row r="1011" spans="11:13" x14ac:dyDescent="0.25">
      <c r="K1011" s="3">
        <v>50000</v>
      </c>
      <c r="L1011" s="3">
        <v>6565</v>
      </c>
      <c r="M1011" s="7" t="s">
        <v>8220</v>
      </c>
    </row>
    <row r="1012" spans="11:13" x14ac:dyDescent="0.25">
      <c r="K1012" s="3">
        <v>115250</v>
      </c>
      <c r="L1012" s="3">
        <v>220</v>
      </c>
      <c r="M1012" s="7" t="s">
        <v>8220</v>
      </c>
    </row>
    <row r="1013" spans="11:13" x14ac:dyDescent="0.25">
      <c r="K1013" s="3">
        <v>20000</v>
      </c>
      <c r="L1013" s="3">
        <v>75</v>
      </c>
      <c r="M1013" s="7" t="s">
        <v>8220</v>
      </c>
    </row>
    <row r="1014" spans="11:13" x14ac:dyDescent="0.25">
      <c r="K1014" s="3">
        <v>5000</v>
      </c>
      <c r="L1014" s="3">
        <v>1076751.05</v>
      </c>
      <c r="M1014" s="7" t="s">
        <v>8220</v>
      </c>
    </row>
    <row r="1015" spans="11:13" x14ac:dyDescent="0.25">
      <c r="K1015" s="3">
        <v>25000</v>
      </c>
      <c r="L1015" s="3">
        <v>8632</v>
      </c>
      <c r="M1015" s="7" t="s">
        <v>8220</v>
      </c>
    </row>
    <row r="1016" spans="11:13" x14ac:dyDescent="0.25">
      <c r="K1016" s="3">
        <v>10000</v>
      </c>
      <c r="L1016" s="3">
        <v>3060</v>
      </c>
      <c r="M1016" s="7" t="s">
        <v>8220</v>
      </c>
    </row>
    <row r="1017" spans="11:13" x14ac:dyDescent="0.25">
      <c r="K1017" s="3">
        <v>9000</v>
      </c>
      <c r="L1017" s="3">
        <v>240</v>
      </c>
      <c r="M1017" s="7" t="s">
        <v>8220</v>
      </c>
    </row>
    <row r="1018" spans="11:13" x14ac:dyDescent="0.25">
      <c r="K1018" s="3">
        <v>100000</v>
      </c>
      <c r="L1018" s="3">
        <v>2842</v>
      </c>
      <c r="M1018" s="7" t="s">
        <v>8220</v>
      </c>
    </row>
    <row r="1019" spans="11:13" x14ac:dyDescent="0.25">
      <c r="K1019" s="3">
        <v>250000</v>
      </c>
      <c r="L1019" s="3">
        <v>57197</v>
      </c>
      <c r="M1019" s="7" t="s">
        <v>8220</v>
      </c>
    </row>
    <row r="1020" spans="11:13" x14ac:dyDescent="0.25">
      <c r="K1020" s="3">
        <v>20000</v>
      </c>
      <c r="L1020" s="3">
        <v>621</v>
      </c>
      <c r="M1020" s="7" t="s">
        <v>8220</v>
      </c>
    </row>
    <row r="1021" spans="11:13" x14ac:dyDescent="0.25">
      <c r="K1021" s="3">
        <v>45000</v>
      </c>
      <c r="L1021" s="3">
        <v>21300</v>
      </c>
      <c r="M1021" s="7" t="s">
        <v>8220</v>
      </c>
    </row>
    <row r="1022" spans="11:13" x14ac:dyDescent="0.25">
      <c r="K1022" s="3">
        <v>1550</v>
      </c>
      <c r="L1022" s="3">
        <v>3186</v>
      </c>
      <c r="M1022" s="8" t="s">
        <v>8219</v>
      </c>
    </row>
    <row r="1023" spans="11:13" x14ac:dyDescent="0.25">
      <c r="K1023" s="3">
        <v>3000</v>
      </c>
      <c r="L1023" s="3">
        <v>10554.11</v>
      </c>
      <c r="M1023" s="8" t="s">
        <v>8219</v>
      </c>
    </row>
    <row r="1024" spans="11:13" x14ac:dyDescent="0.25">
      <c r="K1024" s="3">
        <v>2000</v>
      </c>
      <c r="L1024" s="3">
        <v>2298</v>
      </c>
      <c r="M1024" s="8" t="s">
        <v>8219</v>
      </c>
    </row>
    <row r="1025" spans="11:13" x14ac:dyDescent="0.25">
      <c r="K1025" s="3">
        <v>2000</v>
      </c>
      <c r="L1025" s="3">
        <v>4743</v>
      </c>
      <c r="M1025" s="8" t="s">
        <v>8219</v>
      </c>
    </row>
    <row r="1026" spans="11:13" x14ac:dyDescent="0.25">
      <c r="K1026" s="3">
        <v>20000</v>
      </c>
      <c r="L1026" s="3">
        <v>23727.55</v>
      </c>
      <c r="M1026" s="8" t="s">
        <v>8219</v>
      </c>
    </row>
    <row r="1027" spans="11:13" x14ac:dyDescent="0.25">
      <c r="K1027" s="3">
        <v>70000</v>
      </c>
      <c r="L1027" s="3">
        <v>76949.820000000007</v>
      </c>
      <c r="M1027" s="8" t="s">
        <v>8219</v>
      </c>
    </row>
    <row r="1028" spans="11:13" x14ac:dyDescent="0.25">
      <c r="K1028" s="3">
        <v>7000</v>
      </c>
      <c r="L1028" s="3">
        <v>7000.58</v>
      </c>
      <c r="M1028" s="8" t="s">
        <v>8219</v>
      </c>
    </row>
    <row r="1029" spans="11:13" x14ac:dyDescent="0.25">
      <c r="K1029" s="3">
        <v>7501</v>
      </c>
      <c r="L1029" s="3">
        <v>7733</v>
      </c>
      <c r="M1029" s="8" t="s">
        <v>8219</v>
      </c>
    </row>
    <row r="1030" spans="11:13" x14ac:dyDescent="0.25">
      <c r="K1030" s="3">
        <v>10000</v>
      </c>
      <c r="L1030" s="3">
        <v>11727</v>
      </c>
      <c r="M1030" s="8" t="s">
        <v>8219</v>
      </c>
    </row>
    <row r="1031" spans="11:13" x14ac:dyDescent="0.25">
      <c r="K1031" s="3">
        <v>10000</v>
      </c>
      <c r="L1031" s="3">
        <v>11176</v>
      </c>
      <c r="M1031" s="8" t="s">
        <v>8219</v>
      </c>
    </row>
    <row r="1032" spans="11:13" x14ac:dyDescent="0.25">
      <c r="K1032" s="3">
        <v>2000</v>
      </c>
      <c r="L1032" s="3">
        <v>6842</v>
      </c>
      <c r="M1032" s="8" t="s">
        <v>8219</v>
      </c>
    </row>
    <row r="1033" spans="11:13" x14ac:dyDescent="0.25">
      <c r="K1033" s="3">
        <v>10000</v>
      </c>
      <c r="L1033" s="3">
        <v>10740</v>
      </c>
      <c r="M1033" s="8" t="s">
        <v>8219</v>
      </c>
    </row>
    <row r="1034" spans="11:13" x14ac:dyDescent="0.25">
      <c r="K1034" s="3">
        <v>5400</v>
      </c>
      <c r="L1034" s="3">
        <v>5858.84</v>
      </c>
      <c r="M1034" s="8" t="s">
        <v>8219</v>
      </c>
    </row>
    <row r="1035" spans="11:13" x14ac:dyDescent="0.25">
      <c r="K1035" s="3">
        <v>1328</v>
      </c>
      <c r="L1035" s="3">
        <v>1366</v>
      </c>
      <c r="M1035" s="8" t="s">
        <v>8219</v>
      </c>
    </row>
    <row r="1036" spans="11:13" x14ac:dyDescent="0.25">
      <c r="K1036" s="3">
        <v>5000</v>
      </c>
      <c r="L1036" s="3">
        <v>6500.09</v>
      </c>
      <c r="M1036" s="8" t="s">
        <v>8219</v>
      </c>
    </row>
    <row r="1037" spans="11:13" x14ac:dyDescent="0.25">
      <c r="K1037" s="3">
        <v>4600</v>
      </c>
      <c r="L1037" s="3">
        <v>4952</v>
      </c>
      <c r="M1037" s="8" t="s">
        <v>8219</v>
      </c>
    </row>
    <row r="1038" spans="11:13" x14ac:dyDescent="0.25">
      <c r="K1038" s="3">
        <v>4500</v>
      </c>
      <c r="L1038" s="3">
        <v>5056.22</v>
      </c>
      <c r="M1038" s="8" t="s">
        <v>8219</v>
      </c>
    </row>
    <row r="1039" spans="11:13" x14ac:dyDescent="0.25">
      <c r="K1039" s="3">
        <v>1000</v>
      </c>
      <c r="L1039" s="3">
        <v>1021</v>
      </c>
      <c r="M1039" s="8" t="s">
        <v>8219</v>
      </c>
    </row>
    <row r="1040" spans="11:13" x14ac:dyDescent="0.25">
      <c r="K1040" s="3">
        <v>1500</v>
      </c>
      <c r="L1040" s="3">
        <v>2180</v>
      </c>
      <c r="M1040" s="8" t="s">
        <v>8219</v>
      </c>
    </row>
    <row r="1041" spans="11:13" x14ac:dyDescent="0.25">
      <c r="K1041" s="3">
        <v>500</v>
      </c>
      <c r="L1041" s="3">
        <v>641</v>
      </c>
      <c r="M1041" s="8" t="s">
        <v>8219</v>
      </c>
    </row>
    <row r="1042" spans="11:13" x14ac:dyDescent="0.25">
      <c r="K1042" s="3">
        <v>85000</v>
      </c>
      <c r="L1042" s="3">
        <v>250</v>
      </c>
      <c r="M1042" s="7" t="s">
        <v>8220</v>
      </c>
    </row>
    <row r="1043" spans="11:13" x14ac:dyDescent="0.25">
      <c r="K1043" s="3">
        <v>50</v>
      </c>
      <c r="L1043" s="3">
        <v>0</v>
      </c>
      <c r="M1043" s="7" t="s">
        <v>8220</v>
      </c>
    </row>
    <row r="1044" spans="11:13" x14ac:dyDescent="0.25">
      <c r="K1044" s="3">
        <v>650</v>
      </c>
      <c r="L1044" s="3">
        <v>10</v>
      </c>
      <c r="M1044" s="7" t="s">
        <v>8220</v>
      </c>
    </row>
    <row r="1045" spans="11:13" x14ac:dyDescent="0.25">
      <c r="K1045" s="3">
        <v>100000</v>
      </c>
      <c r="L1045" s="3">
        <v>8537</v>
      </c>
      <c r="M1045" s="7" t="s">
        <v>8220</v>
      </c>
    </row>
    <row r="1046" spans="11:13" x14ac:dyDescent="0.25">
      <c r="K1046" s="3">
        <v>7000</v>
      </c>
      <c r="L1046" s="3">
        <v>6</v>
      </c>
      <c r="M1046" s="7" t="s">
        <v>8220</v>
      </c>
    </row>
    <row r="1047" spans="11:13" x14ac:dyDescent="0.25">
      <c r="K1047" s="3">
        <v>10000</v>
      </c>
      <c r="L1047" s="3">
        <v>266</v>
      </c>
      <c r="M1047" s="7" t="s">
        <v>8220</v>
      </c>
    </row>
    <row r="1048" spans="11:13" x14ac:dyDescent="0.25">
      <c r="K1048" s="3">
        <v>3000</v>
      </c>
      <c r="L1048" s="3">
        <v>0</v>
      </c>
      <c r="M1048" s="7" t="s">
        <v>8220</v>
      </c>
    </row>
    <row r="1049" spans="11:13" x14ac:dyDescent="0.25">
      <c r="K1049" s="3">
        <v>2000</v>
      </c>
      <c r="L1049" s="3">
        <v>1</v>
      </c>
      <c r="M1049" s="7" t="s">
        <v>8220</v>
      </c>
    </row>
    <row r="1050" spans="11:13" x14ac:dyDescent="0.25">
      <c r="K1050" s="3">
        <v>15000</v>
      </c>
      <c r="L1050" s="3">
        <v>212</v>
      </c>
      <c r="M1050" s="7" t="s">
        <v>8220</v>
      </c>
    </row>
    <row r="1051" spans="11:13" x14ac:dyDescent="0.25">
      <c r="K1051" s="3">
        <v>12000</v>
      </c>
      <c r="L1051" s="3">
        <v>0</v>
      </c>
      <c r="M1051" s="7" t="s">
        <v>8220</v>
      </c>
    </row>
    <row r="1052" spans="11:13" x14ac:dyDescent="0.25">
      <c r="K1052" s="3">
        <v>2500</v>
      </c>
      <c r="L1052" s="3">
        <v>0</v>
      </c>
      <c r="M1052" s="7" t="s">
        <v>8220</v>
      </c>
    </row>
    <row r="1053" spans="11:13" x14ac:dyDescent="0.25">
      <c r="K1053" s="3">
        <v>500</v>
      </c>
      <c r="L1053" s="3">
        <v>0</v>
      </c>
      <c r="M1053" s="7" t="s">
        <v>8220</v>
      </c>
    </row>
    <row r="1054" spans="11:13" x14ac:dyDescent="0.25">
      <c r="K1054" s="3">
        <v>4336</v>
      </c>
      <c r="L1054" s="3">
        <v>0</v>
      </c>
      <c r="M1054" s="7" t="s">
        <v>8220</v>
      </c>
    </row>
    <row r="1055" spans="11:13" x14ac:dyDescent="0.25">
      <c r="K1055" s="3">
        <v>1500</v>
      </c>
      <c r="L1055" s="3">
        <v>15</v>
      </c>
      <c r="M1055" s="7" t="s">
        <v>8220</v>
      </c>
    </row>
    <row r="1056" spans="11:13" x14ac:dyDescent="0.25">
      <c r="K1056" s="3">
        <v>2500</v>
      </c>
      <c r="L1056" s="3">
        <v>0</v>
      </c>
      <c r="M1056" s="7" t="s">
        <v>8220</v>
      </c>
    </row>
    <row r="1057" spans="11:13" x14ac:dyDescent="0.25">
      <c r="K1057" s="3">
        <v>3500</v>
      </c>
      <c r="L1057" s="3">
        <v>0</v>
      </c>
      <c r="M1057" s="7" t="s">
        <v>8220</v>
      </c>
    </row>
    <row r="1058" spans="11:13" x14ac:dyDescent="0.25">
      <c r="K1058" s="3">
        <v>10000</v>
      </c>
      <c r="L1058" s="3">
        <v>0</v>
      </c>
      <c r="M1058" s="7" t="s">
        <v>8220</v>
      </c>
    </row>
    <row r="1059" spans="11:13" x14ac:dyDescent="0.25">
      <c r="K1059" s="3">
        <v>10000</v>
      </c>
      <c r="L1059" s="3">
        <v>0</v>
      </c>
      <c r="M1059" s="7" t="s">
        <v>8220</v>
      </c>
    </row>
    <row r="1060" spans="11:13" x14ac:dyDescent="0.25">
      <c r="K1060" s="3">
        <v>40000</v>
      </c>
      <c r="L1060" s="3">
        <v>0</v>
      </c>
      <c r="M1060" s="7" t="s">
        <v>8220</v>
      </c>
    </row>
    <row r="1061" spans="11:13" x14ac:dyDescent="0.25">
      <c r="K1061" s="3">
        <v>1100</v>
      </c>
      <c r="L1061" s="3">
        <v>0</v>
      </c>
      <c r="M1061" s="7" t="s">
        <v>8220</v>
      </c>
    </row>
    <row r="1062" spans="11:13" x14ac:dyDescent="0.25">
      <c r="K1062" s="3">
        <v>5000</v>
      </c>
      <c r="L1062" s="3">
        <v>50</v>
      </c>
      <c r="M1062" s="7" t="s">
        <v>8220</v>
      </c>
    </row>
    <row r="1063" spans="11:13" x14ac:dyDescent="0.25">
      <c r="K1063" s="3">
        <v>4000</v>
      </c>
      <c r="L1063" s="3">
        <v>0</v>
      </c>
      <c r="M1063" s="7" t="s">
        <v>8220</v>
      </c>
    </row>
    <row r="1064" spans="11:13" x14ac:dyDescent="0.25">
      <c r="K1064" s="3">
        <v>199</v>
      </c>
      <c r="L1064" s="3">
        <v>190</v>
      </c>
      <c r="M1064" s="7" t="s">
        <v>8220</v>
      </c>
    </row>
    <row r="1065" spans="11:13" x14ac:dyDescent="0.25">
      <c r="K1065" s="3">
        <v>1000</v>
      </c>
      <c r="L1065" s="3">
        <v>0</v>
      </c>
      <c r="M1065" s="7" t="s">
        <v>8220</v>
      </c>
    </row>
    <row r="1066" spans="11:13" x14ac:dyDescent="0.25">
      <c r="K1066" s="3">
        <v>90000</v>
      </c>
      <c r="L1066" s="3">
        <v>8077</v>
      </c>
      <c r="M1066" s="9" t="s">
        <v>8221</v>
      </c>
    </row>
    <row r="1067" spans="11:13" x14ac:dyDescent="0.25">
      <c r="K1067" s="3">
        <v>3000</v>
      </c>
      <c r="L1067" s="3">
        <v>81</v>
      </c>
      <c r="M1067" s="9" t="s">
        <v>8221</v>
      </c>
    </row>
    <row r="1068" spans="11:13" x14ac:dyDescent="0.25">
      <c r="K1068" s="3">
        <v>150000</v>
      </c>
      <c r="L1068" s="3">
        <v>5051</v>
      </c>
      <c r="M1068" s="9" t="s">
        <v>8221</v>
      </c>
    </row>
    <row r="1069" spans="11:13" x14ac:dyDescent="0.25">
      <c r="K1069" s="3">
        <v>500</v>
      </c>
      <c r="L1069" s="3">
        <v>130</v>
      </c>
      <c r="M1069" s="9" t="s">
        <v>8221</v>
      </c>
    </row>
    <row r="1070" spans="11:13" x14ac:dyDescent="0.25">
      <c r="K1070" s="3">
        <v>30000</v>
      </c>
      <c r="L1070" s="3">
        <v>45</v>
      </c>
      <c r="M1070" s="9" t="s">
        <v>8221</v>
      </c>
    </row>
    <row r="1071" spans="11:13" x14ac:dyDescent="0.25">
      <c r="K1071" s="3">
        <v>2200</v>
      </c>
      <c r="L1071" s="3">
        <v>850</v>
      </c>
      <c r="M1071" s="9" t="s">
        <v>8221</v>
      </c>
    </row>
    <row r="1072" spans="11:13" x14ac:dyDescent="0.25">
      <c r="K1072" s="3">
        <v>10000</v>
      </c>
      <c r="L1072" s="3">
        <v>70</v>
      </c>
      <c r="M1072" s="9" t="s">
        <v>8221</v>
      </c>
    </row>
    <row r="1073" spans="11:13" x14ac:dyDescent="0.25">
      <c r="K1073" s="3">
        <v>100</v>
      </c>
      <c r="L1073" s="3">
        <v>0</v>
      </c>
      <c r="M1073" s="9" t="s">
        <v>8221</v>
      </c>
    </row>
    <row r="1074" spans="11:13" x14ac:dyDescent="0.25">
      <c r="K1074" s="3">
        <v>75000</v>
      </c>
      <c r="L1074" s="3">
        <v>51</v>
      </c>
      <c r="M1074" s="9" t="s">
        <v>8221</v>
      </c>
    </row>
    <row r="1075" spans="11:13" x14ac:dyDescent="0.25">
      <c r="K1075" s="3">
        <v>750</v>
      </c>
      <c r="L1075" s="3">
        <v>10</v>
      </c>
      <c r="M1075" s="9" t="s">
        <v>8221</v>
      </c>
    </row>
    <row r="1076" spans="11:13" x14ac:dyDescent="0.25">
      <c r="K1076" s="3">
        <v>54000</v>
      </c>
      <c r="L1076" s="3">
        <v>3407</v>
      </c>
      <c r="M1076" s="9" t="s">
        <v>8221</v>
      </c>
    </row>
    <row r="1077" spans="11:13" x14ac:dyDescent="0.25">
      <c r="K1077" s="3">
        <v>1000</v>
      </c>
      <c r="L1077" s="3">
        <v>45</v>
      </c>
      <c r="M1077" s="9" t="s">
        <v>8221</v>
      </c>
    </row>
    <row r="1078" spans="11:13" x14ac:dyDescent="0.25">
      <c r="K1078" s="3">
        <v>75000</v>
      </c>
      <c r="L1078" s="3">
        <v>47074</v>
      </c>
      <c r="M1078" s="9" t="s">
        <v>8221</v>
      </c>
    </row>
    <row r="1079" spans="11:13" x14ac:dyDescent="0.25">
      <c r="K1079" s="3">
        <v>25000</v>
      </c>
      <c r="L1079" s="3">
        <v>7344</v>
      </c>
      <c r="M1079" s="9" t="s">
        <v>8221</v>
      </c>
    </row>
    <row r="1080" spans="11:13" x14ac:dyDescent="0.25">
      <c r="K1080" s="3">
        <v>600</v>
      </c>
      <c r="L1080" s="3">
        <v>45</v>
      </c>
      <c r="M1080" s="9" t="s">
        <v>8221</v>
      </c>
    </row>
    <row r="1081" spans="11:13" x14ac:dyDescent="0.25">
      <c r="K1081" s="3">
        <v>26000</v>
      </c>
      <c r="L1081" s="3">
        <v>678</v>
      </c>
      <c r="M1081" s="9" t="s">
        <v>8221</v>
      </c>
    </row>
    <row r="1082" spans="11:13" x14ac:dyDescent="0.25">
      <c r="K1082" s="3">
        <v>20000</v>
      </c>
      <c r="L1082" s="3">
        <v>1821</v>
      </c>
      <c r="M1082" s="9" t="s">
        <v>8221</v>
      </c>
    </row>
    <row r="1083" spans="11:13" x14ac:dyDescent="0.25">
      <c r="K1083" s="3">
        <v>68000</v>
      </c>
      <c r="L1083" s="3">
        <v>12</v>
      </c>
      <c r="M1083" s="9" t="s">
        <v>8221</v>
      </c>
    </row>
    <row r="1084" spans="11:13" x14ac:dyDescent="0.25">
      <c r="K1084" s="3">
        <v>10000</v>
      </c>
      <c r="L1084" s="3">
        <v>56</v>
      </c>
      <c r="M1084" s="9" t="s">
        <v>8221</v>
      </c>
    </row>
    <row r="1085" spans="11:13" x14ac:dyDescent="0.25">
      <c r="K1085" s="3">
        <v>50000</v>
      </c>
      <c r="L1085" s="3">
        <v>410</v>
      </c>
      <c r="M1085" s="9" t="s">
        <v>8221</v>
      </c>
    </row>
    <row r="1086" spans="11:13" x14ac:dyDescent="0.25">
      <c r="K1086" s="3">
        <v>550</v>
      </c>
      <c r="L1086" s="3">
        <v>0</v>
      </c>
      <c r="M1086" s="9" t="s">
        <v>8221</v>
      </c>
    </row>
    <row r="1087" spans="11:13" x14ac:dyDescent="0.25">
      <c r="K1087" s="3">
        <v>30000</v>
      </c>
      <c r="L1087" s="3">
        <v>1026</v>
      </c>
      <c r="M1087" s="9" t="s">
        <v>8221</v>
      </c>
    </row>
    <row r="1088" spans="11:13" x14ac:dyDescent="0.25">
      <c r="K1088" s="3">
        <v>18000</v>
      </c>
      <c r="L1088" s="3">
        <v>15</v>
      </c>
      <c r="M1088" s="9" t="s">
        <v>8221</v>
      </c>
    </row>
    <row r="1089" spans="11:13" x14ac:dyDescent="0.25">
      <c r="K1089" s="3">
        <v>1100</v>
      </c>
      <c r="L1089" s="3">
        <v>0</v>
      </c>
      <c r="M1089" s="9" t="s">
        <v>8221</v>
      </c>
    </row>
    <row r="1090" spans="11:13" x14ac:dyDescent="0.25">
      <c r="K1090" s="3">
        <v>45000</v>
      </c>
      <c r="L1090" s="3">
        <v>6382.34</v>
      </c>
      <c r="M1090" s="9" t="s">
        <v>8221</v>
      </c>
    </row>
    <row r="1091" spans="11:13" x14ac:dyDescent="0.25">
      <c r="K1091" s="3">
        <v>15000</v>
      </c>
      <c r="L1091" s="3">
        <v>1174</v>
      </c>
      <c r="M1091" s="9" t="s">
        <v>8221</v>
      </c>
    </row>
    <row r="1092" spans="11:13" x14ac:dyDescent="0.25">
      <c r="K1092" s="3">
        <v>12999</v>
      </c>
      <c r="L1092" s="3">
        <v>5</v>
      </c>
      <c r="M1092" s="9" t="s">
        <v>8221</v>
      </c>
    </row>
    <row r="1093" spans="11:13" x14ac:dyDescent="0.25">
      <c r="K1093" s="3">
        <v>200</v>
      </c>
      <c r="L1093" s="3">
        <v>25</v>
      </c>
      <c r="M1093" s="9" t="s">
        <v>8221</v>
      </c>
    </row>
    <row r="1094" spans="11:13" x14ac:dyDescent="0.25">
      <c r="K1094" s="3">
        <v>2000</v>
      </c>
      <c r="L1094" s="3">
        <v>21</v>
      </c>
      <c r="M1094" s="9" t="s">
        <v>8221</v>
      </c>
    </row>
    <row r="1095" spans="11:13" x14ac:dyDescent="0.25">
      <c r="K1095" s="3">
        <v>300</v>
      </c>
      <c r="L1095" s="3">
        <v>42.25</v>
      </c>
      <c r="M1095" s="9" t="s">
        <v>8221</v>
      </c>
    </row>
    <row r="1096" spans="11:13" x14ac:dyDescent="0.25">
      <c r="K1096" s="3">
        <v>18000</v>
      </c>
      <c r="L1096" s="3">
        <v>3294.01</v>
      </c>
      <c r="M1096" s="9" t="s">
        <v>8221</v>
      </c>
    </row>
    <row r="1097" spans="11:13" x14ac:dyDescent="0.25">
      <c r="K1097" s="3">
        <v>500000</v>
      </c>
      <c r="L1097" s="3">
        <v>25174</v>
      </c>
      <c r="M1097" s="9" t="s">
        <v>8221</v>
      </c>
    </row>
    <row r="1098" spans="11:13" x14ac:dyDescent="0.25">
      <c r="K1098" s="3">
        <v>12000</v>
      </c>
      <c r="L1098" s="3">
        <v>2152</v>
      </c>
      <c r="M1098" s="9" t="s">
        <v>8221</v>
      </c>
    </row>
    <row r="1099" spans="11:13" x14ac:dyDescent="0.25">
      <c r="K1099" s="3">
        <v>100000</v>
      </c>
      <c r="L1099" s="3">
        <v>47</v>
      </c>
      <c r="M1099" s="9" t="s">
        <v>8221</v>
      </c>
    </row>
    <row r="1100" spans="11:13" x14ac:dyDescent="0.25">
      <c r="K1100" s="3">
        <v>25000</v>
      </c>
      <c r="L1100" s="3">
        <v>1803</v>
      </c>
      <c r="M1100" s="9" t="s">
        <v>8221</v>
      </c>
    </row>
    <row r="1101" spans="11:13" x14ac:dyDescent="0.25">
      <c r="K1101" s="3">
        <v>5000</v>
      </c>
      <c r="L1101" s="3">
        <v>25</v>
      </c>
      <c r="M1101" s="9" t="s">
        <v>8221</v>
      </c>
    </row>
    <row r="1102" spans="11:13" x14ac:dyDescent="0.25">
      <c r="K1102" s="3">
        <v>4000</v>
      </c>
      <c r="L1102" s="3">
        <v>100</v>
      </c>
      <c r="M1102" s="9" t="s">
        <v>8221</v>
      </c>
    </row>
    <row r="1103" spans="11:13" x14ac:dyDescent="0.25">
      <c r="K1103" s="3">
        <v>100000</v>
      </c>
      <c r="L1103" s="3">
        <v>41</v>
      </c>
      <c r="M1103" s="9" t="s">
        <v>8221</v>
      </c>
    </row>
    <row r="1104" spans="11:13" x14ac:dyDescent="0.25">
      <c r="K1104" s="3">
        <v>8000</v>
      </c>
      <c r="L1104" s="3">
        <v>425</v>
      </c>
      <c r="M1104" s="9" t="s">
        <v>8221</v>
      </c>
    </row>
    <row r="1105" spans="11:13" x14ac:dyDescent="0.25">
      <c r="K1105" s="3">
        <v>15000</v>
      </c>
      <c r="L1105" s="3">
        <v>243</v>
      </c>
      <c r="M1105" s="9" t="s">
        <v>8221</v>
      </c>
    </row>
    <row r="1106" spans="11:13" x14ac:dyDescent="0.25">
      <c r="K1106" s="3">
        <v>60000</v>
      </c>
      <c r="L1106" s="3">
        <v>2971</v>
      </c>
      <c r="M1106" s="9" t="s">
        <v>8221</v>
      </c>
    </row>
    <row r="1107" spans="11:13" x14ac:dyDescent="0.25">
      <c r="K1107" s="3">
        <v>900000</v>
      </c>
      <c r="L1107" s="3">
        <v>1431</v>
      </c>
      <c r="M1107" s="9" t="s">
        <v>8221</v>
      </c>
    </row>
    <row r="1108" spans="11:13" x14ac:dyDescent="0.25">
      <c r="K1108" s="3">
        <v>400</v>
      </c>
      <c r="L1108" s="3">
        <v>165</v>
      </c>
      <c r="M1108" s="9" t="s">
        <v>8221</v>
      </c>
    </row>
    <row r="1109" spans="11:13" x14ac:dyDescent="0.25">
      <c r="K1109" s="3">
        <v>10000</v>
      </c>
      <c r="L1109" s="3">
        <v>0</v>
      </c>
      <c r="M1109" s="9" t="s">
        <v>8221</v>
      </c>
    </row>
    <row r="1110" spans="11:13" x14ac:dyDescent="0.25">
      <c r="K1110" s="3">
        <v>25000</v>
      </c>
      <c r="L1110" s="3">
        <v>732.5</v>
      </c>
      <c r="M1110" s="9" t="s">
        <v>8221</v>
      </c>
    </row>
    <row r="1111" spans="11:13" x14ac:dyDescent="0.25">
      <c r="K1111" s="3">
        <v>10000</v>
      </c>
      <c r="L1111" s="3">
        <v>45</v>
      </c>
      <c r="M1111" s="9" t="s">
        <v>8221</v>
      </c>
    </row>
    <row r="1112" spans="11:13" x14ac:dyDescent="0.25">
      <c r="K1112" s="3">
        <v>50000</v>
      </c>
      <c r="L1112" s="3">
        <v>255</v>
      </c>
      <c r="M1112" s="9" t="s">
        <v>8221</v>
      </c>
    </row>
    <row r="1113" spans="11:13" x14ac:dyDescent="0.25">
      <c r="K1113" s="3">
        <v>2500</v>
      </c>
      <c r="L1113" s="3">
        <v>1</v>
      </c>
      <c r="M1113" s="9" t="s">
        <v>8221</v>
      </c>
    </row>
    <row r="1114" spans="11:13" x14ac:dyDescent="0.25">
      <c r="K1114" s="3">
        <v>88000</v>
      </c>
      <c r="L1114" s="3">
        <v>31272.92</v>
      </c>
      <c r="M1114" s="9" t="s">
        <v>8221</v>
      </c>
    </row>
    <row r="1115" spans="11:13" x14ac:dyDescent="0.25">
      <c r="K1115" s="3">
        <v>1000</v>
      </c>
      <c r="L1115" s="3">
        <v>5</v>
      </c>
      <c r="M1115" s="9" t="s">
        <v>8221</v>
      </c>
    </row>
    <row r="1116" spans="11:13" x14ac:dyDescent="0.25">
      <c r="K1116" s="3">
        <v>6000</v>
      </c>
      <c r="L1116" s="3">
        <v>10</v>
      </c>
      <c r="M1116" s="9" t="s">
        <v>8221</v>
      </c>
    </row>
    <row r="1117" spans="11:13" x14ac:dyDescent="0.25">
      <c r="K1117" s="3">
        <v>40000</v>
      </c>
      <c r="L1117" s="3">
        <v>53</v>
      </c>
      <c r="M1117" s="9" t="s">
        <v>8221</v>
      </c>
    </row>
    <row r="1118" spans="11:13" x14ac:dyDescent="0.25">
      <c r="K1118" s="3">
        <v>500000</v>
      </c>
      <c r="L1118" s="3">
        <v>178.52</v>
      </c>
      <c r="M1118" s="9" t="s">
        <v>8221</v>
      </c>
    </row>
    <row r="1119" spans="11:13" x14ac:dyDescent="0.25">
      <c r="K1119" s="3">
        <v>1000</v>
      </c>
      <c r="L1119" s="3">
        <v>83</v>
      </c>
      <c r="M1119" s="9" t="s">
        <v>8221</v>
      </c>
    </row>
    <row r="1120" spans="11:13" x14ac:dyDescent="0.25">
      <c r="K1120" s="3">
        <v>4500</v>
      </c>
      <c r="L1120" s="3">
        <v>109</v>
      </c>
      <c r="M1120" s="9" t="s">
        <v>8221</v>
      </c>
    </row>
    <row r="1121" spans="11:13" x14ac:dyDescent="0.25">
      <c r="K1121" s="3">
        <v>2100</v>
      </c>
      <c r="L1121" s="3">
        <v>5</v>
      </c>
      <c r="M1121" s="9" t="s">
        <v>8221</v>
      </c>
    </row>
    <row r="1122" spans="11:13" x14ac:dyDescent="0.25">
      <c r="K1122" s="3">
        <v>25000</v>
      </c>
      <c r="L1122" s="3">
        <v>0</v>
      </c>
      <c r="M1122" s="9" t="s">
        <v>8221</v>
      </c>
    </row>
    <row r="1123" spans="11:13" x14ac:dyDescent="0.25">
      <c r="K1123" s="3">
        <v>250000</v>
      </c>
      <c r="L1123" s="3">
        <v>29</v>
      </c>
      <c r="M1123" s="9" t="s">
        <v>8221</v>
      </c>
    </row>
    <row r="1124" spans="11:13" x14ac:dyDescent="0.25">
      <c r="K1124" s="3">
        <v>3200</v>
      </c>
      <c r="L1124" s="3">
        <v>0</v>
      </c>
      <c r="M1124" s="9" t="s">
        <v>8221</v>
      </c>
    </row>
    <row r="1125" spans="11:13" x14ac:dyDescent="0.25">
      <c r="K1125" s="3">
        <v>5000</v>
      </c>
      <c r="L1125" s="3">
        <v>11</v>
      </c>
      <c r="M1125" s="9" t="s">
        <v>8221</v>
      </c>
    </row>
    <row r="1126" spans="11:13" x14ac:dyDescent="0.25">
      <c r="K1126" s="3">
        <v>90000</v>
      </c>
      <c r="L1126" s="3">
        <v>425</v>
      </c>
      <c r="M1126" s="9" t="s">
        <v>8221</v>
      </c>
    </row>
    <row r="1127" spans="11:13" x14ac:dyDescent="0.25">
      <c r="K1127" s="3">
        <v>3000</v>
      </c>
      <c r="L1127" s="3">
        <v>0</v>
      </c>
      <c r="M1127" s="9" t="s">
        <v>8221</v>
      </c>
    </row>
    <row r="1128" spans="11:13" x14ac:dyDescent="0.25">
      <c r="K1128" s="3">
        <v>2000</v>
      </c>
      <c r="L1128" s="3">
        <v>10</v>
      </c>
      <c r="M1128" s="9" t="s">
        <v>8221</v>
      </c>
    </row>
    <row r="1129" spans="11:13" x14ac:dyDescent="0.25">
      <c r="K1129" s="3">
        <v>35000</v>
      </c>
      <c r="L1129" s="3">
        <v>585</v>
      </c>
      <c r="M1129" s="9" t="s">
        <v>8221</v>
      </c>
    </row>
    <row r="1130" spans="11:13" x14ac:dyDescent="0.25">
      <c r="K1130" s="3">
        <v>1000</v>
      </c>
      <c r="L1130" s="3">
        <v>1</v>
      </c>
      <c r="M1130" s="9" t="s">
        <v>8221</v>
      </c>
    </row>
    <row r="1131" spans="11:13" x14ac:dyDescent="0.25">
      <c r="K1131" s="3">
        <v>20000</v>
      </c>
      <c r="L1131" s="3">
        <v>21</v>
      </c>
      <c r="M1131" s="9" t="s">
        <v>8221</v>
      </c>
    </row>
    <row r="1132" spans="11:13" x14ac:dyDescent="0.25">
      <c r="K1132" s="3">
        <v>5000</v>
      </c>
      <c r="L1132" s="3">
        <v>11</v>
      </c>
      <c r="M1132" s="9" t="s">
        <v>8221</v>
      </c>
    </row>
    <row r="1133" spans="11:13" x14ac:dyDescent="0.25">
      <c r="K1133" s="3">
        <v>40000</v>
      </c>
      <c r="L1133" s="3">
        <v>0</v>
      </c>
      <c r="M1133" s="9" t="s">
        <v>8221</v>
      </c>
    </row>
    <row r="1134" spans="11:13" x14ac:dyDescent="0.25">
      <c r="K1134" s="3">
        <v>10000</v>
      </c>
      <c r="L1134" s="3">
        <v>1438</v>
      </c>
      <c r="M1134" s="9" t="s">
        <v>8221</v>
      </c>
    </row>
    <row r="1135" spans="11:13" x14ac:dyDescent="0.25">
      <c r="K1135" s="3">
        <v>3000</v>
      </c>
      <c r="L1135" s="3">
        <v>20</v>
      </c>
      <c r="M1135" s="9" t="s">
        <v>8221</v>
      </c>
    </row>
    <row r="1136" spans="11:13" x14ac:dyDescent="0.25">
      <c r="K1136" s="3">
        <v>25000</v>
      </c>
      <c r="L1136" s="3">
        <v>1</v>
      </c>
      <c r="M1136" s="9" t="s">
        <v>8221</v>
      </c>
    </row>
    <row r="1137" spans="11:13" x14ac:dyDescent="0.25">
      <c r="K1137" s="3">
        <v>1000</v>
      </c>
      <c r="L1137" s="3">
        <v>50</v>
      </c>
      <c r="M1137" s="9" t="s">
        <v>8221</v>
      </c>
    </row>
    <row r="1138" spans="11:13" x14ac:dyDescent="0.25">
      <c r="K1138" s="3">
        <v>4190</v>
      </c>
      <c r="L1138" s="3">
        <v>270</v>
      </c>
      <c r="M1138" s="9" t="s">
        <v>8221</v>
      </c>
    </row>
    <row r="1139" spans="11:13" x14ac:dyDescent="0.25">
      <c r="K1139" s="3">
        <v>25000</v>
      </c>
      <c r="L1139" s="3">
        <v>9875</v>
      </c>
      <c r="M1139" s="9" t="s">
        <v>8221</v>
      </c>
    </row>
    <row r="1140" spans="11:13" x14ac:dyDescent="0.25">
      <c r="K1140" s="3">
        <v>35000</v>
      </c>
      <c r="L1140" s="3">
        <v>125</v>
      </c>
      <c r="M1140" s="9" t="s">
        <v>8221</v>
      </c>
    </row>
    <row r="1141" spans="11:13" x14ac:dyDescent="0.25">
      <c r="K1141" s="3">
        <v>8000</v>
      </c>
      <c r="L1141" s="3">
        <v>5</v>
      </c>
      <c r="M1141" s="9" t="s">
        <v>8221</v>
      </c>
    </row>
    <row r="1142" spans="11:13" x14ac:dyDescent="0.25">
      <c r="K1142" s="3">
        <v>5000</v>
      </c>
      <c r="L1142" s="3">
        <v>0</v>
      </c>
      <c r="M1142" s="9" t="s">
        <v>8221</v>
      </c>
    </row>
    <row r="1143" spans="11:13" x14ac:dyDescent="0.25">
      <c r="K1143" s="3">
        <v>500</v>
      </c>
      <c r="L1143" s="3">
        <v>0</v>
      </c>
      <c r="M1143" s="9" t="s">
        <v>8221</v>
      </c>
    </row>
    <row r="1144" spans="11:13" x14ac:dyDescent="0.25">
      <c r="K1144" s="3">
        <v>4000</v>
      </c>
      <c r="L1144" s="3">
        <v>0</v>
      </c>
      <c r="M1144" s="9" t="s">
        <v>8221</v>
      </c>
    </row>
    <row r="1145" spans="11:13" x14ac:dyDescent="0.25">
      <c r="K1145" s="3">
        <v>45000</v>
      </c>
      <c r="L1145" s="3">
        <v>186</v>
      </c>
      <c r="M1145" s="9" t="s">
        <v>8221</v>
      </c>
    </row>
    <row r="1146" spans="11:13" x14ac:dyDescent="0.25">
      <c r="K1146" s="3">
        <v>9300</v>
      </c>
      <c r="L1146" s="3">
        <v>0</v>
      </c>
      <c r="M1146" s="9" t="s">
        <v>8221</v>
      </c>
    </row>
    <row r="1147" spans="11:13" x14ac:dyDescent="0.25">
      <c r="K1147" s="3">
        <v>80000</v>
      </c>
      <c r="L1147" s="3">
        <v>100</v>
      </c>
      <c r="M1147" s="9" t="s">
        <v>8221</v>
      </c>
    </row>
    <row r="1148" spans="11:13" x14ac:dyDescent="0.25">
      <c r="K1148" s="3">
        <v>6000</v>
      </c>
      <c r="L1148" s="3">
        <v>530</v>
      </c>
      <c r="M1148" s="9" t="s">
        <v>8221</v>
      </c>
    </row>
    <row r="1149" spans="11:13" x14ac:dyDescent="0.25">
      <c r="K1149" s="3">
        <v>25000</v>
      </c>
      <c r="L1149" s="3">
        <v>0</v>
      </c>
      <c r="M1149" s="9" t="s">
        <v>8221</v>
      </c>
    </row>
    <row r="1150" spans="11:13" x14ac:dyDescent="0.25">
      <c r="K1150" s="3">
        <v>15000</v>
      </c>
      <c r="L1150" s="3">
        <v>73</v>
      </c>
      <c r="M1150" s="9" t="s">
        <v>8221</v>
      </c>
    </row>
    <row r="1151" spans="11:13" x14ac:dyDescent="0.25">
      <c r="K1151" s="3">
        <v>50000</v>
      </c>
      <c r="L1151" s="3">
        <v>75</v>
      </c>
      <c r="M1151" s="9" t="s">
        <v>8221</v>
      </c>
    </row>
    <row r="1152" spans="11:13" x14ac:dyDescent="0.25">
      <c r="K1152" s="3">
        <v>2500</v>
      </c>
      <c r="L1152" s="3">
        <v>252</v>
      </c>
      <c r="M1152" s="9" t="s">
        <v>8221</v>
      </c>
    </row>
    <row r="1153" spans="11:13" x14ac:dyDescent="0.25">
      <c r="K1153" s="3">
        <v>25000</v>
      </c>
      <c r="L1153" s="3">
        <v>0</v>
      </c>
      <c r="M1153" s="9" t="s">
        <v>8221</v>
      </c>
    </row>
    <row r="1154" spans="11:13" x14ac:dyDescent="0.25">
      <c r="K1154" s="3">
        <v>16000</v>
      </c>
      <c r="L1154" s="3">
        <v>911</v>
      </c>
      <c r="M1154" s="9" t="s">
        <v>8221</v>
      </c>
    </row>
    <row r="1155" spans="11:13" x14ac:dyDescent="0.25">
      <c r="K1155" s="3">
        <v>8000</v>
      </c>
      <c r="L1155" s="3">
        <v>50</v>
      </c>
      <c r="M1155" s="9" t="s">
        <v>8221</v>
      </c>
    </row>
    <row r="1156" spans="11:13" x14ac:dyDescent="0.25">
      <c r="K1156" s="3">
        <v>5000</v>
      </c>
      <c r="L1156" s="3">
        <v>325</v>
      </c>
      <c r="M1156" s="9" t="s">
        <v>8221</v>
      </c>
    </row>
    <row r="1157" spans="11:13" x14ac:dyDescent="0.25">
      <c r="K1157" s="3">
        <v>25000</v>
      </c>
      <c r="L1157" s="3">
        <v>188</v>
      </c>
      <c r="M1157" s="9" t="s">
        <v>8221</v>
      </c>
    </row>
    <row r="1158" spans="11:13" x14ac:dyDescent="0.25">
      <c r="K1158" s="3">
        <v>6500</v>
      </c>
      <c r="L1158" s="3">
        <v>0</v>
      </c>
      <c r="M1158" s="9" t="s">
        <v>8221</v>
      </c>
    </row>
    <row r="1159" spans="11:13" x14ac:dyDescent="0.25">
      <c r="K1159" s="3">
        <v>10000</v>
      </c>
      <c r="L1159" s="3">
        <v>151</v>
      </c>
      <c r="M1159" s="9" t="s">
        <v>8221</v>
      </c>
    </row>
    <row r="1160" spans="11:13" x14ac:dyDescent="0.25">
      <c r="K1160" s="3">
        <v>7500</v>
      </c>
      <c r="L1160" s="3">
        <v>35</v>
      </c>
      <c r="M1160" s="9" t="s">
        <v>8221</v>
      </c>
    </row>
    <row r="1161" spans="11:13" x14ac:dyDescent="0.25">
      <c r="K1161" s="3">
        <v>6750</v>
      </c>
      <c r="L1161" s="3">
        <v>0</v>
      </c>
      <c r="M1161" s="9" t="s">
        <v>8221</v>
      </c>
    </row>
    <row r="1162" spans="11:13" x14ac:dyDescent="0.25">
      <c r="K1162" s="3">
        <v>30000</v>
      </c>
      <c r="L1162" s="3">
        <v>1155</v>
      </c>
      <c r="M1162" s="9" t="s">
        <v>8221</v>
      </c>
    </row>
    <row r="1163" spans="11:13" x14ac:dyDescent="0.25">
      <c r="K1163" s="3">
        <v>18000</v>
      </c>
      <c r="L1163" s="3">
        <v>0</v>
      </c>
      <c r="M1163" s="9" t="s">
        <v>8221</v>
      </c>
    </row>
    <row r="1164" spans="11:13" x14ac:dyDescent="0.25">
      <c r="K1164" s="3">
        <v>60000</v>
      </c>
      <c r="L1164" s="3">
        <v>35</v>
      </c>
      <c r="M1164" s="9" t="s">
        <v>8221</v>
      </c>
    </row>
    <row r="1165" spans="11:13" x14ac:dyDescent="0.25">
      <c r="K1165" s="3">
        <v>5200</v>
      </c>
      <c r="L1165" s="3">
        <v>0</v>
      </c>
      <c r="M1165" s="9" t="s">
        <v>8221</v>
      </c>
    </row>
    <row r="1166" spans="11:13" x14ac:dyDescent="0.25">
      <c r="K1166" s="3">
        <v>10000</v>
      </c>
      <c r="L1166" s="3">
        <v>0</v>
      </c>
      <c r="M1166" s="9" t="s">
        <v>8221</v>
      </c>
    </row>
    <row r="1167" spans="11:13" x14ac:dyDescent="0.25">
      <c r="K1167" s="3">
        <v>10000</v>
      </c>
      <c r="L1167" s="3">
        <v>2070.5</v>
      </c>
      <c r="M1167" s="9" t="s">
        <v>8221</v>
      </c>
    </row>
    <row r="1168" spans="11:13" x14ac:dyDescent="0.25">
      <c r="K1168" s="3">
        <v>15000</v>
      </c>
      <c r="L1168" s="3">
        <v>2871</v>
      </c>
      <c r="M1168" s="9" t="s">
        <v>8221</v>
      </c>
    </row>
    <row r="1169" spans="11:13" x14ac:dyDescent="0.25">
      <c r="K1169" s="3">
        <v>60000</v>
      </c>
      <c r="L1169" s="3">
        <v>979</v>
      </c>
      <c r="M1169" s="9" t="s">
        <v>8221</v>
      </c>
    </row>
    <row r="1170" spans="11:13" x14ac:dyDescent="0.25">
      <c r="K1170" s="3">
        <v>18000</v>
      </c>
      <c r="L1170" s="3">
        <v>1020</v>
      </c>
      <c r="M1170" s="9" t="s">
        <v>8221</v>
      </c>
    </row>
    <row r="1171" spans="11:13" x14ac:dyDescent="0.25">
      <c r="K1171" s="3">
        <v>10000</v>
      </c>
      <c r="L1171" s="3">
        <v>17</v>
      </c>
      <c r="M1171" s="9" t="s">
        <v>8221</v>
      </c>
    </row>
    <row r="1172" spans="11:13" x14ac:dyDescent="0.25">
      <c r="K1172" s="3">
        <v>25000</v>
      </c>
      <c r="L1172" s="3">
        <v>100</v>
      </c>
      <c r="M1172" s="9" t="s">
        <v>8221</v>
      </c>
    </row>
    <row r="1173" spans="11:13" x14ac:dyDescent="0.25">
      <c r="K1173" s="3">
        <v>25000</v>
      </c>
      <c r="L1173" s="3">
        <v>25</v>
      </c>
      <c r="M1173" s="9" t="s">
        <v>8221</v>
      </c>
    </row>
    <row r="1174" spans="11:13" x14ac:dyDescent="0.25">
      <c r="K1174" s="3">
        <v>9000</v>
      </c>
      <c r="L1174" s="3">
        <v>0</v>
      </c>
      <c r="M1174" s="9" t="s">
        <v>8221</v>
      </c>
    </row>
    <row r="1175" spans="11:13" x14ac:dyDescent="0.25">
      <c r="K1175" s="3">
        <v>125000</v>
      </c>
      <c r="L1175" s="3">
        <v>30</v>
      </c>
      <c r="M1175" s="9" t="s">
        <v>8221</v>
      </c>
    </row>
    <row r="1176" spans="11:13" x14ac:dyDescent="0.25">
      <c r="K1176" s="3">
        <v>15000</v>
      </c>
      <c r="L1176" s="3">
        <v>886</v>
      </c>
      <c r="M1176" s="9" t="s">
        <v>8221</v>
      </c>
    </row>
    <row r="1177" spans="11:13" x14ac:dyDescent="0.25">
      <c r="K1177" s="3">
        <v>20000</v>
      </c>
      <c r="L1177" s="3">
        <v>585</v>
      </c>
      <c r="M1177" s="9" t="s">
        <v>8221</v>
      </c>
    </row>
    <row r="1178" spans="11:13" x14ac:dyDescent="0.25">
      <c r="K1178" s="3">
        <v>175000</v>
      </c>
      <c r="L1178" s="3">
        <v>10</v>
      </c>
      <c r="M1178" s="9" t="s">
        <v>8221</v>
      </c>
    </row>
    <row r="1179" spans="11:13" x14ac:dyDescent="0.25">
      <c r="K1179" s="3">
        <v>6000</v>
      </c>
      <c r="L1179" s="3">
        <v>0</v>
      </c>
      <c r="M1179" s="9" t="s">
        <v>8221</v>
      </c>
    </row>
    <row r="1180" spans="11:13" x14ac:dyDescent="0.25">
      <c r="K1180" s="3">
        <v>75000</v>
      </c>
      <c r="L1180" s="3">
        <v>5</v>
      </c>
      <c r="M1180" s="9" t="s">
        <v>8221</v>
      </c>
    </row>
    <row r="1181" spans="11:13" x14ac:dyDescent="0.25">
      <c r="K1181" s="3">
        <v>60000</v>
      </c>
      <c r="L1181" s="3">
        <v>3200</v>
      </c>
      <c r="M1181" s="9" t="s">
        <v>8221</v>
      </c>
    </row>
    <row r="1182" spans="11:13" x14ac:dyDescent="0.25">
      <c r="K1182" s="3">
        <v>50000</v>
      </c>
      <c r="L1182" s="3">
        <v>5875</v>
      </c>
      <c r="M1182" s="9" t="s">
        <v>8221</v>
      </c>
    </row>
    <row r="1183" spans="11:13" x14ac:dyDescent="0.25">
      <c r="K1183" s="3">
        <v>50000</v>
      </c>
      <c r="L1183" s="3">
        <v>4</v>
      </c>
      <c r="M1183" s="9" t="s">
        <v>8221</v>
      </c>
    </row>
    <row r="1184" spans="11:13" x14ac:dyDescent="0.25">
      <c r="K1184" s="3">
        <v>1000</v>
      </c>
      <c r="L1184" s="3">
        <v>42</v>
      </c>
      <c r="M1184" s="9" t="s">
        <v>8221</v>
      </c>
    </row>
    <row r="1185" spans="11:13" x14ac:dyDescent="0.25">
      <c r="K1185" s="3">
        <v>2500</v>
      </c>
      <c r="L1185" s="3">
        <v>100</v>
      </c>
      <c r="M1185" s="9" t="s">
        <v>8221</v>
      </c>
    </row>
    <row r="1186" spans="11:13" x14ac:dyDescent="0.25">
      <c r="K1186" s="3">
        <v>22000</v>
      </c>
      <c r="L1186" s="3">
        <v>23086</v>
      </c>
      <c r="M1186" s="8" t="s">
        <v>8219</v>
      </c>
    </row>
    <row r="1187" spans="11:13" x14ac:dyDescent="0.25">
      <c r="K1187" s="3">
        <v>12500</v>
      </c>
      <c r="L1187" s="3">
        <v>13180</v>
      </c>
      <c r="M1187" s="8" t="s">
        <v>8219</v>
      </c>
    </row>
    <row r="1188" spans="11:13" x14ac:dyDescent="0.25">
      <c r="K1188" s="3">
        <v>7500</v>
      </c>
      <c r="L1188" s="3">
        <v>8005</v>
      </c>
      <c r="M1188" s="8" t="s">
        <v>8219</v>
      </c>
    </row>
    <row r="1189" spans="11:13" x14ac:dyDescent="0.25">
      <c r="K1189" s="3">
        <v>8750</v>
      </c>
      <c r="L1189" s="3">
        <v>9111</v>
      </c>
      <c r="M1189" s="8" t="s">
        <v>8219</v>
      </c>
    </row>
    <row r="1190" spans="11:13" x14ac:dyDescent="0.25">
      <c r="K1190" s="3">
        <v>2000</v>
      </c>
      <c r="L1190" s="3">
        <v>3211</v>
      </c>
      <c r="M1190" s="8" t="s">
        <v>8219</v>
      </c>
    </row>
    <row r="1191" spans="11:13" x14ac:dyDescent="0.25">
      <c r="K1191" s="3">
        <v>9000</v>
      </c>
      <c r="L1191" s="3">
        <v>9700</v>
      </c>
      <c r="M1191" s="8" t="s">
        <v>8219</v>
      </c>
    </row>
    <row r="1192" spans="11:13" x14ac:dyDescent="0.25">
      <c r="K1192" s="3">
        <v>500</v>
      </c>
      <c r="L1192" s="3">
        <v>675</v>
      </c>
      <c r="M1192" s="8" t="s">
        <v>8219</v>
      </c>
    </row>
    <row r="1193" spans="11:13" x14ac:dyDescent="0.25">
      <c r="K1193" s="3">
        <v>2700</v>
      </c>
      <c r="L1193" s="3">
        <v>2945</v>
      </c>
      <c r="M1193" s="8" t="s">
        <v>8219</v>
      </c>
    </row>
    <row r="1194" spans="11:13" x14ac:dyDescent="0.25">
      <c r="K1194" s="3">
        <v>100</v>
      </c>
      <c r="L1194" s="3">
        <v>290</v>
      </c>
      <c r="M1194" s="8" t="s">
        <v>8219</v>
      </c>
    </row>
    <row r="1195" spans="11:13" x14ac:dyDescent="0.25">
      <c r="K1195" s="3">
        <v>21000</v>
      </c>
      <c r="L1195" s="3">
        <v>21831</v>
      </c>
      <c r="M1195" s="8" t="s">
        <v>8219</v>
      </c>
    </row>
    <row r="1196" spans="11:13" x14ac:dyDescent="0.25">
      <c r="K1196" s="3">
        <v>12500</v>
      </c>
      <c r="L1196" s="3">
        <v>40280</v>
      </c>
      <c r="M1196" s="8" t="s">
        <v>8219</v>
      </c>
    </row>
    <row r="1197" spans="11:13" x14ac:dyDescent="0.25">
      <c r="K1197" s="3">
        <v>10000</v>
      </c>
      <c r="L1197" s="3">
        <v>13500</v>
      </c>
      <c r="M1197" s="8" t="s">
        <v>8219</v>
      </c>
    </row>
    <row r="1198" spans="11:13" x14ac:dyDescent="0.25">
      <c r="K1198" s="3">
        <v>14500</v>
      </c>
      <c r="L1198" s="3">
        <v>39137</v>
      </c>
      <c r="M1198" s="8" t="s">
        <v>8219</v>
      </c>
    </row>
    <row r="1199" spans="11:13" x14ac:dyDescent="0.25">
      <c r="K1199" s="3">
        <v>15000</v>
      </c>
      <c r="L1199" s="3">
        <v>37994</v>
      </c>
      <c r="M1199" s="8" t="s">
        <v>8219</v>
      </c>
    </row>
    <row r="1200" spans="11:13" x14ac:dyDescent="0.25">
      <c r="K1200" s="3">
        <v>3500</v>
      </c>
      <c r="L1200" s="3">
        <v>9121</v>
      </c>
      <c r="M1200" s="8" t="s">
        <v>8219</v>
      </c>
    </row>
    <row r="1201" spans="11:13" x14ac:dyDescent="0.25">
      <c r="K1201" s="3">
        <v>2658</v>
      </c>
      <c r="L1201" s="3">
        <v>2693</v>
      </c>
      <c r="M1201" s="8" t="s">
        <v>8219</v>
      </c>
    </row>
    <row r="1202" spans="11:13" x14ac:dyDescent="0.25">
      <c r="K1202" s="3">
        <v>4800</v>
      </c>
      <c r="L1202" s="3">
        <v>6029</v>
      </c>
      <c r="M1202" s="8" t="s">
        <v>8219</v>
      </c>
    </row>
    <row r="1203" spans="11:13" x14ac:dyDescent="0.25">
      <c r="K1203" s="3">
        <v>6000</v>
      </c>
      <c r="L1203" s="3">
        <v>6146.27</v>
      </c>
      <c r="M1203" s="8" t="s">
        <v>8219</v>
      </c>
    </row>
    <row r="1204" spans="11:13" x14ac:dyDescent="0.25">
      <c r="K1204" s="3">
        <v>25000</v>
      </c>
      <c r="L1204" s="3">
        <v>49811</v>
      </c>
      <c r="M1204" s="8" t="s">
        <v>8219</v>
      </c>
    </row>
    <row r="1205" spans="11:13" x14ac:dyDescent="0.25">
      <c r="K1205" s="3">
        <v>16300</v>
      </c>
      <c r="L1205" s="3">
        <v>16700</v>
      </c>
      <c r="M1205" s="8" t="s">
        <v>8219</v>
      </c>
    </row>
    <row r="1206" spans="11:13" x14ac:dyDescent="0.25">
      <c r="K1206" s="3">
        <v>13000</v>
      </c>
      <c r="L1206" s="3">
        <v>13383</v>
      </c>
      <c r="M1206" s="8" t="s">
        <v>8219</v>
      </c>
    </row>
    <row r="1207" spans="11:13" x14ac:dyDescent="0.25">
      <c r="K1207" s="3">
        <v>13000</v>
      </c>
      <c r="L1207" s="3">
        <v>13112</v>
      </c>
      <c r="M1207" s="8" t="s">
        <v>8219</v>
      </c>
    </row>
    <row r="1208" spans="11:13" x14ac:dyDescent="0.25">
      <c r="K1208" s="3">
        <v>900</v>
      </c>
      <c r="L1208" s="3">
        <v>1035</v>
      </c>
      <c r="M1208" s="8" t="s">
        <v>8219</v>
      </c>
    </row>
    <row r="1209" spans="11:13" x14ac:dyDescent="0.25">
      <c r="K1209" s="3">
        <v>16700</v>
      </c>
      <c r="L1209" s="3">
        <v>17396</v>
      </c>
      <c r="M1209" s="8" t="s">
        <v>8219</v>
      </c>
    </row>
    <row r="1210" spans="11:13" x14ac:dyDescent="0.25">
      <c r="K1210" s="3">
        <v>10000</v>
      </c>
      <c r="L1210" s="3">
        <v>15530</v>
      </c>
      <c r="M1210" s="8" t="s">
        <v>8219</v>
      </c>
    </row>
    <row r="1211" spans="11:13" x14ac:dyDescent="0.25">
      <c r="K1211" s="3">
        <v>6000</v>
      </c>
      <c r="L1211" s="3">
        <v>6360</v>
      </c>
      <c r="M1211" s="8" t="s">
        <v>8219</v>
      </c>
    </row>
    <row r="1212" spans="11:13" x14ac:dyDescent="0.25">
      <c r="K1212" s="3">
        <v>20000</v>
      </c>
      <c r="L1212" s="3">
        <v>50863</v>
      </c>
      <c r="M1212" s="8" t="s">
        <v>8219</v>
      </c>
    </row>
    <row r="1213" spans="11:13" x14ac:dyDescent="0.25">
      <c r="K1213" s="3">
        <v>1000</v>
      </c>
      <c r="L1213" s="3">
        <v>1011</v>
      </c>
      <c r="M1213" s="8" t="s">
        <v>8219</v>
      </c>
    </row>
    <row r="1214" spans="11:13" x14ac:dyDescent="0.25">
      <c r="K1214" s="3">
        <v>2500</v>
      </c>
      <c r="L1214" s="3">
        <v>3226</v>
      </c>
      <c r="M1214" s="8" t="s">
        <v>8219</v>
      </c>
    </row>
    <row r="1215" spans="11:13" x14ac:dyDescent="0.25">
      <c r="K1215" s="3">
        <v>6500</v>
      </c>
      <c r="L1215" s="3">
        <v>6645</v>
      </c>
      <c r="M1215" s="8" t="s">
        <v>8219</v>
      </c>
    </row>
    <row r="1216" spans="11:13" x14ac:dyDescent="0.25">
      <c r="K1216" s="3">
        <v>2000</v>
      </c>
      <c r="L1216" s="3">
        <v>2636</v>
      </c>
      <c r="M1216" s="8" t="s">
        <v>8219</v>
      </c>
    </row>
    <row r="1217" spans="11:13" x14ac:dyDescent="0.25">
      <c r="K1217" s="3">
        <v>5000</v>
      </c>
      <c r="L1217" s="3">
        <v>39304.01</v>
      </c>
      <c r="M1217" s="8" t="s">
        <v>8219</v>
      </c>
    </row>
    <row r="1218" spans="11:13" x14ac:dyDescent="0.25">
      <c r="K1218" s="3">
        <v>14000</v>
      </c>
      <c r="L1218" s="3">
        <v>20398</v>
      </c>
      <c r="M1218" s="8" t="s">
        <v>8219</v>
      </c>
    </row>
    <row r="1219" spans="11:13" x14ac:dyDescent="0.25">
      <c r="K1219" s="3">
        <v>26500</v>
      </c>
      <c r="L1219" s="3">
        <v>27189</v>
      </c>
      <c r="M1219" s="8" t="s">
        <v>8219</v>
      </c>
    </row>
    <row r="1220" spans="11:13" x14ac:dyDescent="0.25">
      <c r="K1220" s="3">
        <v>9000</v>
      </c>
      <c r="L1220" s="3">
        <v>15505</v>
      </c>
      <c r="M1220" s="8" t="s">
        <v>8219</v>
      </c>
    </row>
    <row r="1221" spans="11:13" x14ac:dyDescent="0.25">
      <c r="K1221" s="3">
        <v>16350</v>
      </c>
      <c r="L1221" s="3">
        <v>26024</v>
      </c>
      <c r="M1221" s="8" t="s">
        <v>8219</v>
      </c>
    </row>
    <row r="1222" spans="11:13" x14ac:dyDescent="0.25">
      <c r="K1222" s="3">
        <v>15000</v>
      </c>
      <c r="L1222" s="3">
        <v>15565</v>
      </c>
      <c r="M1222" s="8" t="s">
        <v>8219</v>
      </c>
    </row>
    <row r="1223" spans="11:13" x14ac:dyDescent="0.25">
      <c r="K1223" s="3">
        <v>2200</v>
      </c>
      <c r="L1223" s="3">
        <v>2451.0100000000002</v>
      </c>
      <c r="M1223" s="8" t="s">
        <v>8219</v>
      </c>
    </row>
    <row r="1224" spans="11:13" x14ac:dyDescent="0.25">
      <c r="K1224" s="3">
        <v>4000</v>
      </c>
      <c r="L1224" s="3">
        <v>11215</v>
      </c>
      <c r="M1224" s="8" t="s">
        <v>8219</v>
      </c>
    </row>
    <row r="1225" spans="11:13" x14ac:dyDescent="0.25">
      <c r="K1225" s="3">
        <v>19800</v>
      </c>
      <c r="L1225" s="3">
        <v>22197</v>
      </c>
      <c r="M1225" s="8" t="s">
        <v>8219</v>
      </c>
    </row>
    <row r="1226" spans="11:13" x14ac:dyDescent="0.25">
      <c r="K1226" s="3">
        <v>15000</v>
      </c>
      <c r="L1226" s="3">
        <v>1060</v>
      </c>
      <c r="M1226" s="7" t="s">
        <v>8220</v>
      </c>
    </row>
    <row r="1227" spans="11:13" x14ac:dyDescent="0.25">
      <c r="K1227" s="3">
        <v>3000</v>
      </c>
      <c r="L1227" s="3">
        <v>132</v>
      </c>
      <c r="M1227" s="7" t="s">
        <v>8220</v>
      </c>
    </row>
    <row r="1228" spans="11:13" x14ac:dyDescent="0.25">
      <c r="K1228" s="3">
        <v>50000</v>
      </c>
      <c r="L1228" s="3">
        <v>1937</v>
      </c>
      <c r="M1228" s="7" t="s">
        <v>8220</v>
      </c>
    </row>
    <row r="1229" spans="11:13" x14ac:dyDescent="0.25">
      <c r="K1229" s="3">
        <v>2000</v>
      </c>
      <c r="L1229" s="3">
        <v>0</v>
      </c>
      <c r="M1229" s="7" t="s">
        <v>8220</v>
      </c>
    </row>
    <row r="1230" spans="11:13" x14ac:dyDescent="0.25">
      <c r="K1230" s="3">
        <v>5000</v>
      </c>
      <c r="L1230" s="3">
        <v>1465</v>
      </c>
      <c r="M1230" s="7" t="s">
        <v>8220</v>
      </c>
    </row>
    <row r="1231" spans="11:13" x14ac:dyDescent="0.25">
      <c r="K1231" s="3">
        <v>2750</v>
      </c>
      <c r="L1231" s="3">
        <v>25</v>
      </c>
      <c r="M1231" s="7" t="s">
        <v>8220</v>
      </c>
    </row>
    <row r="1232" spans="11:13" x14ac:dyDescent="0.25">
      <c r="K1232" s="3">
        <v>500000</v>
      </c>
      <c r="L1232" s="3">
        <v>0</v>
      </c>
      <c r="M1232" s="7" t="s">
        <v>8220</v>
      </c>
    </row>
    <row r="1233" spans="11:13" x14ac:dyDescent="0.25">
      <c r="K1233" s="3">
        <v>5000</v>
      </c>
      <c r="L1233" s="3">
        <v>0</v>
      </c>
      <c r="M1233" s="7" t="s">
        <v>8220</v>
      </c>
    </row>
    <row r="1234" spans="11:13" x14ac:dyDescent="0.25">
      <c r="K1234" s="3">
        <v>5000</v>
      </c>
      <c r="L1234" s="3">
        <v>40</v>
      </c>
      <c r="M1234" s="7" t="s">
        <v>8220</v>
      </c>
    </row>
    <row r="1235" spans="11:13" x14ac:dyDescent="0.25">
      <c r="K1235" s="3">
        <v>1000</v>
      </c>
      <c r="L1235" s="3">
        <v>116</v>
      </c>
      <c r="M1235" s="7" t="s">
        <v>8220</v>
      </c>
    </row>
    <row r="1236" spans="11:13" x14ac:dyDescent="0.25">
      <c r="K1236" s="3">
        <v>50000</v>
      </c>
      <c r="L1236" s="3">
        <v>0</v>
      </c>
      <c r="M1236" s="7" t="s">
        <v>8220</v>
      </c>
    </row>
    <row r="1237" spans="11:13" x14ac:dyDescent="0.25">
      <c r="K1237" s="3">
        <v>7534</v>
      </c>
      <c r="L1237" s="3">
        <v>210</v>
      </c>
      <c r="M1237" s="7" t="s">
        <v>8220</v>
      </c>
    </row>
    <row r="1238" spans="11:13" x14ac:dyDescent="0.25">
      <c r="K1238" s="3">
        <v>2500</v>
      </c>
      <c r="L1238" s="3">
        <v>0</v>
      </c>
      <c r="M1238" s="7" t="s">
        <v>8220</v>
      </c>
    </row>
    <row r="1239" spans="11:13" x14ac:dyDescent="0.25">
      <c r="K1239" s="3">
        <v>25000</v>
      </c>
      <c r="L1239" s="3">
        <v>0</v>
      </c>
      <c r="M1239" s="7" t="s">
        <v>8220</v>
      </c>
    </row>
    <row r="1240" spans="11:13" x14ac:dyDescent="0.25">
      <c r="K1240" s="3">
        <v>1000</v>
      </c>
      <c r="L1240" s="3">
        <v>178</v>
      </c>
      <c r="M1240" s="7" t="s">
        <v>8220</v>
      </c>
    </row>
    <row r="1241" spans="11:13" x14ac:dyDescent="0.25">
      <c r="K1241" s="3">
        <v>2500</v>
      </c>
      <c r="L1241" s="3">
        <v>0</v>
      </c>
      <c r="M1241" s="7" t="s">
        <v>8220</v>
      </c>
    </row>
    <row r="1242" spans="11:13" x14ac:dyDescent="0.25">
      <c r="K1242" s="3">
        <v>8000</v>
      </c>
      <c r="L1242" s="3">
        <v>241</v>
      </c>
      <c r="M1242" s="7" t="s">
        <v>8220</v>
      </c>
    </row>
    <row r="1243" spans="11:13" x14ac:dyDescent="0.25">
      <c r="K1243" s="3">
        <v>5000</v>
      </c>
      <c r="L1243" s="3">
        <v>2537</v>
      </c>
      <c r="M1243" s="7" t="s">
        <v>8220</v>
      </c>
    </row>
    <row r="1244" spans="11:13" x14ac:dyDescent="0.25">
      <c r="K1244" s="3">
        <v>911</v>
      </c>
      <c r="L1244" s="3">
        <v>5</v>
      </c>
      <c r="M1244" s="7" t="s">
        <v>8220</v>
      </c>
    </row>
    <row r="1245" spans="11:13" x14ac:dyDescent="0.25">
      <c r="K1245" s="3">
        <v>12000</v>
      </c>
      <c r="L1245" s="3">
        <v>1691</v>
      </c>
      <c r="M1245" s="7" t="s">
        <v>8220</v>
      </c>
    </row>
    <row r="1246" spans="11:13" x14ac:dyDescent="0.25">
      <c r="K1246" s="3">
        <v>2000</v>
      </c>
      <c r="L1246" s="3">
        <v>2076</v>
      </c>
      <c r="M1246" s="8" t="s">
        <v>8219</v>
      </c>
    </row>
    <row r="1247" spans="11:13" x14ac:dyDescent="0.25">
      <c r="K1247" s="3">
        <v>2000</v>
      </c>
      <c r="L1247" s="3">
        <v>2405</v>
      </c>
      <c r="M1247" s="8" t="s">
        <v>8219</v>
      </c>
    </row>
    <row r="1248" spans="11:13" x14ac:dyDescent="0.25">
      <c r="K1248" s="3">
        <v>2000</v>
      </c>
      <c r="L1248" s="3">
        <v>2340</v>
      </c>
      <c r="M1248" s="8" t="s">
        <v>8219</v>
      </c>
    </row>
    <row r="1249" spans="11:13" x14ac:dyDescent="0.25">
      <c r="K1249" s="3">
        <v>3500</v>
      </c>
      <c r="L1249" s="3">
        <v>4275</v>
      </c>
      <c r="M1249" s="8" t="s">
        <v>8219</v>
      </c>
    </row>
    <row r="1250" spans="11:13" x14ac:dyDescent="0.25">
      <c r="K1250" s="3">
        <v>2500</v>
      </c>
      <c r="L1250" s="3">
        <v>3791</v>
      </c>
      <c r="M1250" s="8" t="s">
        <v>8219</v>
      </c>
    </row>
    <row r="1251" spans="11:13" x14ac:dyDescent="0.25">
      <c r="K1251" s="3">
        <v>5000</v>
      </c>
      <c r="L1251" s="3">
        <v>5222</v>
      </c>
      <c r="M1251" s="8" t="s">
        <v>8219</v>
      </c>
    </row>
    <row r="1252" spans="11:13" x14ac:dyDescent="0.25">
      <c r="K1252" s="3">
        <v>30000</v>
      </c>
      <c r="L1252" s="3">
        <v>60046</v>
      </c>
      <c r="M1252" s="8" t="s">
        <v>8219</v>
      </c>
    </row>
    <row r="1253" spans="11:13" x14ac:dyDescent="0.25">
      <c r="K1253" s="3">
        <v>6000</v>
      </c>
      <c r="L1253" s="3">
        <v>6108</v>
      </c>
      <c r="M1253" s="8" t="s">
        <v>8219</v>
      </c>
    </row>
    <row r="1254" spans="11:13" x14ac:dyDescent="0.25">
      <c r="K1254" s="3">
        <v>3500</v>
      </c>
      <c r="L1254" s="3">
        <v>4818</v>
      </c>
      <c r="M1254" s="8" t="s">
        <v>8219</v>
      </c>
    </row>
    <row r="1255" spans="11:13" x14ac:dyDescent="0.25">
      <c r="K1255" s="3">
        <v>10</v>
      </c>
      <c r="L1255" s="3">
        <v>30383.32</v>
      </c>
      <c r="M1255" s="8" t="s">
        <v>8219</v>
      </c>
    </row>
    <row r="1256" spans="11:13" x14ac:dyDescent="0.25">
      <c r="K1256" s="3">
        <v>6700</v>
      </c>
      <c r="L1256" s="3">
        <v>13323</v>
      </c>
      <c r="M1256" s="8" t="s">
        <v>8219</v>
      </c>
    </row>
    <row r="1257" spans="11:13" x14ac:dyDescent="0.25">
      <c r="K1257" s="3">
        <v>3000</v>
      </c>
      <c r="L1257" s="3">
        <v>6071</v>
      </c>
      <c r="M1257" s="8" t="s">
        <v>8219</v>
      </c>
    </row>
    <row r="1258" spans="11:13" x14ac:dyDescent="0.25">
      <c r="K1258" s="3">
        <v>30000</v>
      </c>
      <c r="L1258" s="3">
        <v>35389.129999999997</v>
      </c>
      <c r="M1258" s="8" t="s">
        <v>8219</v>
      </c>
    </row>
    <row r="1259" spans="11:13" x14ac:dyDescent="0.25">
      <c r="K1259" s="3">
        <v>5500</v>
      </c>
      <c r="L1259" s="3">
        <v>16210</v>
      </c>
      <c r="M1259" s="8" t="s">
        <v>8219</v>
      </c>
    </row>
    <row r="1260" spans="11:13" x14ac:dyDescent="0.25">
      <c r="K1260" s="3">
        <v>12000</v>
      </c>
      <c r="L1260" s="3">
        <v>25577.56</v>
      </c>
      <c r="M1260" s="8" t="s">
        <v>8219</v>
      </c>
    </row>
    <row r="1261" spans="11:13" x14ac:dyDescent="0.25">
      <c r="K1261" s="3">
        <v>2500</v>
      </c>
      <c r="L1261" s="3">
        <v>2606</v>
      </c>
      <c r="M1261" s="8" t="s">
        <v>8219</v>
      </c>
    </row>
    <row r="1262" spans="11:13" x14ac:dyDescent="0.25">
      <c r="K1262" s="3">
        <v>3300</v>
      </c>
      <c r="L1262" s="3">
        <v>3751</v>
      </c>
      <c r="M1262" s="8" t="s">
        <v>8219</v>
      </c>
    </row>
    <row r="1263" spans="11:13" x14ac:dyDescent="0.25">
      <c r="K1263" s="3">
        <v>2000</v>
      </c>
      <c r="L1263" s="3">
        <v>2025</v>
      </c>
      <c r="M1263" s="8" t="s">
        <v>8219</v>
      </c>
    </row>
    <row r="1264" spans="11:13" x14ac:dyDescent="0.25">
      <c r="K1264" s="3">
        <v>6500</v>
      </c>
      <c r="L1264" s="3">
        <v>8152</v>
      </c>
      <c r="M1264" s="8" t="s">
        <v>8219</v>
      </c>
    </row>
    <row r="1265" spans="11:13" x14ac:dyDescent="0.25">
      <c r="K1265" s="3">
        <v>1500</v>
      </c>
      <c r="L1265" s="3">
        <v>1785</v>
      </c>
      <c r="M1265" s="8" t="s">
        <v>8219</v>
      </c>
    </row>
    <row r="1266" spans="11:13" x14ac:dyDescent="0.25">
      <c r="K1266" s="3">
        <v>650</v>
      </c>
      <c r="L1266" s="3">
        <v>1082</v>
      </c>
      <c r="M1266" s="8" t="s">
        <v>8219</v>
      </c>
    </row>
    <row r="1267" spans="11:13" x14ac:dyDescent="0.25">
      <c r="K1267" s="3">
        <v>3500</v>
      </c>
      <c r="L1267" s="3">
        <v>4170.17</v>
      </c>
      <c r="M1267" s="8" t="s">
        <v>8219</v>
      </c>
    </row>
    <row r="1268" spans="11:13" x14ac:dyDescent="0.25">
      <c r="K1268" s="3">
        <v>9500</v>
      </c>
      <c r="L1268" s="3">
        <v>9545</v>
      </c>
      <c r="M1268" s="8" t="s">
        <v>8219</v>
      </c>
    </row>
    <row r="1269" spans="11:13" x14ac:dyDescent="0.25">
      <c r="K1269" s="3">
        <v>22000</v>
      </c>
      <c r="L1269" s="3">
        <v>22396</v>
      </c>
      <c r="M1269" s="8" t="s">
        <v>8219</v>
      </c>
    </row>
    <row r="1270" spans="11:13" x14ac:dyDescent="0.25">
      <c r="K1270" s="3">
        <v>12000</v>
      </c>
      <c r="L1270" s="3">
        <v>14000</v>
      </c>
      <c r="M1270" s="8" t="s">
        <v>8219</v>
      </c>
    </row>
    <row r="1271" spans="11:13" x14ac:dyDescent="0.25">
      <c r="K1271" s="3">
        <v>18800</v>
      </c>
      <c r="L1271" s="3">
        <v>20426</v>
      </c>
      <c r="M1271" s="8" t="s">
        <v>8219</v>
      </c>
    </row>
    <row r="1272" spans="11:13" x14ac:dyDescent="0.25">
      <c r="K1272" s="3">
        <v>10000</v>
      </c>
      <c r="L1272" s="3">
        <v>11472</v>
      </c>
      <c r="M1272" s="8" t="s">
        <v>8219</v>
      </c>
    </row>
    <row r="1273" spans="11:13" x14ac:dyDescent="0.25">
      <c r="K1273" s="3">
        <v>7500</v>
      </c>
      <c r="L1273" s="3">
        <v>7635</v>
      </c>
      <c r="M1273" s="8" t="s">
        <v>8219</v>
      </c>
    </row>
    <row r="1274" spans="11:13" x14ac:dyDescent="0.25">
      <c r="K1274" s="3">
        <v>5000</v>
      </c>
      <c r="L1274" s="3">
        <v>5300</v>
      </c>
      <c r="M1274" s="8" t="s">
        <v>8219</v>
      </c>
    </row>
    <row r="1275" spans="11:13" x14ac:dyDescent="0.25">
      <c r="K1275" s="3">
        <v>4000</v>
      </c>
      <c r="L1275" s="3">
        <v>4140</v>
      </c>
      <c r="M1275" s="8" t="s">
        <v>8219</v>
      </c>
    </row>
    <row r="1276" spans="11:13" x14ac:dyDescent="0.25">
      <c r="K1276" s="3">
        <v>25000</v>
      </c>
      <c r="L1276" s="3">
        <v>38743.839999999997</v>
      </c>
      <c r="M1276" s="8" t="s">
        <v>8219</v>
      </c>
    </row>
    <row r="1277" spans="11:13" x14ac:dyDescent="0.25">
      <c r="K1277" s="3">
        <v>15000</v>
      </c>
      <c r="L1277" s="3">
        <v>24321.1</v>
      </c>
      <c r="M1277" s="8" t="s">
        <v>8219</v>
      </c>
    </row>
    <row r="1278" spans="11:13" x14ac:dyDescent="0.25">
      <c r="K1278" s="3">
        <v>3000</v>
      </c>
      <c r="L1278" s="3">
        <v>3132.63</v>
      </c>
      <c r="M1278" s="8" t="s">
        <v>8219</v>
      </c>
    </row>
    <row r="1279" spans="11:13" x14ac:dyDescent="0.25">
      <c r="K1279" s="3">
        <v>15000</v>
      </c>
      <c r="L1279" s="3">
        <v>15918.65</v>
      </c>
      <c r="M1279" s="8" t="s">
        <v>8219</v>
      </c>
    </row>
    <row r="1280" spans="11:13" x14ac:dyDescent="0.25">
      <c r="K1280" s="3">
        <v>6500</v>
      </c>
      <c r="L1280" s="3">
        <v>10071</v>
      </c>
      <c r="M1280" s="8" t="s">
        <v>8219</v>
      </c>
    </row>
    <row r="1281" spans="11:13" x14ac:dyDescent="0.25">
      <c r="K1281" s="3">
        <v>12516</v>
      </c>
      <c r="L1281" s="3">
        <v>13864.17</v>
      </c>
      <c r="M1281" s="8" t="s">
        <v>8219</v>
      </c>
    </row>
    <row r="1282" spans="11:13" x14ac:dyDescent="0.25">
      <c r="K1282" s="3">
        <v>15000</v>
      </c>
      <c r="L1282" s="3">
        <v>16636.78</v>
      </c>
      <c r="M1282" s="8" t="s">
        <v>8219</v>
      </c>
    </row>
    <row r="1283" spans="11:13" x14ac:dyDescent="0.25">
      <c r="K1283" s="3">
        <v>7000</v>
      </c>
      <c r="L1283" s="3">
        <v>7750</v>
      </c>
      <c r="M1283" s="8" t="s">
        <v>8219</v>
      </c>
    </row>
    <row r="1284" spans="11:13" x14ac:dyDescent="0.25">
      <c r="K1284" s="3">
        <v>15000</v>
      </c>
      <c r="L1284" s="3">
        <v>18542</v>
      </c>
      <c r="M1284" s="8" t="s">
        <v>8219</v>
      </c>
    </row>
    <row r="1285" spans="11:13" x14ac:dyDescent="0.25">
      <c r="K1285" s="3">
        <v>1000</v>
      </c>
      <c r="L1285" s="3">
        <v>2110.5</v>
      </c>
      <c r="M1285" s="8" t="s">
        <v>8219</v>
      </c>
    </row>
    <row r="1286" spans="11:13" x14ac:dyDescent="0.25">
      <c r="K1286" s="3">
        <v>2000</v>
      </c>
      <c r="L1286" s="3">
        <v>2020</v>
      </c>
      <c r="M1286" s="8" t="s">
        <v>8219</v>
      </c>
    </row>
    <row r="1287" spans="11:13" x14ac:dyDescent="0.25">
      <c r="K1287" s="3">
        <v>2000</v>
      </c>
      <c r="L1287" s="3">
        <v>2033</v>
      </c>
      <c r="M1287" s="8" t="s">
        <v>8219</v>
      </c>
    </row>
    <row r="1288" spans="11:13" x14ac:dyDescent="0.25">
      <c r="K1288" s="3">
        <v>1500</v>
      </c>
      <c r="L1288" s="3">
        <v>1625</v>
      </c>
      <c r="M1288" s="8" t="s">
        <v>8219</v>
      </c>
    </row>
    <row r="1289" spans="11:13" x14ac:dyDescent="0.25">
      <c r="K1289" s="3">
        <v>250</v>
      </c>
      <c r="L1289" s="3">
        <v>605</v>
      </c>
      <c r="M1289" s="8" t="s">
        <v>8219</v>
      </c>
    </row>
    <row r="1290" spans="11:13" x14ac:dyDescent="0.25">
      <c r="K1290" s="3">
        <v>4000</v>
      </c>
      <c r="L1290" s="3">
        <v>4018</v>
      </c>
      <c r="M1290" s="8" t="s">
        <v>8219</v>
      </c>
    </row>
    <row r="1291" spans="11:13" x14ac:dyDescent="0.25">
      <c r="K1291" s="3">
        <v>1500</v>
      </c>
      <c r="L1291" s="3">
        <v>1876</v>
      </c>
      <c r="M1291" s="8" t="s">
        <v>8219</v>
      </c>
    </row>
    <row r="1292" spans="11:13" x14ac:dyDescent="0.25">
      <c r="K1292" s="3">
        <v>3500</v>
      </c>
      <c r="L1292" s="3">
        <v>3800</v>
      </c>
      <c r="M1292" s="8" t="s">
        <v>8219</v>
      </c>
    </row>
    <row r="1293" spans="11:13" x14ac:dyDescent="0.25">
      <c r="K1293" s="3">
        <v>3000</v>
      </c>
      <c r="L1293" s="3">
        <v>4371</v>
      </c>
      <c r="M1293" s="8" t="s">
        <v>8219</v>
      </c>
    </row>
    <row r="1294" spans="11:13" x14ac:dyDescent="0.25">
      <c r="K1294" s="3">
        <v>1700</v>
      </c>
      <c r="L1294" s="3">
        <v>1870</v>
      </c>
      <c r="M1294" s="8" t="s">
        <v>8219</v>
      </c>
    </row>
    <row r="1295" spans="11:13" x14ac:dyDescent="0.25">
      <c r="K1295" s="3">
        <v>15000</v>
      </c>
      <c r="L1295" s="3">
        <v>15335</v>
      </c>
      <c r="M1295" s="8" t="s">
        <v>8219</v>
      </c>
    </row>
    <row r="1296" spans="11:13" x14ac:dyDescent="0.25">
      <c r="K1296" s="3">
        <v>500</v>
      </c>
      <c r="L1296" s="3">
        <v>610</v>
      </c>
      <c r="M1296" s="8" t="s">
        <v>8219</v>
      </c>
    </row>
    <row r="1297" spans="11:13" x14ac:dyDescent="0.25">
      <c r="K1297" s="3">
        <v>2500</v>
      </c>
      <c r="L1297" s="3">
        <v>2549</v>
      </c>
      <c r="M1297" s="8" t="s">
        <v>8219</v>
      </c>
    </row>
    <row r="1298" spans="11:13" x14ac:dyDescent="0.25">
      <c r="K1298" s="3">
        <v>850</v>
      </c>
      <c r="L1298" s="3">
        <v>1200</v>
      </c>
      <c r="M1298" s="8" t="s">
        <v>8219</v>
      </c>
    </row>
    <row r="1299" spans="11:13" x14ac:dyDescent="0.25">
      <c r="K1299" s="3">
        <v>20000</v>
      </c>
      <c r="L1299" s="3">
        <v>21905</v>
      </c>
      <c r="M1299" s="8" t="s">
        <v>8219</v>
      </c>
    </row>
    <row r="1300" spans="11:13" x14ac:dyDescent="0.25">
      <c r="K1300" s="3">
        <v>2000</v>
      </c>
      <c r="L1300" s="3">
        <v>2093</v>
      </c>
      <c r="M1300" s="8" t="s">
        <v>8219</v>
      </c>
    </row>
    <row r="1301" spans="11:13" x14ac:dyDescent="0.25">
      <c r="K1301" s="3">
        <v>3500</v>
      </c>
      <c r="L1301" s="3">
        <v>4340</v>
      </c>
      <c r="M1301" s="8" t="s">
        <v>8219</v>
      </c>
    </row>
    <row r="1302" spans="11:13" x14ac:dyDescent="0.25">
      <c r="K1302" s="3">
        <v>3000</v>
      </c>
      <c r="L1302" s="3">
        <v>4050</v>
      </c>
      <c r="M1302" s="8" t="s">
        <v>8219</v>
      </c>
    </row>
    <row r="1303" spans="11:13" x14ac:dyDescent="0.25">
      <c r="K1303" s="3">
        <v>2000</v>
      </c>
      <c r="L1303" s="3">
        <v>2055</v>
      </c>
      <c r="M1303" s="8" t="s">
        <v>8219</v>
      </c>
    </row>
    <row r="1304" spans="11:13" x14ac:dyDescent="0.25">
      <c r="K1304" s="3">
        <v>2500</v>
      </c>
      <c r="L1304" s="3">
        <v>2500</v>
      </c>
      <c r="M1304" s="8" t="s">
        <v>8219</v>
      </c>
    </row>
    <row r="1305" spans="11:13" x14ac:dyDescent="0.25">
      <c r="K1305" s="3">
        <v>3500</v>
      </c>
      <c r="L1305" s="3">
        <v>4559.13</v>
      </c>
      <c r="M1305" s="8" t="s">
        <v>8219</v>
      </c>
    </row>
    <row r="1306" spans="11:13" x14ac:dyDescent="0.25">
      <c r="K1306" s="3">
        <v>40000</v>
      </c>
      <c r="L1306" s="3">
        <v>15851</v>
      </c>
      <c r="M1306" s="7" t="s">
        <v>8220</v>
      </c>
    </row>
    <row r="1307" spans="11:13" x14ac:dyDescent="0.25">
      <c r="K1307" s="3">
        <v>30000</v>
      </c>
      <c r="L1307" s="3">
        <v>7793</v>
      </c>
      <c r="M1307" s="7" t="s">
        <v>8220</v>
      </c>
    </row>
    <row r="1308" spans="11:13" x14ac:dyDescent="0.25">
      <c r="K1308" s="3">
        <v>110000</v>
      </c>
      <c r="L1308" s="3">
        <v>71771</v>
      </c>
      <c r="M1308" s="7" t="s">
        <v>8220</v>
      </c>
    </row>
    <row r="1309" spans="11:13" x14ac:dyDescent="0.25">
      <c r="K1309" s="3">
        <v>50000</v>
      </c>
      <c r="L1309" s="3">
        <v>5757</v>
      </c>
      <c r="M1309" s="7" t="s">
        <v>8220</v>
      </c>
    </row>
    <row r="1310" spans="11:13" x14ac:dyDescent="0.25">
      <c r="K1310" s="3">
        <v>10000</v>
      </c>
      <c r="L1310" s="3">
        <v>1136</v>
      </c>
      <c r="M1310" s="7" t="s">
        <v>8220</v>
      </c>
    </row>
    <row r="1311" spans="11:13" x14ac:dyDescent="0.25">
      <c r="K1311" s="3">
        <v>11500</v>
      </c>
      <c r="L1311" s="3">
        <v>12879</v>
      </c>
      <c r="M1311" s="7" t="s">
        <v>8220</v>
      </c>
    </row>
    <row r="1312" spans="11:13" x14ac:dyDescent="0.25">
      <c r="K1312" s="3">
        <v>20000</v>
      </c>
      <c r="L1312" s="3">
        <v>3100</v>
      </c>
      <c r="M1312" s="7" t="s">
        <v>8220</v>
      </c>
    </row>
    <row r="1313" spans="11:13" x14ac:dyDescent="0.25">
      <c r="K1313" s="3">
        <v>250000</v>
      </c>
      <c r="L1313" s="3">
        <v>80070</v>
      </c>
      <c r="M1313" s="7" t="s">
        <v>8220</v>
      </c>
    </row>
    <row r="1314" spans="11:13" x14ac:dyDescent="0.25">
      <c r="K1314" s="3">
        <v>4600</v>
      </c>
      <c r="L1314" s="3">
        <v>28</v>
      </c>
      <c r="M1314" s="7" t="s">
        <v>8220</v>
      </c>
    </row>
    <row r="1315" spans="11:13" x14ac:dyDescent="0.25">
      <c r="K1315" s="3">
        <v>40000</v>
      </c>
      <c r="L1315" s="3">
        <v>12446</v>
      </c>
      <c r="M1315" s="7" t="s">
        <v>8220</v>
      </c>
    </row>
    <row r="1316" spans="11:13" x14ac:dyDescent="0.25">
      <c r="K1316" s="3">
        <v>180000</v>
      </c>
      <c r="L1316" s="3">
        <v>2028</v>
      </c>
      <c r="M1316" s="7" t="s">
        <v>8220</v>
      </c>
    </row>
    <row r="1317" spans="11:13" x14ac:dyDescent="0.25">
      <c r="K1317" s="3">
        <v>100000</v>
      </c>
      <c r="L1317" s="3">
        <v>40404</v>
      </c>
      <c r="M1317" s="7" t="s">
        <v>8220</v>
      </c>
    </row>
    <row r="1318" spans="11:13" x14ac:dyDescent="0.25">
      <c r="K1318" s="3">
        <v>75000</v>
      </c>
      <c r="L1318" s="3">
        <v>1</v>
      </c>
      <c r="M1318" s="7" t="s">
        <v>8220</v>
      </c>
    </row>
    <row r="1319" spans="11:13" x14ac:dyDescent="0.25">
      <c r="K1319" s="3">
        <v>200000</v>
      </c>
      <c r="L1319" s="3">
        <v>11467</v>
      </c>
      <c r="M1319" s="7" t="s">
        <v>8220</v>
      </c>
    </row>
    <row r="1320" spans="11:13" x14ac:dyDescent="0.25">
      <c r="K1320" s="3">
        <v>40000</v>
      </c>
      <c r="L1320" s="3">
        <v>6130</v>
      </c>
      <c r="M1320" s="7" t="s">
        <v>8220</v>
      </c>
    </row>
    <row r="1321" spans="11:13" x14ac:dyDescent="0.25">
      <c r="K1321" s="3">
        <v>5800</v>
      </c>
      <c r="L1321" s="3">
        <v>876</v>
      </c>
      <c r="M1321" s="7" t="s">
        <v>8220</v>
      </c>
    </row>
    <row r="1322" spans="11:13" x14ac:dyDescent="0.25">
      <c r="K1322" s="3">
        <v>100000</v>
      </c>
      <c r="L1322" s="3">
        <v>503</v>
      </c>
      <c r="M1322" s="7" t="s">
        <v>8220</v>
      </c>
    </row>
    <row r="1323" spans="11:13" x14ac:dyDescent="0.25">
      <c r="K1323" s="3">
        <v>462000</v>
      </c>
      <c r="L1323" s="3">
        <v>6019</v>
      </c>
      <c r="M1323" s="7" t="s">
        <v>8220</v>
      </c>
    </row>
    <row r="1324" spans="11:13" x14ac:dyDescent="0.25">
      <c r="K1324" s="3">
        <v>35000</v>
      </c>
      <c r="L1324" s="3">
        <v>106</v>
      </c>
      <c r="M1324" s="7" t="s">
        <v>8220</v>
      </c>
    </row>
    <row r="1325" spans="11:13" x14ac:dyDescent="0.25">
      <c r="K1325" s="3">
        <v>15000</v>
      </c>
      <c r="L1325" s="3">
        <v>1332</v>
      </c>
      <c r="M1325" s="7" t="s">
        <v>8220</v>
      </c>
    </row>
    <row r="1326" spans="11:13" x14ac:dyDescent="0.25">
      <c r="K1326" s="3">
        <v>50000</v>
      </c>
      <c r="L1326" s="3">
        <v>4920</v>
      </c>
      <c r="M1326" s="7" t="s">
        <v>8220</v>
      </c>
    </row>
    <row r="1327" spans="11:13" x14ac:dyDescent="0.25">
      <c r="K1327" s="3">
        <v>20000</v>
      </c>
      <c r="L1327" s="3">
        <v>486</v>
      </c>
      <c r="M1327" s="7" t="s">
        <v>8220</v>
      </c>
    </row>
    <row r="1328" spans="11:13" x14ac:dyDescent="0.25">
      <c r="K1328" s="3">
        <v>100000</v>
      </c>
      <c r="L1328" s="3">
        <v>1130</v>
      </c>
      <c r="M1328" s="7" t="s">
        <v>8220</v>
      </c>
    </row>
    <row r="1329" spans="11:13" x14ac:dyDescent="0.25">
      <c r="K1329" s="3">
        <v>48000</v>
      </c>
      <c r="L1329" s="3">
        <v>1705</v>
      </c>
      <c r="M1329" s="7" t="s">
        <v>8220</v>
      </c>
    </row>
    <row r="1330" spans="11:13" x14ac:dyDescent="0.25">
      <c r="K1330" s="3">
        <v>75000</v>
      </c>
      <c r="L1330" s="3">
        <v>1748</v>
      </c>
      <c r="M1330" s="7" t="s">
        <v>8220</v>
      </c>
    </row>
    <row r="1331" spans="11:13" x14ac:dyDescent="0.25">
      <c r="K1331" s="3">
        <v>50000</v>
      </c>
      <c r="L1331" s="3">
        <v>408</v>
      </c>
      <c r="M1331" s="7" t="s">
        <v>8220</v>
      </c>
    </row>
    <row r="1332" spans="11:13" x14ac:dyDescent="0.25">
      <c r="K1332" s="3">
        <v>35000</v>
      </c>
      <c r="L1332" s="3">
        <v>7873</v>
      </c>
      <c r="M1332" s="7" t="s">
        <v>8220</v>
      </c>
    </row>
    <row r="1333" spans="11:13" x14ac:dyDescent="0.25">
      <c r="K1333" s="3">
        <v>250000</v>
      </c>
      <c r="L1333" s="3">
        <v>3417</v>
      </c>
      <c r="M1333" s="7" t="s">
        <v>8220</v>
      </c>
    </row>
    <row r="1334" spans="11:13" x14ac:dyDescent="0.25">
      <c r="K1334" s="3">
        <v>10115</v>
      </c>
      <c r="L1334" s="3">
        <v>0</v>
      </c>
      <c r="M1334" s="7" t="s">
        <v>8220</v>
      </c>
    </row>
    <row r="1335" spans="11:13" x14ac:dyDescent="0.25">
      <c r="K1335" s="3">
        <v>2500</v>
      </c>
      <c r="L1335" s="3">
        <v>0</v>
      </c>
      <c r="M1335" s="7" t="s">
        <v>8220</v>
      </c>
    </row>
    <row r="1336" spans="11:13" x14ac:dyDescent="0.25">
      <c r="K1336" s="3">
        <v>133000</v>
      </c>
      <c r="L1336" s="3">
        <v>14303</v>
      </c>
      <c r="M1336" s="7" t="s">
        <v>8220</v>
      </c>
    </row>
    <row r="1337" spans="11:13" x14ac:dyDescent="0.25">
      <c r="K1337" s="3">
        <v>25000</v>
      </c>
      <c r="L1337" s="3">
        <v>4940</v>
      </c>
      <c r="M1337" s="7" t="s">
        <v>8220</v>
      </c>
    </row>
    <row r="1338" spans="11:13" x14ac:dyDescent="0.25">
      <c r="K1338" s="3">
        <v>100000</v>
      </c>
      <c r="L1338" s="3">
        <v>84947</v>
      </c>
      <c r="M1338" s="7" t="s">
        <v>8220</v>
      </c>
    </row>
    <row r="1339" spans="11:13" x14ac:dyDescent="0.25">
      <c r="K1339" s="3">
        <v>50000</v>
      </c>
      <c r="L1339" s="3">
        <v>24691</v>
      </c>
      <c r="M1339" s="7" t="s">
        <v>8220</v>
      </c>
    </row>
    <row r="1340" spans="11:13" x14ac:dyDescent="0.25">
      <c r="K1340" s="3">
        <v>30000</v>
      </c>
      <c r="L1340" s="3">
        <v>991</v>
      </c>
      <c r="M1340" s="7" t="s">
        <v>8220</v>
      </c>
    </row>
    <row r="1341" spans="11:13" x14ac:dyDescent="0.25">
      <c r="K1341" s="3">
        <v>50000</v>
      </c>
      <c r="L1341" s="3">
        <v>3317</v>
      </c>
      <c r="M1341" s="7" t="s">
        <v>8220</v>
      </c>
    </row>
    <row r="1342" spans="11:13" x14ac:dyDescent="0.25">
      <c r="K1342" s="3">
        <v>1680</v>
      </c>
      <c r="L1342" s="3">
        <v>0</v>
      </c>
      <c r="M1342" s="7" t="s">
        <v>8220</v>
      </c>
    </row>
    <row r="1343" spans="11:13" x14ac:dyDescent="0.25">
      <c r="K1343" s="3">
        <v>25000</v>
      </c>
      <c r="L1343" s="3">
        <v>17590</v>
      </c>
      <c r="M1343" s="7" t="s">
        <v>8220</v>
      </c>
    </row>
    <row r="1344" spans="11:13" x14ac:dyDescent="0.25">
      <c r="K1344" s="3">
        <v>50000</v>
      </c>
      <c r="L1344" s="3">
        <v>100</v>
      </c>
      <c r="M1344" s="7" t="s">
        <v>8220</v>
      </c>
    </row>
    <row r="1345" spans="11:13" x14ac:dyDescent="0.25">
      <c r="K1345" s="3">
        <v>50000</v>
      </c>
      <c r="L1345" s="3">
        <v>51149</v>
      </c>
      <c r="M1345" s="7" t="s">
        <v>8220</v>
      </c>
    </row>
    <row r="1346" spans="11:13" x14ac:dyDescent="0.25">
      <c r="K1346" s="3">
        <v>1500</v>
      </c>
      <c r="L1346" s="3">
        <v>5666</v>
      </c>
      <c r="M1346" s="8" t="s">
        <v>8219</v>
      </c>
    </row>
    <row r="1347" spans="11:13" x14ac:dyDescent="0.25">
      <c r="K1347" s="3">
        <v>300</v>
      </c>
      <c r="L1347" s="3">
        <v>375</v>
      </c>
      <c r="M1347" s="8" t="s">
        <v>8219</v>
      </c>
    </row>
    <row r="1348" spans="11:13" x14ac:dyDescent="0.25">
      <c r="K1348" s="3">
        <v>4900</v>
      </c>
      <c r="L1348" s="3">
        <v>7219</v>
      </c>
      <c r="M1348" s="8" t="s">
        <v>8219</v>
      </c>
    </row>
    <row r="1349" spans="11:13" x14ac:dyDescent="0.25">
      <c r="K1349" s="3">
        <v>2500</v>
      </c>
      <c r="L1349" s="3">
        <v>2555</v>
      </c>
      <c r="M1349" s="8" t="s">
        <v>8219</v>
      </c>
    </row>
    <row r="1350" spans="11:13" x14ac:dyDescent="0.25">
      <c r="K1350" s="3">
        <v>5875</v>
      </c>
      <c r="L1350" s="3">
        <v>5985</v>
      </c>
      <c r="M1350" s="8" t="s">
        <v>8219</v>
      </c>
    </row>
    <row r="1351" spans="11:13" x14ac:dyDescent="0.25">
      <c r="K1351" s="3">
        <v>5000</v>
      </c>
      <c r="L1351" s="3">
        <v>10210</v>
      </c>
      <c r="M1351" s="8" t="s">
        <v>8219</v>
      </c>
    </row>
    <row r="1352" spans="11:13" x14ac:dyDescent="0.25">
      <c r="K1352" s="3">
        <v>5000</v>
      </c>
      <c r="L1352" s="3">
        <v>5202.5</v>
      </c>
      <c r="M1352" s="8" t="s">
        <v>8219</v>
      </c>
    </row>
    <row r="1353" spans="11:13" x14ac:dyDescent="0.25">
      <c r="K1353" s="3">
        <v>20000</v>
      </c>
      <c r="L1353" s="3">
        <v>20253</v>
      </c>
      <c r="M1353" s="8" t="s">
        <v>8219</v>
      </c>
    </row>
    <row r="1354" spans="11:13" x14ac:dyDescent="0.25">
      <c r="K1354" s="3">
        <v>10000</v>
      </c>
      <c r="L1354" s="3">
        <v>13614</v>
      </c>
      <c r="M1354" s="8" t="s">
        <v>8219</v>
      </c>
    </row>
    <row r="1355" spans="11:13" x14ac:dyDescent="0.25">
      <c r="K1355" s="3">
        <v>1000</v>
      </c>
      <c r="L1355" s="3">
        <v>1336</v>
      </c>
      <c r="M1355" s="8" t="s">
        <v>8219</v>
      </c>
    </row>
    <row r="1356" spans="11:13" x14ac:dyDescent="0.25">
      <c r="K1356" s="3">
        <v>1200</v>
      </c>
      <c r="L1356" s="3">
        <v>1563</v>
      </c>
      <c r="M1356" s="8" t="s">
        <v>8219</v>
      </c>
    </row>
    <row r="1357" spans="11:13" x14ac:dyDescent="0.25">
      <c r="K1357" s="3">
        <v>2500</v>
      </c>
      <c r="L1357" s="3">
        <v>3067</v>
      </c>
      <c r="M1357" s="8" t="s">
        <v>8219</v>
      </c>
    </row>
    <row r="1358" spans="11:13" x14ac:dyDescent="0.25">
      <c r="K1358" s="3">
        <v>3400</v>
      </c>
      <c r="L1358" s="3">
        <v>6215.56</v>
      </c>
      <c r="M1358" s="8" t="s">
        <v>8219</v>
      </c>
    </row>
    <row r="1359" spans="11:13" x14ac:dyDescent="0.25">
      <c r="K1359" s="3">
        <v>2000</v>
      </c>
      <c r="L1359" s="3">
        <v>2506</v>
      </c>
      <c r="M1359" s="8" t="s">
        <v>8219</v>
      </c>
    </row>
    <row r="1360" spans="11:13" x14ac:dyDescent="0.25">
      <c r="K1360" s="3">
        <v>3000</v>
      </c>
      <c r="L1360" s="3">
        <v>3350</v>
      </c>
      <c r="M1360" s="8" t="s">
        <v>8219</v>
      </c>
    </row>
    <row r="1361" spans="11:13" x14ac:dyDescent="0.25">
      <c r="K1361" s="3">
        <v>660</v>
      </c>
      <c r="L1361" s="3">
        <v>764</v>
      </c>
      <c r="M1361" s="8" t="s">
        <v>8219</v>
      </c>
    </row>
    <row r="1362" spans="11:13" x14ac:dyDescent="0.25">
      <c r="K1362" s="3">
        <v>1500</v>
      </c>
      <c r="L1362" s="3">
        <v>2598</v>
      </c>
      <c r="M1362" s="8" t="s">
        <v>8219</v>
      </c>
    </row>
    <row r="1363" spans="11:13" x14ac:dyDescent="0.25">
      <c r="K1363" s="3">
        <v>6000</v>
      </c>
      <c r="L1363" s="3">
        <v>7559</v>
      </c>
      <c r="M1363" s="8" t="s">
        <v>8219</v>
      </c>
    </row>
    <row r="1364" spans="11:13" x14ac:dyDescent="0.25">
      <c r="K1364" s="3">
        <v>1000</v>
      </c>
      <c r="L1364" s="3">
        <v>1091</v>
      </c>
      <c r="M1364" s="8" t="s">
        <v>8219</v>
      </c>
    </row>
    <row r="1365" spans="11:13" x14ac:dyDescent="0.25">
      <c r="K1365" s="3">
        <v>200</v>
      </c>
      <c r="L1365" s="3">
        <v>200</v>
      </c>
      <c r="M1365" s="8" t="s">
        <v>8219</v>
      </c>
    </row>
    <row r="1366" spans="11:13" x14ac:dyDescent="0.25">
      <c r="K1366" s="3">
        <v>42000</v>
      </c>
      <c r="L1366" s="3">
        <v>49830</v>
      </c>
      <c r="M1366" s="8" t="s">
        <v>8219</v>
      </c>
    </row>
    <row r="1367" spans="11:13" x14ac:dyDescent="0.25">
      <c r="K1367" s="3">
        <v>7500</v>
      </c>
      <c r="L1367" s="3">
        <v>7520</v>
      </c>
      <c r="M1367" s="8" t="s">
        <v>8219</v>
      </c>
    </row>
    <row r="1368" spans="11:13" x14ac:dyDescent="0.25">
      <c r="K1368" s="3">
        <v>7500</v>
      </c>
      <c r="L1368" s="3">
        <v>9486.69</v>
      </c>
      <c r="M1368" s="8" t="s">
        <v>8219</v>
      </c>
    </row>
    <row r="1369" spans="11:13" x14ac:dyDescent="0.25">
      <c r="K1369" s="3">
        <v>5000</v>
      </c>
      <c r="L1369" s="3">
        <v>5713</v>
      </c>
      <c r="M1369" s="8" t="s">
        <v>8219</v>
      </c>
    </row>
    <row r="1370" spans="11:13" x14ac:dyDescent="0.25">
      <c r="K1370" s="3">
        <v>5000</v>
      </c>
      <c r="L1370" s="3">
        <v>5535</v>
      </c>
      <c r="M1370" s="8" t="s">
        <v>8219</v>
      </c>
    </row>
    <row r="1371" spans="11:13" x14ac:dyDescent="0.25">
      <c r="K1371" s="3">
        <v>32360</v>
      </c>
      <c r="L1371" s="3">
        <v>34090.629999999997</v>
      </c>
      <c r="M1371" s="8" t="s">
        <v>8219</v>
      </c>
    </row>
    <row r="1372" spans="11:13" x14ac:dyDescent="0.25">
      <c r="K1372" s="3">
        <v>1500</v>
      </c>
      <c r="L1372" s="3">
        <v>1555</v>
      </c>
      <c r="M1372" s="8" t="s">
        <v>8219</v>
      </c>
    </row>
    <row r="1373" spans="11:13" x14ac:dyDescent="0.25">
      <c r="K1373" s="3">
        <v>6999</v>
      </c>
      <c r="L1373" s="3">
        <v>7495</v>
      </c>
      <c r="M1373" s="8" t="s">
        <v>8219</v>
      </c>
    </row>
    <row r="1374" spans="11:13" x14ac:dyDescent="0.25">
      <c r="K1374" s="3">
        <v>500</v>
      </c>
      <c r="L1374" s="3">
        <v>620</v>
      </c>
      <c r="M1374" s="8" t="s">
        <v>8219</v>
      </c>
    </row>
    <row r="1375" spans="11:13" x14ac:dyDescent="0.25">
      <c r="K1375" s="3">
        <v>10000</v>
      </c>
      <c r="L1375" s="3">
        <v>10501</v>
      </c>
      <c r="M1375" s="8" t="s">
        <v>8219</v>
      </c>
    </row>
    <row r="1376" spans="11:13" x14ac:dyDescent="0.25">
      <c r="K1376" s="3">
        <v>1500</v>
      </c>
      <c r="L1376" s="3">
        <v>2842</v>
      </c>
      <c r="M1376" s="8" t="s">
        <v>8219</v>
      </c>
    </row>
    <row r="1377" spans="11:13" x14ac:dyDescent="0.25">
      <c r="K1377" s="3">
        <v>4000</v>
      </c>
      <c r="L1377" s="3">
        <v>6853</v>
      </c>
      <c r="M1377" s="8" t="s">
        <v>8219</v>
      </c>
    </row>
    <row r="1378" spans="11:13" x14ac:dyDescent="0.25">
      <c r="K1378" s="3">
        <v>3700</v>
      </c>
      <c r="L1378" s="3">
        <v>9342</v>
      </c>
      <c r="M1378" s="8" t="s">
        <v>8219</v>
      </c>
    </row>
    <row r="1379" spans="11:13" x14ac:dyDescent="0.25">
      <c r="K1379" s="3">
        <v>1300</v>
      </c>
      <c r="L1379" s="3">
        <v>1510</v>
      </c>
      <c r="M1379" s="8" t="s">
        <v>8219</v>
      </c>
    </row>
    <row r="1380" spans="11:13" x14ac:dyDescent="0.25">
      <c r="K1380" s="3">
        <v>2000</v>
      </c>
      <c r="L1380" s="3">
        <v>4067</v>
      </c>
      <c r="M1380" s="8" t="s">
        <v>8219</v>
      </c>
    </row>
    <row r="1381" spans="11:13" x14ac:dyDescent="0.25">
      <c r="K1381" s="3">
        <v>10000</v>
      </c>
      <c r="L1381" s="3">
        <v>11160</v>
      </c>
      <c r="M1381" s="8" t="s">
        <v>8219</v>
      </c>
    </row>
    <row r="1382" spans="11:13" x14ac:dyDescent="0.25">
      <c r="K1382" s="3">
        <v>25</v>
      </c>
      <c r="L1382" s="3">
        <v>106</v>
      </c>
      <c r="M1382" s="8" t="s">
        <v>8219</v>
      </c>
    </row>
    <row r="1383" spans="11:13" x14ac:dyDescent="0.25">
      <c r="K1383" s="3">
        <v>5000</v>
      </c>
      <c r="L1383" s="3">
        <v>5355</v>
      </c>
      <c r="M1383" s="8" t="s">
        <v>8219</v>
      </c>
    </row>
    <row r="1384" spans="11:13" x14ac:dyDescent="0.25">
      <c r="K1384" s="3">
        <v>8000</v>
      </c>
      <c r="L1384" s="3">
        <v>8349</v>
      </c>
      <c r="M1384" s="8" t="s">
        <v>8219</v>
      </c>
    </row>
    <row r="1385" spans="11:13" x14ac:dyDescent="0.25">
      <c r="K1385" s="3">
        <v>2200</v>
      </c>
      <c r="L1385" s="3">
        <v>4673</v>
      </c>
      <c r="M1385" s="8" t="s">
        <v>8219</v>
      </c>
    </row>
    <row r="1386" spans="11:13" x14ac:dyDescent="0.25">
      <c r="K1386" s="3">
        <v>3500</v>
      </c>
      <c r="L1386" s="3">
        <v>4343</v>
      </c>
      <c r="M1386" s="8" t="s">
        <v>8219</v>
      </c>
    </row>
    <row r="1387" spans="11:13" x14ac:dyDescent="0.25">
      <c r="K1387" s="3">
        <v>8000</v>
      </c>
      <c r="L1387" s="3">
        <v>8832.49</v>
      </c>
      <c r="M1387" s="8" t="s">
        <v>8219</v>
      </c>
    </row>
    <row r="1388" spans="11:13" x14ac:dyDescent="0.25">
      <c r="K1388" s="3">
        <v>400</v>
      </c>
      <c r="L1388" s="3">
        <v>875</v>
      </c>
      <c r="M1388" s="8" t="s">
        <v>8219</v>
      </c>
    </row>
    <row r="1389" spans="11:13" x14ac:dyDescent="0.25">
      <c r="K1389" s="3">
        <v>4000</v>
      </c>
      <c r="L1389" s="3">
        <v>5465</v>
      </c>
      <c r="M1389" s="8" t="s">
        <v>8219</v>
      </c>
    </row>
    <row r="1390" spans="11:13" x14ac:dyDescent="0.25">
      <c r="K1390" s="3">
        <v>5000</v>
      </c>
      <c r="L1390" s="3">
        <v>6740.37</v>
      </c>
      <c r="M1390" s="8" t="s">
        <v>8219</v>
      </c>
    </row>
    <row r="1391" spans="11:13" x14ac:dyDescent="0.25">
      <c r="K1391" s="3">
        <v>500</v>
      </c>
      <c r="L1391" s="3">
        <v>727</v>
      </c>
      <c r="M1391" s="8" t="s">
        <v>8219</v>
      </c>
    </row>
    <row r="1392" spans="11:13" x14ac:dyDescent="0.25">
      <c r="K1392" s="3">
        <v>2800</v>
      </c>
      <c r="L1392" s="3">
        <v>3055</v>
      </c>
      <c r="M1392" s="8" t="s">
        <v>8219</v>
      </c>
    </row>
    <row r="1393" spans="11:13" x14ac:dyDescent="0.25">
      <c r="K1393" s="3">
        <v>500</v>
      </c>
      <c r="L1393" s="3">
        <v>551</v>
      </c>
      <c r="M1393" s="8" t="s">
        <v>8219</v>
      </c>
    </row>
    <row r="1394" spans="11:13" x14ac:dyDescent="0.25">
      <c r="K1394" s="3">
        <v>2500</v>
      </c>
      <c r="L1394" s="3">
        <v>2841</v>
      </c>
      <c r="M1394" s="8" t="s">
        <v>8219</v>
      </c>
    </row>
    <row r="1395" spans="11:13" x14ac:dyDescent="0.25">
      <c r="K1395" s="3">
        <v>10000</v>
      </c>
      <c r="L1395" s="3">
        <v>10235</v>
      </c>
      <c r="M1395" s="8" t="s">
        <v>8219</v>
      </c>
    </row>
    <row r="1396" spans="11:13" x14ac:dyDescent="0.25">
      <c r="K1396" s="3">
        <v>750</v>
      </c>
      <c r="L1396" s="3">
        <v>916</v>
      </c>
      <c r="M1396" s="8" t="s">
        <v>8219</v>
      </c>
    </row>
    <row r="1397" spans="11:13" x14ac:dyDescent="0.25">
      <c r="K1397" s="3">
        <v>3500</v>
      </c>
      <c r="L1397" s="3">
        <v>3916</v>
      </c>
      <c r="M1397" s="8" t="s">
        <v>8219</v>
      </c>
    </row>
    <row r="1398" spans="11:13" x14ac:dyDescent="0.25">
      <c r="K1398" s="3">
        <v>6000</v>
      </c>
      <c r="L1398" s="3">
        <v>6438</v>
      </c>
      <c r="M1398" s="8" t="s">
        <v>8219</v>
      </c>
    </row>
    <row r="1399" spans="11:13" x14ac:dyDescent="0.25">
      <c r="K1399" s="3">
        <v>10000</v>
      </c>
      <c r="L1399" s="3">
        <v>11385</v>
      </c>
      <c r="M1399" s="8" t="s">
        <v>8219</v>
      </c>
    </row>
    <row r="1400" spans="11:13" x14ac:dyDescent="0.25">
      <c r="K1400" s="3">
        <v>4400</v>
      </c>
      <c r="L1400" s="3">
        <v>4826</v>
      </c>
      <c r="M1400" s="8" t="s">
        <v>8219</v>
      </c>
    </row>
    <row r="1401" spans="11:13" x14ac:dyDescent="0.25">
      <c r="K1401" s="3">
        <v>9000</v>
      </c>
      <c r="L1401" s="3">
        <v>11353</v>
      </c>
      <c r="M1401" s="8" t="s">
        <v>8219</v>
      </c>
    </row>
    <row r="1402" spans="11:13" x14ac:dyDescent="0.25">
      <c r="K1402" s="3">
        <v>350</v>
      </c>
      <c r="L1402" s="3">
        <v>586</v>
      </c>
      <c r="M1402" s="8" t="s">
        <v>8219</v>
      </c>
    </row>
    <row r="1403" spans="11:13" x14ac:dyDescent="0.25">
      <c r="K1403" s="3">
        <v>2500</v>
      </c>
      <c r="L1403" s="3">
        <v>12413</v>
      </c>
      <c r="M1403" s="8" t="s">
        <v>8219</v>
      </c>
    </row>
    <row r="1404" spans="11:13" x14ac:dyDescent="0.25">
      <c r="K1404" s="3">
        <v>2500</v>
      </c>
      <c r="L1404" s="3">
        <v>2729</v>
      </c>
      <c r="M1404" s="8" t="s">
        <v>8219</v>
      </c>
    </row>
    <row r="1405" spans="11:13" x14ac:dyDescent="0.25">
      <c r="K1405" s="3">
        <v>4000</v>
      </c>
      <c r="L1405" s="3">
        <v>4103</v>
      </c>
      <c r="M1405" s="8" t="s">
        <v>8219</v>
      </c>
    </row>
    <row r="1406" spans="11:13" x14ac:dyDescent="0.25">
      <c r="K1406" s="3">
        <v>14500</v>
      </c>
      <c r="L1406" s="3">
        <v>241</v>
      </c>
      <c r="M1406" s="9" t="s">
        <v>8221</v>
      </c>
    </row>
    <row r="1407" spans="11:13" x14ac:dyDescent="0.25">
      <c r="K1407" s="3">
        <v>25000</v>
      </c>
      <c r="L1407" s="3">
        <v>105</v>
      </c>
      <c r="M1407" s="9" t="s">
        <v>8221</v>
      </c>
    </row>
    <row r="1408" spans="11:13" x14ac:dyDescent="0.25">
      <c r="K1408" s="3">
        <v>12000</v>
      </c>
      <c r="L1408" s="3">
        <v>15</v>
      </c>
      <c r="M1408" s="9" t="s">
        <v>8221</v>
      </c>
    </row>
    <row r="1409" spans="11:13" x14ac:dyDescent="0.25">
      <c r="K1409" s="3">
        <v>3000</v>
      </c>
      <c r="L1409" s="3">
        <v>15</v>
      </c>
      <c r="M1409" s="9" t="s">
        <v>8221</v>
      </c>
    </row>
    <row r="1410" spans="11:13" x14ac:dyDescent="0.25">
      <c r="K1410" s="3">
        <v>1000</v>
      </c>
      <c r="L1410" s="3">
        <v>72</v>
      </c>
      <c r="M1410" s="9" t="s">
        <v>8221</v>
      </c>
    </row>
    <row r="1411" spans="11:13" x14ac:dyDescent="0.25">
      <c r="K1411" s="3">
        <v>4000</v>
      </c>
      <c r="L1411" s="3">
        <v>0</v>
      </c>
      <c r="M1411" s="9" t="s">
        <v>8221</v>
      </c>
    </row>
    <row r="1412" spans="11:13" x14ac:dyDescent="0.25">
      <c r="K1412" s="3">
        <v>6000</v>
      </c>
      <c r="L1412" s="3">
        <v>1</v>
      </c>
      <c r="M1412" s="9" t="s">
        <v>8221</v>
      </c>
    </row>
    <row r="1413" spans="11:13" x14ac:dyDescent="0.25">
      <c r="K1413" s="3">
        <v>3000</v>
      </c>
      <c r="L1413" s="3">
        <v>7</v>
      </c>
      <c r="M1413" s="9" t="s">
        <v>8221</v>
      </c>
    </row>
    <row r="1414" spans="11:13" x14ac:dyDescent="0.25">
      <c r="K1414" s="3">
        <v>7000</v>
      </c>
      <c r="L1414" s="3">
        <v>320</v>
      </c>
      <c r="M1414" s="9" t="s">
        <v>8221</v>
      </c>
    </row>
    <row r="1415" spans="11:13" x14ac:dyDescent="0.25">
      <c r="K1415" s="3">
        <v>2000</v>
      </c>
      <c r="L1415" s="3">
        <v>100</v>
      </c>
      <c r="M1415" s="9" t="s">
        <v>8221</v>
      </c>
    </row>
    <row r="1416" spans="11:13" x14ac:dyDescent="0.25">
      <c r="K1416" s="3">
        <v>500</v>
      </c>
      <c r="L1416" s="3">
        <v>1</v>
      </c>
      <c r="M1416" s="9" t="s">
        <v>8221</v>
      </c>
    </row>
    <row r="1417" spans="11:13" x14ac:dyDescent="0.25">
      <c r="K1417" s="3">
        <v>4400</v>
      </c>
      <c r="L1417" s="3">
        <v>800</v>
      </c>
      <c r="M1417" s="9" t="s">
        <v>8221</v>
      </c>
    </row>
    <row r="1418" spans="11:13" x14ac:dyDescent="0.25">
      <c r="K1418" s="3">
        <v>50000</v>
      </c>
      <c r="L1418" s="3">
        <v>0</v>
      </c>
      <c r="M1418" s="9" t="s">
        <v>8221</v>
      </c>
    </row>
    <row r="1419" spans="11:13" x14ac:dyDescent="0.25">
      <c r="K1419" s="3">
        <v>4500</v>
      </c>
      <c r="L1419" s="3">
        <v>55</v>
      </c>
      <c r="M1419" s="9" t="s">
        <v>8221</v>
      </c>
    </row>
    <row r="1420" spans="11:13" x14ac:dyDescent="0.25">
      <c r="K1420" s="3">
        <v>3000</v>
      </c>
      <c r="L1420" s="3">
        <v>6</v>
      </c>
      <c r="M1420" s="9" t="s">
        <v>8221</v>
      </c>
    </row>
    <row r="1421" spans="11:13" x14ac:dyDescent="0.25">
      <c r="K1421" s="3">
        <v>6300</v>
      </c>
      <c r="L1421" s="3">
        <v>445</v>
      </c>
      <c r="M1421" s="9" t="s">
        <v>8221</v>
      </c>
    </row>
    <row r="1422" spans="11:13" x14ac:dyDescent="0.25">
      <c r="K1422" s="3">
        <v>110</v>
      </c>
      <c r="L1422" s="3">
        <v>3</v>
      </c>
      <c r="M1422" s="9" t="s">
        <v>8221</v>
      </c>
    </row>
    <row r="1423" spans="11:13" x14ac:dyDescent="0.25">
      <c r="K1423" s="3">
        <v>200000</v>
      </c>
      <c r="L1423" s="3">
        <v>200</v>
      </c>
      <c r="M1423" s="9" t="s">
        <v>8221</v>
      </c>
    </row>
    <row r="1424" spans="11:13" x14ac:dyDescent="0.25">
      <c r="K1424" s="3">
        <v>25000</v>
      </c>
      <c r="L1424" s="3">
        <v>26</v>
      </c>
      <c r="M1424" s="9" t="s">
        <v>8221</v>
      </c>
    </row>
    <row r="1425" spans="11:13" x14ac:dyDescent="0.25">
      <c r="K1425" s="3">
        <v>30000</v>
      </c>
      <c r="L1425" s="3">
        <v>100</v>
      </c>
      <c r="M1425" s="9" t="s">
        <v>8221</v>
      </c>
    </row>
    <row r="1426" spans="11:13" x14ac:dyDescent="0.25">
      <c r="K1426" s="3">
        <v>7500</v>
      </c>
      <c r="L1426" s="3">
        <v>1527</v>
      </c>
      <c r="M1426" s="9" t="s">
        <v>8221</v>
      </c>
    </row>
    <row r="1427" spans="11:13" x14ac:dyDescent="0.25">
      <c r="K1427" s="3">
        <v>13000</v>
      </c>
      <c r="L1427" s="3">
        <v>0</v>
      </c>
      <c r="M1427" s="9" t="s">
        <v>8221</v>
      </c>
    </row>
    <row r="1428" spans="11:13" x14ac:dyDescent="0.25">
      <c r="K1428" s="3">
        <v>1000</v>
      </c>
      <c r="L1428" s="3">
        <v>0</v>
      </c>
      <c r="M1428" s="9" t="s">
        <v>8221</v>
      </c>
    </row>
    <row r="1429" spans="11:13" x14ac:dyDescent="0.25">
      <c r="K1429" s="3">
        <v>5000</v>
      </c>
      <c r="L1429" s="3">
        <v>419</v>
      </c>
      <c r="M1429" s="9" t="s">
        <v>8221</v>
      </c>
    </row>
    <row r="1430" spans="11:13" x14ac:dyDescent="0.25">
      <c r="K1430" s="3">
        <v>1000</v>
      </c>
      <c r="L1430" s="3">
        <v>45</v>
      </c>
      <c r="M1430" s="9" t="s">
        <v>8221</v>
      </c>
    </row>
    <row r="1431" spans="11:13" x14ac:dyDescent="0.25">
      <c r="K1431" s="3">
        <v>10000</v>
      </c>
      <c r="L1431" s="3">
        <v>0</v>
      </c>
      <c r="M1431" s="9" t="s">
        <v>8221</v>
      </c>
    </row>
    <row r="1432" spans="11:13" x14ac:dyDescent="0.25">
      <c r="K1432" s="3">
        <v>5000</v>
      </c>
      <c r="L1432" s="3">
        <v>403</v>
      </c>
      <c r="M1432" s="9" t="s">
        <v>8221</v>
      </c>
    </row>
    <row r="1433" spans="11:13" x14ac:dyDescent="0.25">
      <c r="K1433" s="3">
        <v>17000</v>
      </c>
      <c r="L1433" s="3">
        <v>5431</v>
      </c>
      <c r="M1433" s="9" t="s">
        <v>8221</v>
      </c>
    </row>
    <row r="1434" spans="11:13" x14ac:dyDescent="0.25">
      <c r="K1434" s="3">
        <v>40000</v>
      </c>
      <c r="L1434" s="3">
        <v>0</v>
      </c>
      <c r="M1434" s="9" t="s">
        <v>8221</v>
      </c>
    </row>
    <row r="1435" spans="11:13" x14ac:dyDescent="0.25">
      <c r="K1435" s="3">
        <v>12000</v>
      </c>
      <c r="L1435" s="3">
        <v>805</v>
      </c>
      <c r="M1435" s="9" t="s">
        <v>8221</v>
      </c>
    </row>
    <row r="1436" spans="11:13" x14ac:dyDescent="0.25">
      <c r="K1436" s="3">
        <v>82000</v>
      </c>
      <c r="L1436" s="3">
        <v>8190</v>
      </c>
      <c r="M1436" s="9" t="s">
        <v>8221</v>
      </c>
    </row>
    <row r="1437" spans="11:13" x14ac:dyDescent="0.25">
      <c r="K1437" s="3">
        <v>15000</v>
      </c>
      <c r="L1437" s="3">
        <v>15</v>
      </c>
      <c r="M1437" s="9" t="s">
        <v>8221</v>
      </c>
    </row>
    <row r="1438" spans="11:13" x14ac:dyDescent="0.25">
      <c r="K1438" s="3">
        <v>10000</v>
      </c>
      <c r="L1438" s="3">
        <v>77</v>
      </c>
      <c r="M1438" s="9" t="s">
        <v>8221</v>
      </c>
    </row>
    <row r="1439" spans="11:13" x14ac:dyDescent="0.25">
      <c r="K1439" s="3">
        <v>3000</v>
      </c>
      <c r="L1439" s="3">
        <v>807</v>
      </c>
      <c r="M1439" s="9" t="s">
        <v>8221</v>
      </c>
    </row>
    <row r="1440" spans="11:13" x14ac:dyDescent="0.25">
      <c r="K1440" s="3">
        <v>20000</v>
      </c>
      <c r="L1440" s="3">
        <v>600</v>
      </c>
      <c r="M1440" s="9" t="s">
        <v>8221</v>
      </c>
    </row>
    <row r="1441" spans="11:13" x14ac:dyDescent="0.25">
      <c r="K1441" s="3">
        <v>2725</v>
      </c>
      <c r="L1441" s="3">
        <v>180</v>
      </c>
      <c r="M1441" s="9" t="s">
        <v>8221</v>
      </c>
    </row>
    <row r="1442" spans="11:13" x14ac:dyDescent="0.25">
      <c r="K1442" s="3">
        <v>13000</v>
      </c>
      <c r="L1442" s="3">
        <v>1</v>
      </c>
      <c r="M1442" s="9" t="s">
        <v>8221</v>
      </c>
    </row>
    <row r="1443" spans="11:13" x14ac:dyDescent="0.25">
      <c r="K1443" s="3">
        <v>180000</v>
      </c>
      <c r="L1443" s="3">
        <v>2020</v>
      </c>
      <c r="M1443" s="9" t="s">
        <v>8221</v>
      </c>
    </row>
    <row r="1444" spans="11:13" x14ac:dyDescent="0.25">
      <c r="K1444" s="3">
        <v>1500</v>
      </c>
      <c r="L1444" s="3">
        <v>0</v>
      </c>
      <c r="M1444" s="9" t="s">
        <v>8221</v>
      </c>
    </row>
    <row r="1445" spans="11:13" x14ac:dyDescent="0.25">
      <c r="K1445" s="3">
        <v>13000</v>
      </c>
      <c r="L1445" s="3">
        <v>0</v>
      </c>
      <c r="M1445" s="9" t="s">
        <v>8221</v>
      </c>
    </row>
    <row r="1446" spans="11:13" x14ac:dyDescent="0.25">
      <c r="K1446" s="3">
        <v>4950</v>
      </c>
      <c r="L1446" s="3">
        <v>0</v>
      </c>
      <c r="M1446" s="9" t="s">
        <v>8221</v>
      </c>
    </row>
    <row r="1447" spans="11:13" x14ac:dyDescent="0.25">
      <c r="K1447" s="3">
        <v>130000</v>
      </c>
      <c r="L1447" s="3">
        <v>0</v>
      </c>
      <c r="M1447" s="9" t="s">
        <v>8221</v>
      </c>
    </row>
    <row r="1448" spans="11:13" x14ac:dyDescent="0.25">
      <c r="K1448" s="3">
        <v>900</v>
      </c>
      <c r="L1448" s="3">
        <v>0</v>
      </c>
      <c r="M1448" s="9" t="s">
        <v>8221</v>
      </c>
    </row>
    <row r="1449" spans="11:13" x14ac:dyDescent="0.25">
      <c r="K1449" s="3">
        <v>500000</v>
      </c>
      <c r="L1449" s="3">
        <v>75</v>
      </c>
      <c r="M1449" s="9" t="s">
        <v>8221</v>
      </c>
    </row>
    <row r="1450" spans="11:13" x14ac:dyDescent="0.25">
      <c r="K1450" s="3">
        <v>200000</v>
      </c>
      <c r="L1450" s="3">
        <v>0</v>
      </c>
      <c r="M1450" s="9" t="s">
        <v>8221</v>
      </c>
    </row>
    <row r="1451" spans="11:13" x14ac:dyDescent="0.25">
      <c r="K1451" s="3">
        <v>8888</v>
      </c>
      <c r="L1451" s="3">
        <v>0</v>
      </c>
      <c r="M1451" s="9" t="s">
        <v>8221</v>
      </c>
    </row>
    <row r="1452" spans="11:13" x14ac:dyDescent="0.25">
      <c r="K1452" s="3">
        <v>100000</v>
      </c>
      <c r="L1452" s="3">
        <v>1</v>
      </c>
      <c r="M1452" s="9" t="s">
        <v>8221</v>
      </c>
    </row>
    <row r="1453" spans="11:13" x14ac:dyDescent="0.25">
      <c r="K1453" s="3">
        <v>18950</v>
      </c>
      <c r="L1453" s="3">
        <v>2</v>
      </c>
      <c r="M1453" s="7" t="s">
        <v>8220</v>
      </c>
    </row>
    <row r="1454" spans="11:13" x14ac:dyDescent="0.25">
      <c r="K1454" s="3">
        <v>14000</v>
      </c>
      <c r="L1454" s="3">
        <v>0</v>
      </c>
      <c r="M1454" s="7" t="s">
        <v>8220</v>
      </c>
    </row>
    <row r="1455" spans="11:13" x14ac:dyDescent="0.25">
      <c r="K1455" s="3">
        <v>25000</v>
      </c>
      <c r="L1455" s="3">
        <v>0</v>
      </c>
      <c r="M1455" s="7" t="s">
        <v>8220</v>
      </c>
    </row>
    <row r="1456" spans="11:13" x14ac:dyDescent="0.25">
      <c r="K1456" s="3">
        <v>1750</v>
      </c>
      <c r="L1456" s="3">
        <v>15</v>
      </c>
      <c r="M1456" s="7" t="s">
        <v>8220</v>
      </c>
    </row>
    <row r="1457" spans="11:13" x14ac:dyDescent="0.25">
      <c r="K1457" s="3">
        <v>15000</v>
      </c>
      <c r="L1457" s="3">
        <v>1575</v>
      </c>
      <c r="M1457" s="7" t="s">
        <v>8220</v>
      </c>
    </row>
    <row r="1458" spans="11:13" x14ac:dyDescent="0.25">
      <c r="K1458" s="3">
        <v>5000</v>
      </c>
      <c r="L1458" s="3">
        <v>145</v>
      </c>
      <c r="M1458" s="7" t="s">
        <v>8220</v>
      </c>
    </row>
    <row r="1459" spans="11:13" x14ac:dyDescent="0.25">
      <c r="K1459" s="3">
        <v>6000</v>
      </c>
      <c r="L1459" s="3">
        <v>0</v>
      </c>
      <c r="M1459" s="7" t="s">
        <v>8220</v>
      </c>
    </row>
    <row r="1460" spans="11:13" x14ac:dyDescent="0.25">
      <c r="K1460" s="3">
        <v>5000</v>
      </c>
      <c r="L1460" s="3">
        <v>0</v>
      </c>
      <c r="M1460" s="7" t="s">
        <v>8220</v>
      </c>
    </row>
    <row r="1461" spans="11:13" x14ac:dyDescent="0.25">
      <c r="K1461" s="3">
        <v>37000</v>
      </c>
      <c r="L1461" s="3">
        <v>0</v>
      </c>
      <c r="M1461" s="7" t="s">
        <v>8220</v>
      </c>
    </row>
    <row r="1462" spans="11:13" x14ac:dyDescent="0.25">
      <c r="K1462" s="3">
        <v>25000000</v>
      </c>
      <c r="L1462" s="3">
        <v>0</v>
      </c>
      <c r="M1462" s="7" t="s">
        <v>8220</v>
      </c>
    </row>
    <row r="1463" spans="11:13" x14ac:dyDescent="0.25">
      <c r="K1463" s="3">
        <v>15000</v>
      </c>
      <c r="L1463" s="3">
        <v>15186.69</v>
      </c>
      <c r="M1463" s="8" t="s">
        <v>8219</v>
      </c>
    </row>
    <row r="1464" spans="11:13" x14ac:dyDescent="0.25">
      <c r="K1464" s="3">
        <v>4000</v>
      </c>
      <c r="L1464" s="3">
        <v>4340.7</v>
      </c>
      <c r="M1464" s="8" t="s">
        <v>8219</v>
      </c>
    </row>
    <row r="1465" spans="11:13" x14ac:dyDescent="0.25">
      <c r="K1465" s="3">
        <v>600</v>
      </c>
      <c r="L1465" s="3">
        <v>886</v>
      </c>
      <c r="M1465" s="8" t="s">
        <v>8219</v>
      </c>
    </row>
    <row r="1466" spans="11:13" x14ac:dyDescent="0.25">
      <c r="K1466" s="3">
        <v>5000</v>
      </c>
      <c r="L1466" s="3">
        <v>8160</v>
      </c>
      <c r="M1466" s="8" t="s">
        <v>8219</v>
      </c>
    </row>
    <row r="1467" spans="11:13" x14ac:dyDescent="0.25">
      <c r="K1467" s="3">
        <v>30000</v>
      </c>
      <c r="L1467" s="3">
        <v>136924.35</v>
      </c>
      <c r="M1467" s="8" t="s">
        <v>8219</v>
      </c>
    </row>
    <row r="1468" spans="11:13" x14ac:dyDescent="0.25">
      <c r="K1468" s="3">
        <v>16000</v>
      </c>
      <c r="L1468" s="3">
        <v>17260.37</v>
      </c>
      <c r="M1468" s="8" t="s">
        <v>8219</v>
      </c>
    </row>
    <row r="1469" spans="11:13" x14ac:dyDescent="0.25">
      <c r="K1469" s="3">
        <v>40000</v>
      </c>
      <c r="L1469" s="3">
        <v>46032</v>
      </c>
      <c r="M1469" s="8" t="s">
        <v>8219</v>
      </c>
    </row>
    <row r="1470" spans="11:13" x14ac:dyDescent="0.25">
      <c r="K1470" s="3">
        <v>9500</v>
      </c>
      <c r="L1470" s="3">
        <v>9725</v>
      </c>
      <c r="M1470" s="8" t="s">
        <v>8219</v>
      </c>
    </row>
    <row r="1471" spans="11:13" x14ac:dyDescent="0.25">
      <c r="K1471" s="3">
        <v>44250</v>
      </c>
      <c r="L1471" s="3">
        <v>47978</v>
      </c>
      <c r="M1471" s="8" t="s">
        <v>8219</v>
      </c>
    </row>
    <row r="1472" spans="11:13" x14ac:dyDescent="0.25">
      <c r="K1472" s="3">
        <v>1500</v>
      </c>
      <c r="L1472" s="3">
        <v>1877</v>
      </c>
      <c r="M1472" s="8" t="s">
        <v>8219</v>
      </c>
    </row>
    <row r="1473" spans="11:13" x14ac:dyDescent="0.25">
      <c r="K1473" s="3">
        <v>32000</v>
      </c>
      <c r="L1473" s="3">
        <v>33229</v>
      </c>
      <c r="M1473" s="8" t="s">
        <v>8219</v>
      </c>
    </row>
    <row r="1474" spans="11:13" x14ac:dyDescent="0.25">
      <c r="K1474" s="3">
        <v>25000</v>
      </c>
      <c r="L1474" s="3">
        <v>34676</v>
      </c>
      <c r="M1474" s="8" t="s">
        <v>8219</v>
      </c>
    </row>
    <row r="1475" spans="11:13" x14ac:dyDescent="0.25">
      <c r="K1475" s="3">
        <v>1500</v>
      </c>
      <c r="L1475" s="3">
        <v>1807.74</v>
      </c>
      <c r="M1475" s="8" t="s">
        <v>8219</v>
      </c>
    </row>
    <row r="1476" spans="11:13" x14ac:dyDescent="0.25">
      <c r="K1476" s="3">
        <v>3000</v>
      </c>
      <c r="L1476" s="3">
        <v>3368</v>
      </c>
      <c r="M1476" s="8" t="s">
        <v>8219</v>
      </c>
    </row>
    <row r="1477" spans="11:13" x14ac:dyDescent="0.25">
      <c r="K1477" s="3">
        <v>15000</v>
      </c>
      <c r="L1477" s="3">
        <v>28300.45</v>
      </c>
      <c r="M1477" s="8" t="s">
        <v>8219</v>
      </c>
    </row>
    <row r="1478" spans="11:13" x14ac:dyDescent="0.25">
      <c r="K1478" s="3">
        <v>6000</v>
      </c>
      <c r="L1478" s="3">
        <v>39693.279999999999</v>
      </c>
      <c r="M1478" s="8" t="s">
        <v>8219</v>
      </c>
    </row>
    <row r="1479" spans="11:13" x14ac:dyDescent="0.25">
      <c r="K1479" s="3">
        <v>30000</v>
      </c>
      <c r="L1479" s="3">
        <v>33393</v>
      </c>
      <c r="M1479" s="8" t="s">
        <v>8219</v>
      </c>
    </row>
    <row r="1480" spans="11:13" x14ac:dyDescent="0.25">
      <c r="K1480" s="3">
        <v>50000</v>
      </c>
      <c r="L1480" s="3">
        <v>590807.11</v>
      </c>
      <c r="M1480" s="8" t="s">
        <v>8219</v>
      </c>
    </row>
    <row r="1481" spans="11:13" x14ac:dyDescent="0.25">
      <c r="K1481" s="3">
        <v>1600</v>
      </c>
      <c r="L1481" s="3">
        <v>2198</v>
      </c>
      <c r="M1481" s="8" t="s">
        <v>8219</v>
      </c>
    </row>
    <row r="1482" spans="11:13" x14ac:dyDescent="0.25">
      <c r="K1482" s="3">
        <v>50000</v>
      </c>
      <c r="L1482" s="3">
        <v>58520.2</v>
      </c>
      <c r="M1482" s="8" t="s">
        <v>8219</v>
      </c>
    </row>
    <row r="1483" spans="11:13" x14ac:dyDescent="0.25">
      <c r="K1483" s="3">
        <v>5000</v>
      </c>
      <c r="L1483" s="3">
        <v>105</v>
      </c>
      <c r="M1483" s="9" t="s">
        <v>8221</v>
      </c>
    </row>
    <row r="1484" spans="11:13" x14ac:dyDescent="0.25">
      <c r="K1484" s="3">
        <v>5000</v>
      </c>
      <c r="L1484" s="3">
        <v>5</v>
      </c>
      <c r="M1484" s="9" t="s">
        <v>8221</v>
      </c>
    </row>
    <row r="1485" spans="11:13" x14ac:dyDescent="0.25">
      <c r="K1485" s="3">
        <v>7000</v>
      </c>
      <c r="L1485" s="3">
        <v>50</v>
      </c>
      <c r="M1485" s="9" t="s">
        <v>8221</v>
      </c>
    </row>
    <row r="1486" spans="11:13" x14ac:dyDescent="0.25">
      <c r="K1486" s="3">
        <v>2000</v>
      </c>
      <c r="L1486" s="3">
        <v>0</v>
      </c>
      <c r="M1486" s="9" t="s">
        <v>8221</v>
      </c>
    </row>
    <row r="1487" spans="11:13" x14ac:dyDescent="0.25">
      <c r="K1487" s="3">
        <v>6700</v>
      </c>
      <c r="L1487" s="3">
        <v>150</v>
      </c>
      <c r="M1487" s="9" t="s">
        <v>8221</v>
      </c>
    </row>
    <row r="1488" spans="11:13" x14ac:dyDescent="0.25">
      <c r="K1488" s="3">
        <v>20000</v>
      </c>
      <c r="L1488" s="3">
        <v>48</v>
      </c>
      <c r="M1488" s="9" t="s">
        <v>8221</v>
      </c>
    </row>
    <row r="1489" spans="11:13" x14ac:dyDescent="0.25">
      <c r="K1489" s="3">
        <v>10000</v>
      </c>
      <c r="L1489" s="3">
        <v>0</v>
      </c>
      <c r="M1489" s="9" t="s">
        <v>8221</v>
      </c>
    </row>
    <row r="1490" spans="11:13" x14ac:dyDescent="0.25">
      <c r="K1490" s="3">
        <v>15000</v>
      </c>
      <c r="L1490" s="3">
        <v>360</v>
      </c>
      <c r="M1490" s="9" t="s">
        <v>8221</v>
      </c>
    </row>
    <row r="1491" spans="11:13" x14ac:dyDescent="0.25">
      <c r="K1491" s="3">
        <v>5000</v>
      </c>
      <c r="L1491" s="3">
        <v>0</v>
      </c>
      <c r="M1491" s="9" t="s">
        <v>8221</v>
      </c>
    </row>
    <row r="1492" spans="11:13" x14ac:dyDescent="0.25">
      <c r="K1492" s="3">
        <v>2900</v>
      </c>
      <c r="L1492" s="3">
        <v>895</v>
      </c>
      <c r="M1492" s="9" t="s">
        <v>8221</v>
      </c>
    </row>
    <row r="1493" spans="11:13" x14ac:dyDescent="0.25">
      <c r="K1493" s="3">
        <v>1200</v>
      </c>
      <c r="L1493" s="3">
        <v>100</v>
      </c>
      <c r="M1493" s="9" t="s">
        <v>8221</v>
      </c>
    </row>
    <row r="1494" spans="11:13" x14ac:dyDescent="0.25">
      <c r="K1494" s="3">
        <v>4000</v>
      </c>
      <c r="L1494" s="3">
        <v>30</v>
      </c>
      <c r="M1494" s="9" t="s">
        <v>8221</v>
      </c>
    </row>
    <row r="1495" spans="11:13" x14ac:dyDescent="0.25">
      <c r="K1495" s="3">
        <v>2400</v>
      </c>
      <c r="L1495" s="3">
        <v>0</v>
      </c>
      <c r="M1495" s="9" t="s">
        <v>8221</v>
      </c>
    </row>
    <row r="1496" spans="11:13" x14ac:dyDescent="0.25">
      <c r="K1496" s="3">
        <v>5000</v>
      </c>
      <c r="L1496" s="3">
        <v>445</v>
      </c>
      <c r="M1496" s="9" t="s">
        <v>8221</v>
      </c>
    </row>
    <row r="1497" spans="11:13" x14ac:dyDescent="0.25">
      <c r="K1497" s="3">
        <v>2000</v>
      </c>
      <c r="L1497" s="3">
        <v>0</v>
      </c>
      <c r="M1497" s="9" t="s">
        <v>8221</v>
      </c>
    </row>
    <row r="1498" spans="11:13" x14ac:dyDescent="0.25">
      <c r="K1498" s="3">
        <v>1500</v>
      </c>
      <c r="L1498" s="3">
        <v>0</v>
      </c>
      <c r="M1498" s="9" t="s">
        <v>8221</v>
      </c>
    </row>
    <row r="1499" spans="11:13" x14ac:dyDescent="0.25">
      <c r="K1499" s="3">
        <v>15000</v>
      </c>
      <c r="L1499" s="3">
        <v>1</v>
      </c>
      <c r="M1499" s="9" t="s">
        <v>8221</v>
      </c>
    </row>
    <row r="1500" spans="11:13" x14ac:dyDescent="0.25">
      <c r="K1500" s="3">
        <v>3000</v>
      </c>
      <c r="L1500" s="3">
        <v>57</v>
      </c>
      <c r="M1500" s="9" t="s">
        <v>8221</v>
      </c>
    </row>
    <row r="1501" spans="11:13" x14ac:dyDescent="0.25">
      <c r="K1501" s="3">
        <v>2000</v>
      </c>
      <c r="L1501" s="3">
        <v>5</v>
      </c>
      <c r="M1501" s="9" t="s">
        <v>8221</v>
      </c>
    </row>
    <row r="1502" spans="11:13" x14ac:dyDescent="0.25">
      <c r="K1502" s="3">
        <v>2800</v>
      </c>
      <c r="L1502" s="3">
        <v>701</v>
      </c>
      <c r="M1502" s="9" t="s">
        <v>8221</v>
      </c>
    </row>
    <row r="1503" spans="11:13" x14ac:dyDescent="0.25">
      <c r="K1503" s="3">
        <v>52000</v>
      </c>
      <c r="L1503" s="3">
        <v>86492</v>
      </c>
      <c r="M1503" s="8" t="s">
        <v>8219</v>
      </c>
    </row>
    <row r="1504" spans="11:13" x14ac:dyDescent="0.25">
      <c r="K1504" s="3">
        <v>22000</v>
      </c>
      <c r="L1504" s="3">
        <v>22318</v>
      </c>
      <c r="M1504" s="8" t="s">
        <v>8219</v>
      </c>
    </row>
    <row r="1505" spans="11:13" x14ac:dyDescent="0.25">
      <c r="K1505" s="3">
        <v>3750</v>
      </c>
      <c r="L1505" s="3">
        <v>4045.93</v>
      </c>
      <c r="M1505" s="8" t="s">
        <v>8219</v>
      </c>
    </row>
    <row r="1506" spans="11:13" x14ac:dyDescent="0.25">
      <c r="K1506" s="3">
        <v>6500</v>
      </c>
      <c r="L1506" s="3">
        <v>18066</v>
      </c>
      <c r="M1506" s="8" t="s">
        <v>8219</v>
      </c>
    </row>
    <row r="1507" spans="11:13" x14ac:dyDescent="0.25">
      <c r="K1507" s="3">
        <v>16000</v>
      </c>
      <c r="L1507" s="3">
        <v>16573</v>
      </c>
      <c r="M1507" s="8" t="s">
        <v>8219</v>
      </c>
    </row>
    <row r="1508" spans="11:13" x14ac:dyDescent="0.25">
      <c r="K1508" s="3">
        <v>1500</v>
      </c>
      <c r="L1508" s="3">
        <v>1671</v>
      </c>
      <c r="M1508" s="8" t="s">
        <v>8219</v>
      </c>
    </row>
    <row r="1509" spans="11:13" x14ac:dyDescent="0.25">
      <c r="K1509" s="3">
        <v>1200</v>
      </c>
      <c r="L1509" s="3">
        <v>2580</v>
      </c>
      <c r="M1509" s="8" t="s">
        <v>8219</v>
      </c>
    </row>
    <row r="1510" spans="11:13" x14ac:dyDescent="0.25">
      <c r="K1510" s="3">
        <v>18500</v>
      </c>
      <c r="L1510" s="3">
        <v>20491</v>
      </c>
      <c r="M1510" s="8" t="s">
        <v>8219</v>
      </c>
    </row>
    <row r="1511" spans="11:13" x14ac:dyDescent="0.25">
      <c r="K1511" s="3">
        <v>17500</v>
      </c>
      <c r="L1511" s="3">
        <v>21637.22</v>
      </c>
      <c r="M1511" s="8" t="s">
        <v>8219</v>
      </c>
    </row>
    <row r="1512" spans="11:13" x14ac:dyDescent="0.25">
      <c r="K1512" s="3">
        <v>16000</v>
      </c>
      <c r="L1512" s="3">
        <v>16165.6</v>
      </c>
      <c r="M1512" s="8" t="s">
        <v>8219</v>
      </c>
    </row>
    <row r="1513" spans="11:13" x14ac:dyDescent="0.25">
      <c r="K1513" s="3">
        <v>14000</v>
      </c>
      <c r="L1513" s="3">
        <v>15651</v>
      </c>
      <c r="M1513" s="8" t="s">
        <v>8219</v>
      </c>
    </row>
    <row r="1514" spans="11:13" x14ac:dyDescent="0.25">
      <c r="K1514" s="3">
        <v>3500</v>
      </c>
      <c r="L1514" s="3">
        <v>19557</v>
      </c>
      <c r="M1514" s="8" t="s">
        <v>8219</v>
      </c>
    </row>
    <row r="1515" spans="11:13" x14ac:dyDescent="0.25">
      <c r="K1515" s="3">
        <v>8000</v>
      </c>
      <c r="L1515" s="3">
        <v>12001.5</v>
      </c>
      <c r="M1515" s="8" t="s">
        <v>8219</v>
      </c>
    </row>
    <row r="1516" spans="11:13" x14ac:dyDescent="0.25">
      <c r="K1516" s="3">
        <v>25000</v>
      </c>
      <c r="L1516" s="3">
        <v>26619</v>
      </c>
      <c r="M1516" s="8" t="s">
        <v>8219</v>
      </c>
    </row>
    <row r="1517" spans="11:13" x14ac:dyDescent="0.25">
      <c r="K1517" s="3">
        <v>300000</v>
      </c>
      <c r="L1517" s="3">
        <v>471567</v>
      </c>
      <c r="M1517" s="8" t="s">
        <v>8219</v>
      </c>
    </row>
    <row r="1518" spans="11:13" x14ac:dyDescent="0.25">
      <c r="K1518" s="3">
        <v>17000</v>
      </c>
      <c r="L1518" s="3">
        <v>18472</v>
      </c>
      <c r="M1518" s="8" t="s">
        <v>8219</v>
      </c>
    </row>
    <row r="1519" spans="11:13" x14ac:dyDescent="0.25">
      <c r="K1519" s="3">
        <v>15000</v>
      </c>
      <c r="L1519" s="3">
        <v>24297</v>
      </c>
      <c r="M1519" s="8" t="s">
        <v>8219</v>
      </c>
    </row>
    <row r="1520" spans="11:13" x14ac:dyDescent="0.25">
      <c r="K1520" s="3">
        <v>15000</v>
      </c>
      <c r="L1520" s="3">
        <v>30805</v>
      </c>
      <c r="M1520" s="8" t="s">
        <v>8219</v>
      </c>
    </row>
    <row r="1521" spans="11:13" x14ac:dyDescent="0.25">
      <c r="K1521" s="3">
        <v>9000</v>
      </c>
      <c r="L1521" s="3">
        <v>9302.75</v>
      </c>
      <c r="M1521" s="8" t="s">
        <v>8219</v>
      </c>
    </row>
    <row r="1522" spans="11:13" x14ac:dyDescent="0.25">
      <c r="K1522" s="3">
        <v>18000</v>
      </c>
      <c r="L1522" s="3">
        <v>18625</v>
      </c>
      <c r="M1522" s="8" t="s">
        <v>8219</v>
      </c>
    </row>
    <row r="1523" spans="11:13" x14ac:dyDescent="0.25">
      <c r="K1523" s="3">
        <v>37500</v>
      </c>
      <c r="L1523" s="3">
        <v>40055</v>
      </c>
      <c r="M1523" s="8" t="s">
        <v>8219</v>
      </c>
    </row>
    <row r="1524" spans="11:13" x14ac:dyDescent="0.25">
      <c r="K1524" s="3">
        <v>43500</v>
      </c>
      <c r="L1524" s="3">
        <v>60450.1</v>
      </c>
      <c r="M1524" s="8" t="s">
        <v>8219</v>
      </c>
    </row>
    <row r="1525" spans="11:13" x14ac:dyDescent="0.25">
      <c r="K1525" s="3">
        <v>18500</v>
      </c>
      <c r="L1525" s="3">
        <v>23096</v>
      </c>
      <c r="M1525" s="8" t="s">
        <v>8219</v>
      </c>
    </row>
    <row r="1526" spans="11:13" x14ac:dyDescent="0.25">
      <c r="K1526" s="3">
        <v>3000</v>
      </c>
      <c r="L1526" s="3">
        <v>6210</v>
      </c>
      <c r="M1526" s="8" t="s">
        <v>8219</v>
      </c>
    </row>
    <row r="1527" spans="11:13" x14ac:dyDescent="0.25">
      <c r="K1527" s="3">
        <v>2600</v>
      </c>
      <c r="L1527" s="3">
        <v>4524.1499999999996</v>
      </c>
      <c r="M1527" s="8" t="s">
        <v>8219</v>
      </c>
    </row>
    <row r="1528" spans="11:13" x14ac:dyDescent="0.25">
      <c r="K1528" s="3">
        <v>23000</v>
      </c>
      <c r="L1528" s="3">
        <v>27675</v>
      </c>
      <c r="M1528" s="8" t="s">
        <v>8219</v>
      </c>
    </row>
    <row r="1529" spans="11:13" x14ac:dyDescent="0.25">
      <c r="K1529" s="3">
        <v>3500</v>
      </c>
      <c r="L1529" s="3">
        <v>3865.55</v>
      </c>
      <c r="M1529" s="8" t="s">
        <v>8219</v>
      </c>
    </row>
    <row r="1530" spans="11:13" x14ac:dyDescent="0.25">
      <c r="K1530" s="3">
        <v>3000</v>
      </c>
      <c r="L1530" s="3">
        <v>8447</v>
      </c>
      <c r="M1530" s="8" t="s">
        <v>8219</v>
      </c>
    </row>
    <row r="1531" spans="11:13" x14ac:dyDescent="0.25">
      <c r="K1531" s="3">
        <v>19000</v>
      </c>
      <c r="L1531" s="3">
        <v>19129</v>
      </c>
      <c r="M1531" s="8" t="s">
        <v>8219</v>
      </c>
    </row>
    <row r="1532" spans="11:13" x14ac:dyDescent="0.25">
      <c r="K1532" s="3">
        <v>35000</v>
      </c>
      <c r="L1532" s="3">
        <v>47189</v>
      </c>
      <c r="M1532" s="8" t="s">
        <v>8219</v>
      </c>
    </row>
    <row r="1533" spans="11:13" x14ac:dyDescent="0.25">
      <c r="K1533" s="3">
        <v>2350</v>
      </c>
      <c r="L1533" s="3">
        <v>4135</v>
      </c>
      <c r="M1533" s="8" t="s">
        <v>8219</v>
      </c>
    </row>
    <row r="1534" spans="11:13" x14ac:dyDescent="0.25">
      <c r="K1534" s="3">
        <v>5000</v>
      </c>
      <c r="L1534" s="3">
        <v>24201</v>
      </c>
      <c r="M1534" s="8" t="s">
        <v>8219</v>
      </c>
    </row>
    <row r="1535" spans="11:13" x14ac:dyDescent="0.25">
      <c r="K1535" s="3">
        <v>45000</v>
      </c>
      <c r="L1535" s="3">
        <v>65313</v>
      </c>
      <c r="M1535" s="8" t="s">
        <v>8219</v>
      </c>
    </row>
    <row r="1536" spans="11:13" x14ac:dyDescent="0.25">
      <c r="K1536" s="3">
        <v>7500</v>
      </c>
      <c r="L1536" s="3">
        <v>31330</v>
      </c>
      <c r="M1536" s="8" t="s">
        <v>8219</v>
      </c>
    </row>
    <row r="1537" spans="11:13" x14ac:dyDescent="0.25">
      <c r="K1537" s="3">
        <v>4000</v>
      </c>
      <c r="L1537" s="3">
        <v>5297</v>
      </c>
      <c r="M1537" s="8" t="s">
        <v>8219</v>
      </c>
    </row>
    <row r="1538" spans="11:13" x14ac:dyDescent="0.25">
      <c r="K1538" s="3">
        <v>12000</v>
      </c>
      <c r="L1538" s="3">
        <v>30037.01</v>
      </c>
      <c r="M1538" s="8" t="s">
        <v>8219</v>
      </c>
    </row>
    <row r="1539" spans="11:13" x14ac:dyDescent="0.25">
      <c r="K1539" s="3">
        <v>12000</v>
      </c>
      <c r="L1539" s="3">
        <v>21588</v>
      </c>
      <c r="M1539" s="8" t="s">
        <v>8219</v>
      </c>
    </row>
    <row r="1540" spans="11:13" x14ac:dyDescent="0.25">
      <c r="K1540" s="3">
        <v>7000</v>
      </c>
      <c r="L1540" s="3">
        <v>7184</v>
      </c>
      <c r="M1540" s="8" t="s">
        <v>8219</v>
      </c>
    </row>
    <row r="1541" spans="11:13" x14ac:dyDescent="0.25">
      <c r="K1541" s="3">
        <v>20000</v>
      </c>
      <c r="L1541" s="3">
        <v>27197.22</v>
      </c>
      <c r="M1541" s="8" t="s">
        <v>8219</v>
      </c>
    </row>
    <row r="1542" spans="11:13" x14ac:dyDescent="0.25">
      <c r="K1542" s="3">
        <v>15000</v>
      </c>
      <c r="L1542" s="3">
        <v>17680</v>
      </c>
      <c r="M1542" s="8" t="s">
        <v>8219</v>
      </c>
    </row>
    <row r="1543" spans="11:13" x14ac:dyDescent="0.25">
      <c r="K1543" s="3">
        <v>18000</v>
      </c>
      <c r="L1543" s="3">
        <v>6</v>
      </c>
      <c r="M1543" s="9" t="s">
        <v>8221</v>
      </c>
    </row>
    <row r="1544" spans="11:13" x14ac:dyDescent="0.25">
      <c r="K1544" s="3">
        <v>500</v>
      </c>
      <c r="L1544" s="3">
        <v>20</v>
      </c>
      <c r="M1544" s="9" t="s">
        <v>8221</v>
      </c>
    </row>
    <row r="1545" spans="11:13" x14ac:dyDescent="0.25">
      <c r="K1545" s="3">
        <v>2250</v>
      </c>
      <c r="L1545" s="3">
        <v>10</v>
      </c>
      <c r="M1545" s="9" t="s">
        <v>8221</v>
      </c>
    </row>
    <row r="1546" spans="11:13" x14ac:dyDescent="0.25">
      <c r="K1546" s="3">
        <v>1000</v>
      </c>
      <c r="L1546" s="3">
        <v>0</v>
      </c>
      <c r="M1546" s="9" t="s">
        <v>8221</v>
      </c>
    </row>
    <row r="1547" spans="11:13" x14ac:dyDescent="0.25">
      <c r="K1547" s="3">
        <v>3000</v>
      </c>
      <c r="L1547" s="3">
        <v>1</v>
      </c>
      <c r="M1547" s="9" t="s">
        <v>8221</v>
      </c>
    </row>
    <row r="1548" spans="11:13" x14ac:dyDescent="0.25">
      <c r="K1548" s="3">
        <v>1000</v>
      </c>
      <c r="L1548" s="3">
        <v>289</v>
      </c>
      <c r="M1548" s="9" t="s">
        <v>8221</v>
      </c>
    </row>
    <row r="1549" spans="11:13" x14ac:dyDescent="0.25">
      <c r="K1549" s="3">
        <v>20</v>
      </c>
      <c r="L1549" s="3">
        <v>0</v>
      </c>
      <c r="M1549" s="9" t="s">
        <v>8221</v>
      </c>
    </row>
    <row r="1550" spans="11:13" x14ac:dyDescent="0.25">
      <c r="K1550" s="3">
        <v>700</v>
      </c>
      <c r="L1550" s="3">
        <v>60</v>
      </c>
      <c r="M1550" s="9" t="s">
        <v>8221</v>
      </c>
    </row>
    <row r="1551" spans="11:13" x14ac:dyDescent="0.25">
      <c r="K1551" s="3">
        <v>500</v>
      </c>
      <c r="L1551" s="3">
        <v>170</v>
      </c>
      <c r="M1551" s="9" t="s">
        <v>8221</v>
      </c>
    </row>
    <row r="1552" spans="11:13" x14ac:dyDescent="0.25">
      <c r="K1552" s="3">
        <v>750</v>
      </c>
      <c r="L1552" s="3">
        <v>101</v>
      </c>
      <c r="M1552" s="9" t="s">
        <v>8221</v>
      </c>
    </row>
    <row r="1553" spans="11:13" x14ac:dyDescent="0.25">
      <c r="K1553" s="3">
        <v>3500</v>
      </c>
      <c r="L1553" s="3">
        <v>0</v>
      </c>
      <c r="M1553" s="9" t="s">
        <v>8221</v>
      </c>
    </row>
    <row r="1554" spans="11:13" x14ac:dyDescent="0.25">
      <c r="K1554" s="3">
        <v>4300</v>
      </c>
      <c r="L1554" s="3">
        <v>2115</v>
      </c>
      <c r="M1554" s="9" t="s">
        <v>8221</v>
      </c>
    </row>
    <row r="1555" spans="11:13" x14ac:dyDescent="0.25">
      <c r="K1555" s="3">
        <v>6000</v>
      </c>
      <c r="L1555" s="3">
        <v>0</v>
      </c>
      <c r="M1555" s="9" t="s">
        <v>8221</v>
      </c>
    </row>
    <row r="1556" spans="11:13" x14ac:dyDescent="0.25">
      <c r="K1556" s="3">
        <v>20000</v>
      </c>
      <c r="L1556" s="3">
        <v>0</v>
      </c>
      <c r="M1556" s="9" t="s">
        <v>8221</v>
      </c>
    </row>
    <row r="1557" spans="11:13" x14ac:dyDescent="0.25">
      <c r="K1557" s="3">
        <v>750</v>
      </c>
      <c r="L1557" s="3">
        <v>0</v>
      </c>
      <c r="M1557" s="9" t="s">
        <v>8221</v>
      </c>
    </row>
    <row r="1558" spans="11:13" x14ac:dyDescent="0.25">
      <c r="K1558" s="3">
        <v>1500</v>
      </c>
      <c r="L1558" s="3">
        <v>677</v>
      </c>
      <c r="M1558" s="9" t="s">
        <v>8221</v>
      </c>
    </row>
    <row r="1559" spans="11:13" x14ac:dyDescent="0.25">
      <c r="K1559" s="3">
        <v>2500</v>
      </c>
      <c r="L1559" s="3">
        <v>100</v>
      </c>
      <c r="M1559" s="9" t="s">
        <v>8221</v>
      </c>
    </row>
    <row r="1560" spans="11:13" x14ac:dyDescent="0.25">
      <c r="K1560" s="3">
        <v>750</v>
      </c>
      <c r="L1560" s="3">
        <v>35</v>
      </c>
      <c r="M1560" s="9" t="s">
        <v>8221</v>
      </c>
    </row>
    <row r="1561" spans="11:13" x14ac:dyDescent="0.25">
      <c r="K1561" s="3">
        <v>15000</v>
      </c>
      <c r="L1561" s="3">
        <v>50</v>
      </c>
      <c r="M1561" s="9" t="s">
        <v>8221</v>
      </c>
    </row>
    <row r="1562" spans="11:13" x14ac:dyDescent="0.25">
      <c r="K1562" s="3">
        <v>2500</v>
      </c>
      <c r="L1562" s="3">
        <v>94</v>
      </c>
      <c r="M1562" s="9" t="s">
        <v>8221</v>
      </c>
    </row>
    <row r="1563" spans="11:13" x14ac:dyDescent="0.25">
      <c r="K1563" s="3">
        <v>10000</v>
      </c>
      <c r="L1563" s="3">
        <v>67</v>
      </c>
      <c r="M1563" s="7" t="s">
        <v>8220</v>
      </c>
    </row>
    <row r="1564" spans="11:13" x14ac:dyDescent="0.25">
      <c r="K1564" s="3">
        <v>4000</v>
      </c>
      <c r="L1564" s="3">
        <v>0</v>
      </c>
      <c r="M1564" s="7" t="s">
        <v>8220</v>
      </c>
    </row>
    <row r="1565" spans="11:13" x14ac:dyDescent="0.25">
      <c r="K1565" s="3">
        <v>6000</v>
      </c>
      <c r="L1565" s="3">
        <v>85</v>
      </c>
      <c r="M1565" s="7" t="s">
        <v>8220</v>
      </c>
    </row>
    <row r="1566" spans="11:13" x14ac:dyDescent="0.25">
      <c r="K1566" s="3">
        <v>10000</v>
      </c>
      <c r="L1566" s="3">
        <v>10</v>
      </c>
      <c r="M1566" s="7" t="s">
        <v>8220</v>
      </c>
    </row>
    <row r="1567" spans="11:13" x14ac:dyDescent="0.25">
      <c r="K1567" s="3">
        <v>4000</v>
      </c>
      <c r="L1567" s="3">
        <v>100</v>
      </c>
      <c r="M1567" s="7" t="s">
        <v>8220</v>
      </c>
    </row>
    <row r="1568" spans="11:13" x14ac:dyDescent="0.25">
      <c r="K1568" s="3">
        <v>30000</v>
      </c>
      <c r="L1568" s="3">
        <v>6375</v>
      </c>
      <c r="M1568" s="7" t="s">
        <v>8220</v>
      </c>
    </row>
    <row r="1569" spans="11:13" x14ac:dyDescent="0.25">
      <c r="K1569" s="3">
        <v>8500</v>
      </c>
      <c r="L1569" s="3">
        <v>350</v>
      </c>
      <c r="M1569" s="7" t="s">
        <v>8220</v>
      </c>
    </row>
    <row r="1570" spans="11:13" x14ac:dyDescent="0.25">
      <c r="K1570" s="3">
        <v>25000</v>
      </c>
      <c r="L1570" s="3">
        <v>3410</v>
      </c>
      <c r="M1570" s="7" t="s">
        <v>8220</v>
      </c>
    </row>
    <row r="1571" spans="11:13" x14ac:dyDescent="0.25">
      <c r="K1571" s="3">
        <v>30000</v>
      </c>
      <c r="L1571" s="3">
        <v>0</v>
      </c>
      <c r="M1571" s="7" t="s">
        <v>8220</v>
      </c>
    </row>
    <row r="1572" spans="11:13" x14ac:dyDescent="0.25">
      <c r="K1572" s="3">
        <v>6000</v>
      </c>
      <c r="L1572" s="3">
        <v>2484</v>
      </c>
      <c r="M1572" s="7" t="s">
        <v>8220</v>
      </c>
    </row>
    <row r="1573" spans="11:13" x14ac:dyDescent="0.25">
      <c r="K1573" s="3">
        <v>12100</v>
      </c>
      <c r="L1573" s="3">
        <v>80</v>
      </c>
      <c r="M1573" s="7" t="s">
        <v>8220</v>
      </c>
    </row>
    <row r="1574" spans="11:13" x14ac:dyDescent="0.25">
      <c r="K1574" s="3">
        <v>2500</v>
      </c>
      <c r="L1574" s="3">
        <v>125</v>
      </c>
      <c r="M1574" s="7" t="s">
        <v>8220</v>
      </c>
    </row>
    <row r="1575" spans="11:13" x14ac:dyDescent="0.25">
      <c r="K1575" s="3">
        <v>9000</v>
      </c>
      <c r="L1575" s="3">
        <v>223</v>
      </c>
      <c r="M1575" s="7" t="s">
        <v>8220</v>
      </c>
    </row>
    <row r="1576" spans="11:13" x14ac:dyDescent="0.25">
      <c r="K1576" s="3">
        <v>10000</v>
      </c>
      <c r="L1576" s="3">
        <v>506</v>
      </c>
      <c r="M1576" s="7" t="s">
        <v>8220</v>
      </c>
    </row>
    <row r="1577" spans="11:13" x14ac:dyDescent="0.25">
      <c r="K1577" s="3">
        <v>10000</v>
      </c>
      <c r="L1577" s="3">
        <v>2291</v>
      </c>
      <c r="M1577" s="7" t="s">
        <v>8220</v>
      </c>
    </row>
    <row r="1578" spans="11:13" x14ac:dyDescent="0.25">
      <c r="K1578" s="3">
        <v>5000</v>
      </c>
      <c r="L1578" s="3">
        <v>650</v>
      </c>
      <c r="M1578" s="7" t="s">
        <v>8220</v>
      </c>
    </row>
    <row r="1579" spans="11:13" x14ac:dyDescent="0.25">
      <c r="K1579" s="3">
        <v>10000</v>
      </c>
      <c r="L1579" s="3">
        <v>55</v>
      </c>
      <c r="M1579" s="7" t="s">
        <v>8220</v>
      </c>
    </row>
    <row r="1580" spans="11:13" x14ac:dyDescent="0.25">
      <c r="K1580" s="3">
        <v>1897</v>
      </c>
      <c r="L1580" s="3">
        <v>205</v>
      </c>
      <c r="M1580" s="7" t="s">
        <v>8220</v>
      </c>
    </row>
    <row r="1581" spans="11:13" x14ac:dyDescent="0.25">
      <c r="K1581" s="3">
        <v>3333</v>
      </c>
      <c r="L1581" s="3">
        <v>28</v>
      </c>
      <c r="M1581" s="7" t="s">
        <v>8220</v>
      </c>
    </row>
    <row r="1582" spans="11:13" x14ac:dyDescent="0.25">
      <c r="K1582" s="3">
        <v>1750</v>
      </c>
      <c r="L1582" s="3">
        <v>0</v>
      </c>
      <c r="M1582" s="7" t="s">
        <v>8220</v>
      </c>
    </row>
    <row r="1583" spans="11:13" x14ac:dyDescent="0.25">
      <c r="K1583" s="3">
        <v>1000</v>
      </c>
      <c r="L1583" s="3">
        <v>5</v>
      </c>
      <c r="M1583" s="9" t="s">
        <v>8221</v>
      </c>
    </row>
    <row r="1584" spans="11:13" x14ac:dyDescent="0.25">
      <c r="K1584" s="3">
        <v>1000</v>
      </c>
      <c r="L1584" s="3">
        <v>93</v>
      </c>
      <c r="M1584" s="9" t="s">
        <v>8221</v>
      </c>
    </row>
    <row r="1585" spans="11:13" x14ac:dyDescent="0.25">
      <c r="K1585" s="3">
        <v>20000</v>
      </c>
      <c r="L1585" s="3">
        <v>15</v>
      </c>
      <c r="M1585" s="9" t="s">
        <v>8221</v>
      </c>
    </row>
    <row r="1586" spans="11:13" x14ac:dyDescent="0.25">
      <c r="K1586" s="3">
        <v>1200</v>
      </c>
      <c r="L1586" s="3">
        <v>0</v>
      </c>
      <c r="M1586" s="9" t="s">
        <v>8221</v>
      </c>
    </row>
    <row r="1587" spans="11:13" x14ac:dyDescent="0.25">
      <c r="K1587" s="3">
        <v>2000</v>
      </c>
      <c r="L1587" s="3">
        <v>1580</v>
      </c>
      <c r="M1587" s="9" t="s">
        <v>8221</v>
      </c>
    </row>
    <row r="1588" spans="11:13" x14ac:dyDescent="0.25">
      <c r="K1588" s="3">
        <v>1500</v>
      </c>
      <c r="L1588" s="3">
        <v>0</v>
      </c>
      <c r="M1588" s="9" t="s">
        <v>8221</v>
      </c>
    </row>
    <row r="1589" spans="11:13" x14ac:dyDescent="0.25">
      <c r="K1589" s="3">
        <v>7500</v>
      </c>
      <c r="L1589" s="3">
        <v>1</v>
      </c>
      <c r="M1589" s="9" t="s">
        <v>8221</v>
      </c>
    </row>
    <row r="1590" spans="11:13" x14ac:dyDescent="0.25">
      <c r="K1590" s="3">
        <v>516</v>
      </c>
      <c r="L1590" s="3">
        <v>0</v>
      </c>
      <c r="M1590" s="9" t="s">
        <v>8221</v>
      </c>
    </row>
    <row r="1591" spans="11:13" x14ac:dyDescent="0.25">
      <c r="K1591" s="3">
        <v>1200</v>
      </c>
      <c r="L1591" s="3">
        <v>0</v>
      </c>
      <c r="M1591" s="9" t="s">
        <v>8221</v>
      </c>
    </row>
    <row r="1592" spans="11:13" x14ac:dyDescent="0.25">
      <c r="K1592" s="3">
        <v>60000</v>
      </c>
      <c r="L1592" s="3">
        <v>1020</v>
      </c>
      <c r="M1592" s="9" t="s">
        <v>8221</v>
      </c>
    </row>
    <row r="1593" spans="11:13" x14ac:dyDescent="0.25">
      <c r="K1593" s="3">
        <v>14000</v>
      </c>
      <c r="L1593" s="3">
        <v>4092</v>
      </c>
      <c r="M1593" s="9" t="s">
        <v>8221</v>
      </c>
    </row>
    <row r="1594" spans="11:13" x14ac:dyDescent="0.25">
      <c r="K1594" s="3">
        <v>25</v>
      </c>
      <c r="L1594" s="3">
        <v>0</v>
      </c>
      <c r="M1594" s="9" t="s">
        <v>8221</v>
      </c>
    </row>
    <row r="1595" spans="11:13" x14ac:dyDescent="0.25">
      <c r="K1595" s="3">
        <v>22000</v>
      </c>
      <c r="L1595" s="3">
        <v>3</v>
      </c>
      <c r="M1595" s="9" t="s">
        <v>8221</v>
      </c>
    </row>
    <row r="1596" spans="11:13" x14ac:dyDescent="0.25">
      <c r="K1596" s="3">
        <v>1000</v>
      </c>
      <c r="L1596" s="3">
        <v>205</v>
      </c>
      <c r="M1596" s="9" t="s">
        <v>8221</v>
      </c>
    </row>
    <row r="1597" spans="11:13" x14ac:dyDescent="0.25">
      <c r="K1597" s="3">
        <v>100000</v>
      </c>
      <c r="L1597" s="3">
        <v>280</v>
      </c>
      <c r="M1597" s="9" t="s">
        <v>8221</v>
      </c>
    </row>
    <row r="1598" spans="11:13" x14ac:dyDescent="0.25">
      <c r="K1598" s="3">
        <v>3250</v>
      </c>
      <c r="L1598" s="3">
        <v>75</v>
      </c>
      <c r="M1598" s="9" t="s">
        <v>8221</v>
      </c>
    </row>
    <row r="1599" spans="11:13" x14ac:dyDescent="0.25">
      <c r="K1599" s="3">
        <v>15000</v>
      </c>
      <c r="L1599" s="3">
        <v>0</v>
      </c>
      <c r="M1599" s="9" t="s">
        <v>8221</v>
      </c>
    </row>
    <row r="1600" spans="11:13" x14ac:dyDescent="0.25">
      <c r="K1600" s="3">
        <v>800</v>
      </c>
      <c r="L1600" s="3">
        <v>1</v>
      </c>
      <c r="M1600" s="9" t="s">
        <v>8221</v>
      </c>
    </row>
    <row r="1601" spans="11:13" x14ac:dyDescent="0.25">
      <c r="K1601" s="3">
        <v>500</v>
      </c>
      <c r="L1601" s="3">
        <v>0</v>
      </c>
      <c r="M1601" s="9" t="s">
        <v>8221</v>
      </c>
    </row>
    <row r="1602" spans="11:13" x14ac:dyDescent="0.25">
      <c r="K1602" s="3">
        <v>5000</v>
      </c>
      <c r="L1602" s="3">
        <v>367</v>
      </c>
      <c r="M1602" s="9" t="s">
        <v>8221</v>
      </c>
    </row>
    <row r="1603" spans="11:13" x14ac:dyDescent="0.25">
      <c r="K1603" s="3">
        <v>2500</v>
      </c>
      <c r="L1603" s="3">
        <v>2706.23</v>
      </c>
      <c r="M1603" s="8" t="s">
        <v>8219</v>
      </c>
    </row>
    <row r="1604" spans="11:13" x14ac:dyDescent="0.25">
      <c r="K1604" s="3">
        <v>1500</v>
      </c>
      <c r="L1604" s="3">
        <v>1502.5</v>
      </c>
      <c r="M1604" s="8" t="s">
        <v>8219</v>
      </c>
    </row>
    <row r="1605" spans="11:13" x14ac:dyDescent="0.25">
      <c r="K1605" s="3">
        <v>2000</v>
      </c>
      <c r="L1605" s="3">
        <v>2000.66</v>
      </c>
      <c r="M1605" s="8" t="s">
        <v>8219</v>
      </c>
    </row>
    <row r="1606" spans="11:13" x14ac:dyDescent="0.25">
      <c r="K1606" s="3">
        <v>2800</v>
      </c>
      <c r="L1606" s="3">
        <v>3419</v>
      </c>
      <c r="M1606" s="8" t="s">
        <v>8219</v>
      </c>
    </row>
    <row r="1607" spans="11:13" x14ac:dyDescent="0.25">
      <c r="K1607" s="3">
        <v>6000</v>
      </c>
      <c r="L1607" s="3">
        <v>6041.6</v>
      </c>
      <c r="M1607" s="8" t="s">
        <v>8219</v>
      </c>
    </row>
    <row r="1608" spans="11:13" x14ac:dyDescent="0.25">
      <c r="K1608" s="3">
        <v>8000</v>
      </c>
      <c r="L1608" s="3">
        <v>8080.33</v>
      </c>
      <c r="M1608" s="8" t="s">
        <v>8219</v>
      </c>
    </row>
    <row r="1609" spans="11:13" x14ac:dyDescent="0.25">
      <c r="K1609" s="3">
        <v>10000</v>
      </c>
      <c r="L1609" s="3">
        <v>14511</v>
      </c>
      <c r="M1609" s="8" t="s">
        <v>8219</v>
      </c>
    </row>
    <row r="1610" spans="11:13" x14ac:dyDescent="0.25">
      <c r="K1610" s="3">
        <v>1200</v>
      </c>
      <c r="L1610" s="3">
        <v>1215</v>
      </c>
      <c r="M1610" s="8" t="s">
        <v>8219</v>
      </c>
    </row>
    <row r="1611" spans="11:13" x14ac:dyDescent="0.25">
      <c r="K1611" s="3">
        <v>1500</v>
      </c>
      <c r="L1611" s="3">
        <v>1775</v>
      </c>
      <c r="M1611" s="8" t="s">
        <v>8219</v>
      </c>
    </row>
    <row r="1612" spans="11:13" x14ac:dyDescent="0.25">
      <c r="K1612" s="3">
        <v>2000</v>
      </c>
      <c r="L1612" s="3">
        <v>5437</v>
      </c>
      <c r="M1612" s="8" t="s">
        <v>8219</v>
      </c>
    </row>
    <row r="1613" spans="11:13" x14ac:dyDescent="0.25">
      <c r="K1613" s="3">
        <v>800</v>
      </c>
      <c r="L1613" s="3">
        <v>1001</v>
      </c>
      <c r="M1613" s="8" t="s">
        <v>8219</v>
      </c>
    </row>
    <row r="1614" spans="11:13" x14ac:dyDescent="0.25">
      <c r="K1614" s="3">
        <v>500</v>
      </c>
      <c r="L1614" s="3">
        <v>550</v>
      </c>
      <c r="M1614" s="8" t="s">
        <v>8219</v>
      </c>
    </row>
    <row r="1615" spans="11:13" x14ac:dyDescent="0.25">
      <c r="K1615" s="3">
        <v>1000</v>
      </c>
      <c r="L1615" s="3">
        <v>1015</v>
      </c>
      <c r="M1615" s="8" t="s">
        <v>8219</v>
      </c>
    </row>
    <row r="1616" spans="11:13" x14ac:dyDescent="0.25">
      <c r="K1616" s="3">
        <v>5000</v>
      </c>
      <c r="L1616" s="3">
        <v>5135</v>
      </c>
      <c r="M1616" s="8" t="s">
        <v>8219</v>
      </c>
    </row>
    <row r="1617" spans="11:13" x14ac:dyDescent="0.25">
      <c r="K1617" s="3">
        <v>8000</v>
      </c>
      <c r="L1617" s="3">
        <v>9130</v>
      </c>
      <c r="M1617" s="8" t="s">
        <v>8219</v>
      </c>
    </row>
    <row r="1618" spans="11:13" x14ac:dyDescent="0.25">
      <c r="K1618" s="3">
        <v>10000</v>
      </c>
      <c r="L1618" s="3">
        <v>10420</v>
      </c>
      <c r="M1618" s="8" t="s">
        <v>8219</v>
      </c>
    </row>
    <row r="1619" spans="11:13" x14ac:dyDescent="0.25">
      <c r="K1619" s="3">
        <v>7000</v>
      </c>
      <c r="L1619" s="3">
        <v>10210</v>
      </c>
      <c r="M1619" s="8" t="s">
        <v>8219</v>
      </c>
    </row>
    <row r="1620" spans="11:13" x14ac:dyDescent="0.25">
      <c r="K1620" s="3">
        <v>1500</v>
      </c>
      <c r="L1620" s="3">
        <v>1576</v>
      </c>
      <c r="M1620" s="8" t="s">
        <v>8219</v>
      </c>
    </row>
    <row r="1621" spans="11:13" x14ac:dyDescent="0.25">
      <c r="K1621" s="3">
        <v>1500</v>
      </c>
      <c r="L1621" s="3">
        <v>2000</v>
      </c>
      <c r="M1621" s="8" t="s">
        <v>8219</v>
      </c>
    </row>
    <row r="1622" spans="11:13" x14ac:dyDescent="0.25">
      <c r="K1622" s="3">
        <v>1000</v>
      </c>
      <c r="L1622" s="3">
        <v>1130</v>
      </c>
      <c r="M1622" s="8" t="s">
        <v>8219</v>
      </c>
    </row>
    <row r="1623" spans="11:13" x14ac:dyDescent="0.25">
      <c r="K1623" s="3">
        <v>5000</v>
      </c>
      <c r="L1623" s="3">
        <v>6060</v>
      </c>
      <c r="M1623" s="8" t="s">
        <v>8219</v>
      </c>
    </row>
    <row r="1624" spans="11:13" x14ac:dyDescent="0.25">
      <c r="K1624" s="3">
        <v>6900</v>
      </c>
      <c r="L1624" s="3">
        <v>7019</v>
      </c>
      <c r="M1624" s="8" t="s">
        <v>8219</v>
      </c>
    </row>
    <row r="1625" spans="11:13" x14ac:dyDescent="0.25">
      <c r="K1625" s="3">
        <v>750</v>
      </c>
      <c r="L1625" s="3">
        <v>758</v>
      </c>
      <c r="M1625" s="8" t="s">
        <v>8219</v>
      </c>
    </row>
    <row r="1626" spans="11:13" x14ac:dyDescent="0.25">
      <c r="K1626" s="3">
        <v>1000</v>
      </c>
      <c r="L1626" s="3">
        <v>1180</v>
      </c>
      <c r="M1626" s="8" t="s">
        <v>8219</v>
      </c>
    </row>
    <row r="1627" spans="11:13" x14ac:dyDescent="0.25">
      <c r="K1627" s="3">
        <v>7500</v>
      </c>
      <c r="L1627" s="3">
        <v>11650</v>
      </c>
      <c r="M1627" s="8" t="s">
        <v>8219</v>
      </c>
    </row>
    <row r="1628" spans="11:13" x14ac:dyDescent="0.25">
      <c r="K1628" s="3">
        <v>8000</v>
      </c>
      <c r="L1628" s="3">
        <v>8095</v>
      </c>
      <c r="M1628" s="8" t="s">
        <v>8219</v>
      </c>
    </row>
    <row r="1629" spans="11:13" x14ac:dyDescent="0.25">
      <c r="K1629" s="3">
        <v>2000</v>
      </c>
      <c r="L1629" s="3">
        <v>2340</v>
      </c>
      <c r="M1629" s="8" t="s">
        <v>8219</v>
      </c>
    </row>
    <row r="1630" spans="11:13" x14ac:dyDescent="0.25">
      <c r="K1630" s="3">
        <v>4000</v>
      </c>
      <c r="L1630" s="3">
        <v>4037</v>
      </c>
      <c r="M1630" s="8" t="s">
        <v>8219</v>
      </c>
    </row>
    <row r="1631" spans="11:13" x14ac:dyDescent="0.25">
      <c r="K1631" s="3">
        <v>6000</v>
      </c>
      <c r="L1631" s="3">
        <v>6220</v>
      </c>
      <c r="M1631" s="8" t="s">
        <v>8219</v>
      </c>
    </row>
    <row r="1632" spans="11:13" x14ac:dyDescent="0.25">
      <c r="K1632" s="3">
        <v>4000</v>
      </c>
      <c r="L1632" s="3">
        <v>10610</v>
      </c>
      <c r="M1632" s="8" t="s">
        <v>8219</v>
      </c>
    </row>
    <row r="1633" spans="11:13" x14ac:dyDescent="0.25">
      <c r="K1633" s="3">
        <v>10000</v>
      </c>
      <c r="L1633" s="3">
        <v>15591</v>
      </c>
      <c r="M1633" s="8" t="s">
        <v>8219</v>
      </c>
    </row>
    <row r="1634" spans="11:13" x14ac:dyDescent="0.25">
      <c r="K1634" s="3">
        <v>4000</v>
      </c>
      <c r="L1634" s="3">
        <v>4065</v>
      </c>
      <c r="M1634" s="8" t="s">
        <v>8219</v>
      </c>
    </row>
    <row r="1635" spans="11:13" x14ac:dyDescent="0.25">
      <c r="K1635" s="3">
        <v>10000</v>
      </c>
      <c r="L1635" s="3">
        <v>10000</v>
      </c>
      <c r="M1635" s="8" t="s">
        <v>8219</v>
      </c>
    </row>
    <row r="1636" spans="11:13" x14ac:dyDescent="0.25">
      <c r="K1636" s="3">
        <v>2000</v>
      </c>
      <c r="L1636" s="3">
        <v>2010</v>
      </c>
      <c r="M1636" s="8" t="s">
        <v>8219</v>
      </c>
    </row>
    <row r="1637" spans="11:13" x14ac:dyDescent="0.25">
      <c r="K1637" s="3">
        <v>2000</v>
      </c>
      <c r="L1637" s="3">
        <v>2506</v>
      </c>
      <c r="M1637" s="8" t="s">
        <v>8219</v>
      </c>
    </row>
    <row r="1638" spans="11:13" x14ac:dyDescent="0.25">
      <c r="K1638" s="3">
        <v>4500</v>
      </c>
      <c r="L1638" s="3">
        <v>4660</v>
      </c>
      <c r="M1638" s="8" t="s">
        <v>8219</v>
      </c>
    </row>
    <row r="1639" spans="11:13" x14ac:dyDescent="0.25">
      <c r="K1639" s="3">
        <v>500</v>
      </c>
      <c r="L1639" s="3">
        <v>519</v>
      </c>
      <c r="M1639" s="8" t="s">
        <v>8219</v>
      </c>
    </row>
    <row r="1640" spans="11:13" x14ac:dyDescent="0.25">
      <c r="K1640" s="3">
        <v>1000</v>
      </c>
      <c r="L1640" s="3">
        <v>1050</v>
      </c>
      <c r="M1640" s="8" t="s">
        <v>8219</v>
      </c>
    </row>
    <row r="1641" spans="11:13" x14ac:dyDescent="0.25">
      <c r="K1641" s="3">
        <v>1800</v>
      </c>
      <c r="L1641" s="3">
        <v>1800</v>
      </c>
      <c r="M1641" s="8" t="s">
        <v>8219</v>
      </c>
    </row>
    <row r="1642" spans="11:13" x14ac:dyDescent="0.25">
      <c r="K1642" s="3">
        <v>400</v>
      </c>
      <c r="L1642" s="3">
        <v>679.44</v>
      </c>
      <c r="M1642" s="8" t="s">
        <v>8219</v>
      </c>
    </row>
    <row r="1643" spans="11:13" x14ac:dyDescent="0.25">
      <c r="K1643" s="3">
        <v>2500</v>
      </c>
      <c r="L1643" s="3">
        <v>2535</v>
      </c>
      <c r="M1643" s="8" t="s">
        <v>8219</v>
      </c>
    </row>
    <row r="1644" spans="11:13" x14ac:dyDescent="0.25">
      <c r="K1644" s="3">
        <v>1200</v>
      </c>
      <c r="L1644" s="3">
        <v>1200</v>
      </c>
      <c r="M1644" s="8" t="s">
        <v>8219</v>
      </c>
    </row>
    <row r="1645" spans="11:13" x14ac:dyDescent="0.25">
      <c r="K1645" s="3">
        <v>5000</v>
      </c>
      <c r="L1645" s="3">
        <v>6235</v>
      </c>
      <c r="M1645" s="8" t="s">
        <v>8219</v>
      </c>
    </row>
    <row r="1646" spans="11:13" x14ac:dyDescent="0.25">
      <c r="K1646" s="3">
        <v>10000</v>
      </c>
      <c r="L1646" s="3">
        <v>10950</v>
      </c>
      <c r="M1646" s="8" t="s">
        <v>8219</v>
      </c>
    </row>
    <row r="1647" spans="11:13" x14ac:dyDescent="0.25">
      <c r="K1647" s="3">
        <v>5000</v>
      </c>
      <c r="L1647" s="3">
        <v>5540</v>
      </c>
      <c r="M1647" s="8" t="s">
        <v>8219</v>
      </c>
    </row>
    <row r="1648" spans="11:13" x14ac:dyDescent="0.25">
      <c r="K1648" s="3">
        <v>2000</v>
      </c>
      <c r="L1648" s="3">
        <v>2204</v>
      </c>
      <c r="M1648" s="8" t="s">
        <v>8219</v>
      </c>
    </row>
    <row r="1649" spans="11:13" x14ac:dyDescent="0.25">
      <c r="K1649" s="3">
        <v>5000</v>
      </c>
      <c r="L1649" s="3">
        <v>5236</v>
      </c>
      <c r="M1649" s="8" t="s">
        <v>8219</v>
      </c>
    </row>
    <row r="1650" spans="11:13" x14ac:dyDescent="0.25">
      <c r="K1650" s="3">
        <v>2300</v>
      </c>
      <c r="L1650" s="3">
        <v>2881</v>
      </c>
      <c r="M1650" s="8" t="s">
        <v>8219</v>
      </c>
    </row>
    <row r="1651" spans="11:13" x14ac:dyDescent="0.25">
      <c r="K1651" s="3">
        <v>3800</v>
      </c>
      <c r="L1651" s="3">
        <v>3822.33</v>
      </c>
      <c r="M1651" s="8" t="s">
        <v>8219</v>
      </c>
    </row>
    <row r="1652" spans="11:13" x14ac:dyDescent="0.25">
      <c r="K1652" s="3">
        <v>2000</v>
      </c>
      <c r="L1652" s="3">
        <v>2831</v>
      </c>
      <c r="M1652" s="8" t="s">
        <v>8219</v>
      </c>
    </row>
    <row r="1653" spans="11:13" x14ac:dyDescent="0.25">
      <c r="K1653" s="3">
        <v>2000</v>
      </c>
      <c r="L1653" s="3">
        <v>2015</v>
      </c>
      <c r="M1653" s="8" t="s">
        <v>8219</v>
      </c>
    </row>
    <row r="1654" spans="11:13" x14ac:dyDescent="0.25">
      <c r="K1654" s="3">
        <v>4500</v>
      </c>
      <c r="L1654" s="3">
        <v>4530</v>
      </c>
      <c r="M1654" s="8" t="s">
        <v>8219</v>
      </c>
    </row>
    <row r="1655" spans="11:13" x14ac:dyDescent="0.25">
      <c r="K1655" s="3">
        <v>5000</v>
      </c>
      <c r="L1655" s="3">
        <v>8711.52</v>
      </c>
      <c r="M1655" s="8" t="s">
        <v>8219</v>
      </c>
    </row>
    <row r="1656" spans="11:13" x14ac:dyDescent="0.25">
      <c r="K1656" s="3">
        <v>1100</v>
      </c>
      <c r="L1656" s="3">
        <v>1319</v>
      </c>
      <c r="M1656" s="8" t="s">
        <v>8219</v>
      </c>
    </row>
    <row r="1657" spans="11:13" x14ac:dyDescent="0.25">
      <c r="K1657" s="3">
        <v>1500</v>
      </c>
      <c r="L1657" s="3">
        <v>2143</v>
      </c>
      <c r="M1657" s="8" t="s">
        <v>8219</v>
      </c>
    </row>
    <row r="1658" spans="11:13" x14ac:dyDescent="0.25">
      <c r="K1658" s="3">
        <v>7500</v>
      </c>
      <c r="L1658" s="3">
        <v>7525.12</v>
      </c>
      <c r="M1658" s="8" t="s">
        <v>8219</v>
      </c>
    </row>
    <row r="1659" spans="11:13" x14ac:dyDescent="0.25">
      <c r="K1659" s="3">
        <v>25000</v>
      </c>
      <c r="L1659" s="3">
        <v>26233.45</v>
      </c>
      <c r="M1659" s="8" t="s">
        <v>8219</v>
      </c>
    </row>
    <row r="1660" spans="11:13" x14ac:dyDescent="0.25">
      <c r="K1660" s="3">
        <v>6000</v>
      </c>
      <c r="L1660" s="3">
        <v>7934</v>
      </c>
      <c r="M1660" s="8" t="s">
        <v>8219</v>
      </c>
    </row>
    <row r="1661" spans="11:13" x14ac:dyDescent="0.25">
      <c r="K1661" s="3">
        <v>500</v>
      </c>
      <c r="L1661" s="3">
        <v>564</v>
      </c>
      <c r="M1661" s="8" t="s">
        <v>8219</v>
      </c>
    </row>
    <row r="1662" spans="11:13" x14ac:dyDescent="0.25">
      <c r="K1662" s="3">
        <v>80</v>
      </c>
      <c r="L1662" s="3">
        <v>1003</v>
      </c>
      <c r="M1662" s="8" t="s">
        <v>8219</v>
      </c>
    </row>
    <row r="1663" spans="11:13" x14ac:dyDescent="0.25">
      <c r="K1663" s="3">
        <v>7900</v>
      </c>
      <c r="L1663" s="3">
        <v>8098</v>
      </c>
      <c r="M1663" s="8" t="s">
        <v>8219</v>
      </c>
    </row>
    <row r="1664" spans="11:13" x14ac:dyDescent="0.25">
      <c r="K1664" s="3">
        <v>8000</v>
      </c>
      <c r="L1664" s="3">
        <v>8211</v>
      </c>
      <c r="M1664" s="8" t="s">
        <v>8219</v>
      </c>
    </row>
    <row r="1665" spans="11:13" x14ac:dyDescent="0.25">
      <c r="K1665" s="3">
        <v>1000</v>
      </c>
      <c r="L1665" s="3">
        <v>1080</v>
      </c>
      <c r="M1665" s="8" t="s">
        <v>8219</v>
      </c>
    </row>
    <row r="1666" spans="11:13" x14ac:dyDescent="0.25">
      <c r="K1666" s="3">
        <v>2500</v>
      </c>
      <c r="L1666" s="3">
        <v>3060.22</v>
      </c>
      <c r="M1666" s="8" t="s">
        <v>8219</v>
      </c>
    </row>
    <row r="1667" spans="11:13" x14ac:dyDescent="0.25">
      <c r="K1667" s="3">
        <v>3500</v>
      </c>
      <c r="L1667" s="3">
        <v>4181</v>
      </c>
      <c r="M1667" s="8" t="s">
        <v>8219</v>
      </c>
    </row>
    <row r="1668" spans="11:13" x14ac:dyDescent="0.25">
      <c r="K1668" s="3">
        <v>2500</v>
      </c>
      <c r="L1668" s="3">
        <v>4022</v>
      </c>
      <c r="M1668" s="8" t="s">
        <v>8219</v>
      </c>
    </row>
    <row r="1669" spans="11:13" x14ac:dyDescent="0.25">
      <c r="K1669" s="3">
        <v>3400</v>
      </c>
      <c r="L1669" s="3">
        <v>4313</v>
      </c>
      <c r="M1669" s="8" t="s">
        <v>8219</v>
      </c>
    </row>
    <row r="1670" spans="11:13" x14ac:dyDescent="0.25">
      <c r="K1670" s="3">
        <v>8000</v>
      </c>
      <c r="L1670" s="3">
        <v>8211</v>
      </c>
      <c r="M1670" s="8" t="s">
        <v>8219</v>
      </c>
    </row>
    <row r="1671" spans="11:13" x14ac:dyDescent="0.25">
      <c r="K1671" s="3">
        <v>2000</v>
      </c>
      <c r="L1671" s="3">
        <v>2795</v>
      </c>
      <c r="M1671" s="8" t="s">
        <v>8219</v>
      </c>
    </row>
    <row r="1672" spans="11:13" x14ac:dyDescent="0.25">
      <c r="K1672" s="3">
        <v>1000</v>
      </c>
      <c r="L1672" s="3">
        <v>1026</v>
      </c>
      <c r="M1672" s="8" t="s">
        <v>8219</v>
      </c>
    </row>
    <row r="1673" spans="11:13" x14ac:dyDescent="0.25">
      <c r="K1673" s="3">
        <v>2000</v>
      </c>
      <c r="L1673" s="3">
        <v>2013.47</v>
      </c>
      <c r="M1673" s="8" t="s">
        <v>8219</v>
      </c>
    </row>
    <row r="1674" spans="11:13" x14ac:dyDescent="0.25">
      <c r="K1674" s="3">
        <v>1700</v>
      </c>
      <c r="L1674" s="3">
        <v>1920</v>
      </c>
      <c r="M1674" s="8" t="s">
        <v>8219</v>
      </c>
    </row>
    <row r="1675" spans="11:13" x14ac:dyDescent="0.25">
      <c r="K1675" s="3">
        <v>2100</v>
      </c>
      <c r="L1675" s="3">
        <v>2690</v>
      </c>
      <c r="M1675" s="8" t="s">
        <v>8219</v>
      </c>
    </row>
    <row r="1676" spans="11:13" x14ac:dyDescent="0.25">
      <c r="K1676" s="3">
        <v>5000</v>
      </c>
      <c r="L1676" s="3">
        <v>10085</v>
      </c>
      <c r="M1676" s="8" t="s">
        <v>8219</v>
      </c>
    </row>
    <row r="1677" spans="11:13" x14ac:dyDescent="0.25">
      <c r="K1677" s="3">
        <v>1000</v>
      </c>
      <c r="L1677" s="3">
        <v>1374.16</v>
      </c>
      <c r="M1677" s="8" t="s">
        <v>8219</v>
      </c>
    </row>
    <row r="1678" spans="11:13" x14ac:dyDescent="0.25">
      <c r="K1678" s="3">
        <v>3000</v>
      </c>
      <c r="L1678" s="3">
        <v>3460</v>
      </c>
      <c r="M1678" s="8" t="s">
        <v>8219</v>
      </c>
    </row>
    <row r="1679" spans="11:13" x14ac:dyDescent="0.25">
      <c r="K1679" s="3">
        <v>6000</v>
      </c>
      <c r="L1679" s="3">
        <v>6700</v>
      </c>
      <c r="M1679" s="8" t="s">
        <v>8219</v>
      </c>
    </row>
    <row r="1680" spans="11:13" x14ac:dyDescent="0.25">
      <c r="K1680" s="3">
        <v>1500</v>
      </c>
      <c r="L1680" s="3">
        <v>1776</v>
      </c>
      <c r="M1680" s="8" t="s">
        <v>8219</v>
      </c>
    </row>
    <row r="1681" spans="11:13" x14ac:dyDescent="0.25">
      <c r="K1681" s="3">
        <v>2000</v>
      </c>
      <c r="L1681" s="3">
        <v>3500</v>
      </c>
      <c r="M1681" s="8" t="s">
        <v>8219</v>
      </c>
    </row>
    <row r="1682" spans="11:13" x14ac:dyDescent="0.25">
      <c r="K1682" s="3">
        <v>1000</v>
      </c>
      <c r="L1682" s="3">
        <v>1175</v>
      </c>
      <c r="M1682" s="8" t="s">
        <v>8219</v>
      </c>
    </row>
    <row r="1683" spans="11:13" x14ac:dyDescent="0.25">
      <c r="K1683" s="3">
        <v>65000</v>
      </c>
      <c r="L1683" s="3">
        <v>65924.38</v>
      </c>
      <c r="M1683" s="10" t="s">
        <v>8222</v>
      </c>
    </row>
    <row r="1684" spans="11:13" x14ac:dyDescent="0.25">
      <c r="K1684" s="3">
        <v>6000</v>
      </c>
      <c r="L1684" s="3">
        <v>0</v>
      </c>
      <c r="M1684" s="10" t="s">
        <v>8222</v>
      </c>
    </row>
    <row r="1685" spans="11:13" x14ac:dyDescent="0.25">
      <c r="K1685" s="3">
        <v>3500</v>
      </c>
      <c r="L1685" s="3">
        <v>760</v>
      </c>
      <c r="M1685" s="10" t="s">
        <v>8222</v>
      </c>
    </row>
    <row r="1686" spans="11:13" x14ac:dyDescent="0.25">
      <c r="K1686" s="3">
        <v>8000</v>
      </c>
      <c r="L1686" s="3">
        <v>8730</v>
      </c>
      <c r="M1686" s="10" t="s">
        <v>8222</v>
      </c>
    </row>
    <row r="1687" spans="11:13" x14ac:dyDescent="0.25">
      <c r="K1687" s="3">
        <v>350</v>
      </c>
      <c r="L1687" s="3">
        <v>360</v>
      </c>
      <c r="M1687" s="10" t="s">
        <v>8222</v>
      </c>
    </row>
    <row r="1688" spans="11:13" x14ac:dyDescent="0.25">
      <c r="K1688" s="3">
        <v>5000</v>
      </c>
      <c r="L1688" s="3">
        <v>18</v>
      </c>
      <c r="M1688" s="10" t="s">
        <v>8222</v>
      </c>
    </row>
    <row r="1689" spans="11:13" x14ac:dyDescent="0.25">
      <c r="K1689" s="3">
        <v>10000</v>
      </c>
      <c r="L1689" s="3">
        <v>3125</v>
      </c>
      <c r="M1689" s="10" t="s">
        <v>8222</v>
      </c>
    </row>
    <row r="1690" spans="11:13" x14ac:dyDescent="0.25">
      <c r="K1690" s="3">
        <v>4000</v>
      </c>
      <c r="L1690" s="3">
        <v>1772</v>
      </c>
      <c r="M1690" s="10" t="s">
        <v>8222</v>
      </c>
    </row>
    <row r="1691" spans="11:13" x14ac:dyDescent="0.25">
      <c r="K1691" s="3">
        <v>2400</v>
      </c>
      <c r="L1691" s="3">
        <v>2400</v>
      </c>
      <c r="M1691" s="10" t="s">
        <v>8222</v>
      </c>
    </row>
    <row r="1692" spans="11:13" x14ac:dyDescent="0.25">
      <c r="K1692" s="3">
        <v>2500</v>
      </c>
      <c r="L1692" s="3">
        <v>635</v>
      </c>
      <c r="M1692" s="10" t="s">
        <v>8222</v>
      </c>
    </row>
    <row r="1693" spans="11:13" x14ac:dyDescent="0.25">
      <c r="K1693" s="3">
        <v>30000</v>
      </c>
      <c r="L1693" s="3">
        <v>10042</v>
      </c>
      <c r="M1693" s="10" t="s">
        <v>8222</v>
      </c>
    </row>
    <row r="1694" spans="11:13" x14ac:dyDescent="0.25">
      <c r="K1694" s="3">
        <v>5000</v>
      </c>
      <c r="L1694" s="3">
        <v>2390</v>
      </c>
      <c r="M1694" s="10" t="s">
        <v>8222</v>
      </c>
    </row>
    <row r="1695" spans="11:13" x14ac:dyDescent="0.25">
      <c r="K1695" s="3">
        <v>3000</v>
      </c>
      <c r="L1695" s="3">
        <v>280</v>
      </c>
      <c r="M1695" s="10" t="s">
        <v>8222</v>
      </c>
    </row>
    <row r="1696" spans="11:13" x14ac:dyDescent="0.25">
      <c r="K1696" s="3">
        <v>10000</v>
      </c>
      <c r="L1696" s="3">
        <v>5</v>
      </c>
      <c r="M1696" s="10" t="s">
        <v>8222</v>
      </c>
    </row>
    <row r="1697" spans="11:13" x14ac:dyDescent="0.25">
      <c r="K1697" s="3">
        <v>12000</v>
      </c>
      <c r="L1697" s="3">
        <v>1405</v>
      </c>
      <c r="M1697" s="10" t="s">
        <v>8222</v>
      </c>
    </row>
    <row r="1698" spans="11:13" x14ac:dyDescent="0.25">
      <c r="K1698" s="3">
        <v>300000</v>
      </c>
      <c r="L1698" s="3">
        <v>0</v>
      </c>
      <c r="M1698" s="10" t="s">
        <v>8222</v>
      </c>
    </row>
    <row r="1699" spans="11:13" x14ac:dyDescent="0.25">
      <c r="K1699" s="3">
        <v>12500</v>
      </c>
      <c r="L1699" s="3">
        <v>2526</v>
      </c>
      <c r="M1699" s="10" t="s">
        <v>8222</v>
      </c>
    </row>
    <row r="1700" spans="11:13" x14ac:dyDescent="0.25">
      <c r="K1700" s="3">
        <v>125000</v>
      </c>
      <c r="L1700" s="3">
        <v>0</v>
      </c>
      <c r="M1700" s="10" t="s">
        <v>8222</v>
      </c>
    </row>
    <row r="1701" spans="11:13" x14ac:dyDescent="0.25">
      <c r="K1701" s="3">
        <v>5105</v>
      </c>
      <c r="L1701" s="3">
        <v>216</v>
      </c>
      <c r="M1701" s="10" t="s">
        <v>8222</v>
      </c>
    </row>
    <row r="1702" spans="11:13" x14ac:dyDescent="0.25">
      <c r="K1702" s="3">
        <v>20000</v>
      </c>
      <c r="L1702" s="3">
        <v>5212</v>
      </c>
      <c r="M1702" s="10" t="s">
        <v>8222</v>
      </c>
    </row>
    <row r="1703" spans="11:13" x14ac:dyDescent="0.25">
      <c r="K1703" s="3">
        <v>5050</v>
      </c>
      <c r="L1703" s="3">
        <v>10</v>
      </c>
      <c r="M1703" s="9" t="s">
        <v>8221</v>
      </c>
    </row>
    <row r="1704" spans="11:13" x14ac:dyDescent="0.25">
      <c r="K1704" s="3">
        <v>16500</v>
      </c>
      <c r="L1704" s="3">
        <v>1</v>
      </c>
      <c r="M1704" s="9" t="s">
        <v>8221</v>
      </c>
    </row>
    <row r="1705" spans="11:13" x14ac:dyDescent="0.25">
      <c r="K1705" s="3">
        <v>5000</v>
      </c>
      <c r="L1705" s="3">
        <v>51</v>
      </c>
      <c r="M1705" s="9" t="s">
        <v>8221</v>
      </c>
    </row>
    <row r="1706" spans="11:13" x14ac:dyDescent="0.25">
      <c r="K1706" s="3">
        <v>2000</v>
      </c>
      <c r="L1706" s="3">
        <v>1302</v>
      </c>
      <c r="M1706" s="9" t="s">
        <v>8221</v>
      </c>
    </row>
    <row r="1707" spans="11:13" x14ac:dyDescent="0.25">
      <c r="K1707" s="3">
        <v>2000</v>
      </c>
      <c r="L1707" s="3">
        <v>0</v>
      </c>
      <c r="M1707" s="9" t="s">
        <v>8221</v>
      </c>
    </row>
    <row r="1708" spans="11:13" x14ac:dyDescent="0.25">
      <c r="K1708" s="3">
        <v>5500</v>
      </c>
      <c r="L1708" s="3">
        <v>0</v>
      </c>
      <c r="M1708" s="9" t="s">
        <v>8221</v>
      </c>
    </row>
    <row r="1709" spans="11:13" x14ac:dyDescent="0.25">
      <c r="K1709" s="3">
        <v>5000</v>
      </c>
      <c r="L1709" s="3">
        <v>487</v>
      </c>
      <c r="M1709" s="9" t="s">
        <v>8221</v>
      </c>
    </row>
    <row r="1710" spans="11:13" x14ac:dyDescent="0.25">
      <c r="K1710" s="3">
        <v>7000</v>
      </c>
      <c r="L1710" s="3">
        <v>0</v>
      </c>
      <c r="M1710" s="9" t="s">
        <v>8221</v>
      </c>
    </row>
    <row r="1711" spans="11:13" x14ac:dyDescent="0.25">
      <c r="K1711" s="3">
        <v>1750</v>
      </c>
      <c r="L1711" s="3">
        <v>85</v>
      </c>
      <c r="M1711" s="9" t="s">
        <v>8221</v>
      </c>
    </row>
    <row r="1712" spans="11:13" x14ac:dyDescent="0.25">
      <c r="K1712" s="3">
        <v>5000</v>
      </c>
      <c r="L1712" s="3">
        <v>34</v>
      </c>
      <c r="M1712" s="9" t="s">
        <v>8221</v>
      </c>
    </row>
    <row r="1713" spans="11:13" x14ac:dyDescent="0.25">
      <c r="K1713" s="3">
        <v>10000</v>
      </c>
      <c r="L1713" s="3">
        <v>1050</v>
      </c>
      <c r="M1713" s="9" t="s">
        <v>8221</v>
      </c>
    </row>
    <row r="1714" spans="11:13" x14ac:dyDescent="0.25">
      <c r="K1714" s="3">
        <v>5000</v>
      </c>
      <c r="L1714" s="3">
        <v>0</v>
      </c>
      <c r="M1714" s="9" t="s">
        <v>8221</v>
      </c>
    </row>
    <row r="1715" spans="11:13" x14ac:dyDescent="0.25">
      <c r="K1715" s="3">
        <v>3000</v>
      </c>
      <c r="L1715" s="3">
        <v>50</v>
      </c>
      <c r="M1715" s="9" t="s">
        <v>8221</v>
      </c>
    </row>
    <row r="1716" spans="11:13" x14ac:dyDescent="0.25">
      <c r="K1716" s="3">
        <v>25000</v>
      </c>
      <c r="L1716" s="3">
        <v>1967</v>
      </c>
      <c r="M1716" s="9" t="s">
        <v>8221</v>
      </c>
    </row>
    <row r="1717" spans="11:13" x14ac:dyDescent="0.25">
      <c r="K1717" s="3">
        <v>5000</v>
      </c>
      <c r="L1717" s="3">
        <v>11</v>
      </c>
      <c r="M1717" s="9" t="s">
        <v>8221</v>
      </c>
    </row>
    <row r="1718" spans="11:13" x14ac:dyDescent="0.25">
      <c r="K1718" s="3">
        <v>2000</v>
      </c>
      <c r="L1718" s="3">
        <v>150</v>
      </c>
      <c r="M1718" s="9" t="s">
        <v>8221</v>
      </c>
    </row>
    <row r="1719" spans="11:13" x14ac:dyDescent="0.25">
      <c r="K1719" s="3">
        <v>3265</v>
      </c>
      <c r="L1719" s="3">
        <v>1395</v>
      </c>
      <c r="M1719" s="9" t="s">
        <v>8221</v>
      </c>
    </row>
    <row r="1720" spans="11:13" x14ac:dyDescent="0.25">
      <c r="K1720" s="3">
        <v>35000</v>
      </c>
      <c r="L1720" s="3">
        <v>75</v>
      </c>
      <c r="M1720" s="9" t="s">
        <v>8221</v>
      </c>
    </row>
    <row r="1721" spans="11:13" x14ac:dyDescent="0.25">
      <c r="K1721" s="3">
        <v>4000</v>
      </c>
      <c r="L1721" s="3">
        <v>35</v>
      </c>
      <c r="M1721" s="9" t="s">
        <v>8221</v>
      </c>
    </row>
    <row r="1722" spans="11:13" x14ac:dyDescent="0.25">
      <c r="K1722" s="3">
        <v>4000</v>
      </c>
      <c r="L1722" s="3">
        <v>225</v>
      </c>
      <c r="M1722" s="9" t="s">
        <v>8221</v>
      </c>
    </row>
    <row r="1723" spans="11:13" x14ac:dyDescent="0.25">
      <c r="K1723" s="3">
        <v>5000</v>
      </c>
      <c r="L1723" s="3">
        <v>0</v>
      </c>
      <c r="M1723" s="9" t="s">
        <v>8221</v>
      </c>
    </row>
    <row r="1724" spans="11:13" x14ac:dyDescent="0.25">
      <c r="K1724" s="3">
        <v>2880</v>
      </c>
      <c r="L1724" s="3">
        <v>1</v>
      </c>
      <c r="M1724" s="9" t="s">
        <v>8221</v>
      </c>
    </row>
    <row r="1725" spans="11:13" x14ac:dyDescent="0.25">
      <c r="K1725" s="3">
        <v>10000</v>
      </c>
      <c r="L1725" s="3">
        <v>650</v>
      </c>
      <c r="M1725" s="9" t="s">
        <v>8221</v>
      </c>
    </row>
    <row r="1726" spans="11:13" x14ac:dyDescent="0.25">
      <c r="K1726" s="3">
        <v>6000</v>
      </c>
      <c r="L1726" s="3">
        <v>35</v>
      </c>
      <c r="M1726" s="9" t="s">
        <v>8221</v>
      </c>
    </row>
    <row r="1727" spans="11:13" x14ac:dyDescent="0.25">
      <c r="K1727" s="3">
        <v>5500</v>
      </c>
      <c r="L1727" s="3">
        <v>560</v>
      </c>
      <c r="M1727" s="9" t="s">
        <v>8221</v>
      </c>
    </row>
    <row r="1728" spans="11:13" x14ac:dyDescent="0.25">
      <c r="K1728" s="3">
        <v>6500</v>
      </c>
      <c r="L1728" s="3">
        <v>2196</v>
      </c>
      <c r="M1728" s="9" t="s">
        <v>8221</v>
      </c>
    </row>
    <row r="1729" spans="11:13" x14ac:dyDescent="0.25">
      <c r="K1729" s="3">
        <v>3000</v>
      </c>
      <c r="L1729" s="3">
        <v>1</v>
      </c>
      <c r="M1729" s="9" t="s">
        <v>8221</v>
      </c>
    </row>
    <row r="1730" spans="11:13" x14ac:dyDescent="0.25">
      <c r="K1730" s="3">
        <v>1250</v>
      </c>
      <c r="L1730" s="3">
        <v>855</v>
      </c>
      <c r="M1730" s="9" t="s">
        <v>8221</v>
      </c>
    </row>
    <row r="1731" spans="11:13" x14ac:dyDescent="0.25">
      <c r="K1731" s="3">
        <v>10000</v>
      </c>
      <c r="L1731" s="3">
        <v>0</v>
      </c>
      <c r="M1731" s="9" t="s">
        <v>8221</v>
      </c>
    </row>
    <row r="1732" spans="11:13" x14ac:dyDescent="0.25">
      <c r="K1732" s="3">
        <v>3000</v>
      </c>
      <c r="L1732" s="3">
        <v>0</v>
      </c>
      <c r="M1732" s="9" t="s">
        <v>8221</v>
      </c>
    </row>
    <row r="1733" spans="11:13" x14ac:dyDescent="0.25">
      <c r="K1733" s="3">
        <v>1000</v>
      </c>
      <c r="L1733" s="3">
        <v>0</v>
      </c>
      <c r="M1733" s="9" t="s">
        <v>8221</v>
      </c>
    </row>
    <row r="1734" spans="11:13" x14ac:dyDescent="0.25">
      <c r="K1734" s="3">
        <v>4000</v>
      </c>
      <c r="L1734" s="3">
        <v>0</v>
      </c>
      <c r="M1734" s="9" t="s">
        <v>8221</v>
      </c>
    </row>
    <row r="1735" spans="11:13" x14ac:dyDescent="0.25">
      <c r="K1735" s="3">
        <v>10000</v>
      </c>
      <c r="L1735" s="3">
        <v>0</v>
      </c>
      <c r="M1735" s="9" t="s">
        <v>8221</v>
      </c>
    </row>
    <row r="1736" spans="11:13" x14ac:dyDescent="0.25">
      <c r="K1736" s="3">
        <v>4500</v>
      </c>
      <c r="L1736" s="3">
        <v>1</v>
      </c>
      <c r="M1736" s="9" t="s">
        <v>8221</v>
      </c>
    </row>
    <row r="1737" spans="11:13" x14ac:dyDescent="0.25">
      <c r="K1737" s="3">
        <v>1000</v>
      </c>
      <c r="L1737" s="3">
        <v>110</v>
      </c>
      <c r="M1737" s="9" t="s">
        <v>8221</v>
      </c>
    </row>
    <row r="1738" spans="11:13" x14ac:dyDescent="0.25">
      <c r="K1738" s="3">
        <v>3000</v>
      </c>
      <c r="L1738" s="3">
        <v>22</v>
      </c>
      <c r="M1738" s="9" t="s">
        <v>8221</v>
      </c>
    </row>
    <row r="1739" spans="11:13" x14ac:dyDescent="0.25">
      <c r="K1739" s="3">
        <v>4000</v>
      </c>
      <c r="L1739" s="3">
        <v>850</v>
      </c>
      <c r="M1739" s="9" t="s">
        <v>8221</v>
      </c>
    </row>
    <row r="1740" spans="11:13" x14ac:dyDescent="0.25">
      <c r="K1740" s="3">
        <v>5000</v>
      </c>
      <c r="L1740" s="3">
        <v>20</v>
      </c>
      <c r="M1740" s="9" t="s">
        <v>8221</v>
      </c>
    </row>
    <row r="1741" spans="11:13" x14ac:dyDescent="0.25">
      <c r="K1741" s="3">
        <v>1000</v>
      </c>
      <c r="L1741" s="3">
        <v>1</v>
      </c>
      <c r="M1741" s="9" t="s">
        <v>8221</v>
      </c>
    </row>
    <row r="1742" spans="11:13" x14ac:dyDescent="0.25">
      <c r="K1742" s="3">
        <v>3000</v>
      </c>
      <c r="L1742" s="3">
        <v>0</v>
      </c>
      <c r="M1742" s="9" t="s">
        <v>8221</v>
      </c>
    </row>
    <row r="1743" spans="11:13" x14ac:dyDescent="0.25">
      <c r="K1743" s="3">
        <v>1200</v>
      </c>
      <c r="L1743" s="3">
        <v>1330</v>
      </c>
      <c r="M1743" s="8" t="s">
        <v>8219</v>
      </c>
    </row>
    <row r="1744" spans="11:13" x14ac:dyDescent="0.25">
      <c r="K1744" s="3">
        <v>2000</v>
      </c>
      <c r="L1744" s="3">
        <v>2175</v>
      </c>
      <c r="M1744" s="8" t="s">
        <v>8219</v>
      </c>
    </row>
    <row r="1745" spans="11:13" x14ac:dyDescent="0.25">
      <c r="K1745" s="3">
        <v>6000</v>
      </c>
      <c r="L1745" s="3">
        <v>6025</v>
      </c>
      <c r="M1745" s="8" t="s">
        <v>8219</v>
      </c>
    </row>
    <row r="1746" spans="11:13" x14ac:dyDescent="0.25">
      <c r="K1746" s="3">
        <v>5500</v>
      </c>
      <c r="L1746" s="3">
        <v>6515</v>
      </c>
      <c r="M1746" s="8" t="s">
        <v>8219</v>
      </c>
    </row>
    <row r="1747" spans="11:13" x14ac:dyDescent="0.25">
      <c r="K1747" s="3">
        <v>7000</v>
      </c>
      <c r="L1747" s="3">
        <v>7981</v>
      </c>
      <c r="M1747" s="8" t="s">
        <v>8219</v>
      </c>
    </row>
    <row r="1748" spans="11:13" x14ac:dyDescent="0.25">
      <c r="K1748" s="3">
        <v>15000</v>
      </c>
      <c r="L1748" s="3">
        <v>22215</v>
      </c>
      <c r="M1748" s="8" t="s">
        <v>8219</v>
      </c>
    </row>
    <row r="1749" spans="11:13" x14ac:dyDescent="0.25">
      <c r="K1749" s="3">
        <v>9000</v>
      </c>
      <c r="L1749" s="3">
        <v>9446</v>
      </c>
      <c r="M1749" s="8" t="s">
        <v>8219</v>
      </c>
    </row>
    <row r="1750" spans="11:13" x14ac:dyDescent="0.25">
      <c r="K1750" s="3">
        <v>50000</v>
      </c>
      <c r="L1750" s="3">
        <v>64974</v>
      </c>
      <c r="M1750" s="8" t="s">
        <v>8219</v>
      </c>
    </row>
    <row r="1751" spans="11:13" x14ac:dyDescent="0.25">
      <c r="K1751" s="3">
        <v>10050</v>
      </c>
      <c r="L1751" s="3">
        <v>12410.5</v>
      </c>
      <c r="M1751" s="8" t="s">
        <v>8219</v>
      </c>
    </row>
    <row r="1752" spans="11:13" x14ac:dyDescent="0.25">
      <c r="K1752" s="3">
        <v>5000</v>
      </c>
      <c r="L1752" s="3">
        <v>10081</v>
      </c>
      <c r="M1752" s="8" t="s">
        <v>8219</v>
      </c>
    </row>
    <row r="1753" spans="11:13" x14ac:dyDescent="0.25">
      <c r="K1753" s="3">
        <v>10000</v>
      </c>
      <c r="L1753" s="3">
        <v>10290</v>
      </c>
      <c r="M1753" s="8" t="s">
        <v>8219</v>
      </c>
    </row>
    <row r="1754" spans="11:13" x14ac:dyDescent="0.25">
      <c r="K1754" s="3">
        <v>1200</v>
      </c>
      <c r="L1754" s="3">
        <v>3122</v>
      </c>
      <c r="M1754" s="8" t="s">
        <v>8219</v>
      </c>
    </row>
    <row r="1755" spans="11:13" x14ac:dyDescent="0.25">
      <c r="K1755" s="3">
        <v>15000</v>
      </c>
      <c r="L1755" s="3">
        <v>16200</v>
      </c>
      <c r="M1755" s="8" t="s">
        <v>8219</v>
      </c>
    </row>
    <row r="1756" spans="11:13" x14ac:dyDescent="0.25">
      <c r="K1756" s="3">
        <v>8500</v>
      </c>
      <c r="L1756" s="3">
        <v>9395</v>
      </c>
      <c r="M1756" s="8" t="s">
        <v>8219</v>
      </c>
    </row>
    <row r="1757" spans="11:13" x14ac:dyDescent="0.25">
      <c r="K1757" s="3">
        <v>25</v>
      </c>
      <c r="L1757" s="3">
        <v>30</v>
      </c>
      <c r="M1757" s="8" t="s">
        <v>8219</v>
      </c>
    </row>
    <row r="1758" spans="11:13" x14ac:dyDescent="0.25">
      <c r="K1758" s="3">
        <v>5500</v>
      </c>
      <c r="L1758" s="3">
        <v>5655.6</v>
      </c>
      <c r="M1758" s="8" t="s">
        <v>8219</v>
      </c>
    </row>
    <row r="1759" spans="11:13" x14ac:dyDescent="0.25">
      <c r="K1759" s="3">
        <v>5000</v>
      </c>
      <c r="L1759" s="3">
        <v>5800</v>
      </c>
      <c r="M1759" s="8" t="s">
        <v>8219</v>
      </c>
    </row>
    <row r="1760" spans="11:13" x14ac:dyDescent="0.25">
      <c r="K1760" s="3">
        <v>1000</v>
      </c>
      <c r="L1760" s="3">
        <v>1147</v>
      </c>
      <c r="M1760" s="8" t="s">
        <v>8219</v>
      </c>
    </row>
    <row r="1761" spans="11:13" x14ac:dyDescent="0.25">
      <c r="K1761" s="3">
        <v>5000</v>
      </c>
      <c r="L1761" s="3">
        <v>5330</v>
      </c>
      <c r="M1761" s="8" t="s">
        <v>8219</v>
      </c>
    </row>
    <row r="1762" spans="11:13" x14ac:dyDescent="0.25">
      <c r="K1762" s="3">
        <v>5000</v>
      </c>
      <c r="L1762" s="3">
        <v>8272</v>
      </c>
      <c r="M1762" s="8" t="s">
        <v>8219</v>
      </c>
    </row>
    <row r="1763" spans="11:13" x14ac:dyDescent="0.25">
      <c r="K1763" s="3">
        <v>100</v>
      </c>
      <c r="L1763" s="3">
        <v>155</v>
      </c>
      <c r="M1763" s="8" t="s">
        <v>8219</v>
      </c>
    </row>
    <row r="1764" spans="11:13" x14ac:dyDescent="0.25">
      <c r="K1764" s="3">
        <v>100</v>
      </c>
      <c r="L1764" s="3">
        <v>885</v>
      </c>
      <c r="M1764" s="8" t="s">
        <v>8219</v>
      </c>
    </row>
    <row r="1765" spans="11:13" x14ac:dyDescent="0.25">
      <c r="K1765" s="3">
        <v>12000</v>
      </c>
      <c r="L1765" s="3">
        <v>12229</v>
      </c>
      <c r="M1765" s="8" t="s">
        <v>8219</v>
      </c>
    </row>
    <row r="1766" spans="11:13" x14ac:dyDescent="0.25">
      <c r="K1766" s="3">
        <v>11000</v>
      </c>
      <c r="L1766" s="3">
        <v>2156</v>
      </c>
      <c r="M1766" s="9" t="s">
        <v>8221</v>
      </c>
    </row>
    <row r="1767" spans="11:13" x14ac:dyDescent="0.25">
      <c r="K1767" s="3">
        <v>12500</v>
      </c>
      <c r="L1767" s="3">
        <v>7433.48</v>
      </c>
      <c r="M1767" s="9" t="s">
        <v>8221</v>
      </c>
    </row>
    <row r="1768" spans="11:13" x14ac:dyDescent="0.25">
      <c r="K1768" s="3">
        <v>1500</v>
      </c>
      <c r="L1768" s="3">
        <v>0</v>
      </c>
      <c r="M1768" s="9" t="s">
        <v>8221</v>
      </c>
    </row>
    <row r="1769" spans="11:13" x14ac:dyDescent="0.25">
      <c r="K1769" s="3">
        <v>5000</v>
      </c>
      <c r="L1769" s="3">
        <v>2286</v>
      </c>
      <c r="M1769" s="9" t="s">
        <v>8221</v>
      </c>
    </row>
    <row r="1770" spans="11:13" x14ac:dyDescent="0.25">
      <c r="K1770" s="3">
        <v>5000</v>
      </c>
      <c r="L1770" s="3">
        <v>187</v>
      </c>
      <c r="M1770" s="9" t="s">
        <v>8221</v>
      </c>
    </row>
    <row r="1771" spans="11:13" x14ac:dyDescent="0.25">
      <c r="K1771" s="3">
        <v>40000</v>
      </c>
      <c r="L1771" s="3">
        <v>1081</v>
      </c>
      <c r="M1771" s="9" t="s">
        <v>8221</v>
      </c>
    </row>
    <row r="1772" spans="11:13" x14ac:dyDescent="0.25">
      <c r="K1772" s="3">
        <v>24500</v>
      </c>
      <c r="L1772" s="3">
        <v>13846</v>
      </c>
      <c r="M1772" s="9" t="s">
        <v>8221</v>
      </c>
    </row>
    <row r="1773" spans="11:13" x14ac:dyDescent="0.25">
      <c r="K1773" s="3">
        <v>4200</v>
      </c>
      <c r="L1773" s="3">
        <v>895</v>
      </c>
      <c r="M1773" s="9" t="s">
        <v>8221</v>
      </c>
    </row>
    <row r="1774" spans="11:13" x14ac:dyDescent="0.25">
      <c r="K1774" s="3">
        <v>5500</v>
      </c>
      <c r="L1774" s="3">
        <v>858</v>
      </c>
      <c r="M1774" s="9" t="s">
        <v>8221</v>
      </c>
    </row>
    <row r="1775" spans="11:13" x14ac:dyDescent="0.25">
      <c r="K1775" s="3">
        <v>30000</v>
      </c>
      <c r="L1775" s="3">
        <v>1877</v>
      </c>
      <c r="M1775" s="9" t="s">
        <v>8221</v>
      </c>
    </row>
    <row r="1776" spans="11:13" x14ac:dyDescent="0.25">
      <c r="K1776" s="3">
        <v>2500</v>
      </c>
      <c r="L1776" s="3">
        <v>1148</v>
      </c>
      <c r="M1776" s="9" t="s">
        <v>8221</v>
      </c>
    </row>
    <row r="1777" spans="11:13" x14ac:dyDescent="0.25">
      <c r="K1777" s="3">
        <v>32500</v>
      </c>
      <c r="L1777" s="3">
        <v>21158</v>
      </c>
      <c r="M1777" s="9" t="s">
        <v>8221</v>
      </c>
    </row>
    <row r="1778" spans="11:13" x14ac:dyDescent="0.25">
      <c r="K1778" s="3">
        <v>5000</v>
      </c>
      <c r="L1778" s="3">
        <v>335</v>
      </c>
      <c r="M1778" s="9" t="s">
        <v>8221</v>
      </c>
    </row>
    <row r="1779" spans="11:13" x14ac:dyDescent="0.25">
      <c r="K1779" s="3">
        <v>4800</v>
      </c>
      <c r="L1779" s="3">
        <v>651</v>
      </c>
      <c r="M1779" s="9" t="s">
        <v>8221</v>
      </c>
    </row>
    <row r="1780" spans="11:13" x14ac:dyDescent="0.25">
      <c r="K1780" s="3">
        <v>50000</v>
      </c>
      <c r="L1780" s="3">
        <v>995</v>
      </c>
      <c r="M1780" s="9" t="s">
        <v>8221</v>
      </c>
    </row>
    <row r="1781" spans="11:13" x14ac:dyDescent="0.25">
      <c r="K1781" s="3">
        <v>11000</v>
      </c>
      <c r="L1781" s="3">
        <v>3986</v>
      </c>
      <c r="M1781" s="9" t="s">
        <v>8221</v>
      </c>
    </row>
    <row r="1782" spans="11:13" x14ac:dyDescent="0.25">
      <c r="K1782" s="3">
        <v>30000</v>
      </c>
      <c r="L1782" s="3">
        <v>11923</v>
      </c>
      <c r="M1782" s="9" t="s">
        <v>8221</v>
      </c>
    </row>
    <row r="1783" spans="11:13" x14ac:dyDescent="0.25">
      <c r="K1783" s="3">
        <v>5500</v>
      </c>
      <c r="L1783" s="3">
        <v>1417</v>
      </c>
      <c r="M1783" s="9" t="s">
        <v>8221</v>
      </c>
    </row>
    <row r="1784" spans="11:13" x14ac:dyDescent="0.25">
      <c r="K1784" s="3">
        <v>35000</v>
      </c>
      <c r="L1784" s="3">
        <v>5422</v>
      </c>
      <c r="M1784" s="9" t="s">
        <v>8221</v>
      </c>
    </row>
    <row r="1785" spans="11:13" x14ac:dyDescent="0.25">
      <c r="K1785" s="3">
        <v>40000</v>
      </c>
      <c r="L1785" s="3">
        <v>9477</v>
      </c>
      <c r="M1785" s="9" t="s">
        <v>8221</v>
      </c>
    </row>
    <row r="1786" spans="11:13" x14ac:dyDescent="0.25">
      <c r="K1786" s="3">
        <v>5000</v>
      </c>
      <c r="L1786" s="3">
        <v>1988</v>
      </c>
      <c r="M1786" s="9" t="s">
        <v>8221</v>
      </c>
    </row>
    <row r="1787" spans="11:13" x14ac:dyDescent="0.25">
      <c r="K1787" s="3">
        <v>24000</v>
      </c>
      <c r="L1787" s="3">
        <v>4853</v>
      </c>
      <c r="M1787" s="9" t="s">
        <v>8221</v>
      </c>
    </row>
    <row r="1788" spans="11:13" x14ac:dyDescent="0.25">
      <c r="K1788" s="3">
        <v>1900</v>
      </c>
      <c r="L1788" s="3">
        <v>905</v>
      </c>
      <c r="M1788" s="9" t="s">
        <v>8221</v>
      </c>
    </row>
    <row r="1789" spans="11:13" x14ac:dyDescent="0.25">
      <c r="K1789" s="3">
        <v>10000</v>
      </c>
      <c r="L1789" s="3">
        <v>1533</v>
      </c>
      <c r="M1789" s="9" t="s">
        <v>8221</v>
      </c>
    </row>
    <row r="1790" spans="11:13" x14ac:dyDescent="0.25">
      <c r="K1790" s="3">
        <v>5500</v>
      </c>
      <c r="L1790" s="3">
        <v>76</v>
      </c>
      <c r="M1790" s="9" t="s">
        <v>8221</v>
      </c>
    </row>
    <row r="1791" spans="11:13" x14ac:dyDescent="0.25">
      <c r="K1791" s="3">
        <v>8000</v>
      </c>
      <c r="L1791" s="3">
        <v>40</v>
      </c>
      <c r="M1791" s="9" t="s">
        <v>8221</v>
      </c>
    </row>
    <row r="1792" spans="11:13" x14ac:dyDescent="0.25">
      <c r="K1792" s="3">
        <v>33000</v>
      </c>
      <c r="L1792" s="3">
        <v>1636</v>
      </c>
      <c r="M1792" s="9" t="s">
        <v>8221</v>
      </c>
    </row>
    <row r="1793" spans="11:13" x14ac:dyDescent="0.25">
      <c r="K1793" s="3">
        <v>3000</v>
      </c>
      <c r="L1793" s="3">
        <v>107</v>
      </c>
      <c r="M1793" s="9" t="s">
        <v>8221</v>
      </c>
    </row>
    <row r="1794" spans="11:13" x14ac:dyDescent="0.25">
      <c r="K1794" s="3">
        <v>25000</v>
      </c>
      <c r="L1794" s="3">
        <v>15281</v>
      </c>
      <c r="M1794" s="9" t="s">
        <v>8221</v>
      </c>
    </row>
    <row r="1795" spans="11:13" x14ac:dyDescent="0.25">
      <c r="K1795" s="3">
        <v>3000</v>
      </c>
      <c r="L1795" s="3">
        <v>40</v>
      </c>
      <c r="M1795" s="9" t="s">
        <v>8221</v>
      </c>
    </row>
    <row r="1796" spans="11:13" x14ac:dyDescent="0.25">
      <c r="K1796" s="3">
        <v>9000</v>
      </c>
      <c r="L1796" s="3">
        <v>997</v>
      </c>
      <c r="M1796" s="9" t="s">
        <v>8221</v>
      </c>
    </row>
    <row r="1797" spans="11:13" x14ac:dyDescent="0.25">
      <c r="K1797" s="3">
        <v>28000</v>
      </c>
      <c r="L1797" s="3">
        <v>10846</v>
      </c>
      <c r="M1797" s="9" t="s">
        <v>8221</v>
      </c>
    </row>
    <row r="1798" spans="11:13" x14ac:dyDescent="0.25">
      <c r="K1798" s="3">
        <v>19000</v>
      </c>
      <c r="L1798" s="3">
        <v>4190</v>
      </c>
      <c r="M1798" s="9" t="s">
        <v>8221</v>
      </c>
    </row>
    <row r="1799" spans="11:13" x14ac:dyDescent="0.25">
      <c r="K1799" s="3">
        <v>10000</v>
      </c>
      <c r="L1799" s="3">
        <v>6755</v>
      </c>
      <c r="M1799" s="9" t="s">
        <v>8221</v>
      </c>
    </row>
    <row r="1800" spans="11:13" x14ac:dyDescent="0.25">
      <c r="K1800" s="3">
        <v>16000</v>
      </c>
      <c r="L1800" s="3">
        <v>2182</v>
      </c>
      <c r="M1800" s="9" t="s">
        <v>8221</v>
      </c>
    </row>
    <row r="1801" spans="11:13" x14ac:dyDescent="0.25">
      <c r="K1801" s="3">
        <v>4000</v>
      </c>
      <c r="L1801" s="3">
        <v>69.83</v>
      </c>
      <c r="M1801" s="9" t="s">
        <v>8221</v>
      </c>
    </row>
    <row r="1802" spans="11:13" x14ac:dyDescent="0.25">
      <c r="K1802" s="3">
        <v>46260</v>
      </c>
      <c r="L1802" s="3">
        <v>9460</v>
      </c>
      <c r="M1802" s="9" t="s">
        <v>8221</v>
      </c>
    </row>
    <row r="1803" spans="11:13" x14ac:dyDescent="0.25">
      <c r="K1803" s="3">
        <v>17000</v>
      </c>
      <c r="L1803" s="3">
        <v>2355</v>
      </c>
      <c r="M1803" s="9" t="s">
        <v>8221</v>
      </c>
    </row>
    <row r="1804" spans="11:13" x14ac:dyDescent="0.25">
      <c r="K1804" s="3">
        <v>3500</v>
      </c>
      <c r="L1804" s="3">
        <v>1697</v>
      </c>
      <c r="M1804" s="9" t="s">
        <v>8221</v>
      </c>
    </row>
    <row r="1805" spans="11:13" x14ac:dyDescent="0.25">
      <c r="K1805" s="3">
        <v>17500</v>
      </c>
      <c r="L1805" s="3">
        <v>5390</v>
      </c>
      <c r="M1805" s="9" t="s">
        <v>8221</v>
      </c>
    </row>
    <row r="1806" spans="11:13" x14ac:dyDescent="0.25">
      <c r="K1806" s="3">
        <v>15500</v>
      </c>
      <c r="L1806" s="3">
        <v>5452</v>
      </c>
      <c r="M1806" s="9" t="s">
        <v>8221</v>
      </c>
    </row>
    <row r="1807" spans="11:13" x14ac:dyDescent="0.25">
      <c r="K1807" s="3">
        <v>22500</v>
      </c>
      <c r="L1807" s="3">
        <v>8191</v>
      </c>
      <c r="M1807" s="9" t="s">
        <v>8221</v>
      </c>
    </row>
    <row r="1808" spans="11:13" x14ac:dyDescent="0.25">
      <c r="K1808" s="3">
        <v>20000</v>
      </c>
      <c r="L1808" s="3">
        <v>591</v>
      </c>
      <c r="M1808" s="9" t="s">
        <v>8221</v>
      </c>
    </row>
    <row r="1809" spans="11:13" x14ac:dyDescent="0.25">
      <c r="K1809" s="3">
        <v>5000</v>
      </c>
      <c r="L1809" s="3">
        <v>553</v>
      </c>
      <c r="M1809" s="9" t="s">
        <v>8221</v>
      </c>
    </row>
    <row r="1810" spans="11:13" x14ac:dyDescent="0.25">
      <c r="K1810" s="3">
        <v>28000</v>
      </c>
      <c r="L1810" s="3">
        <v>11594</v>
      </c>
      <c r="M1810" s="9" t="s">
        <v>8221</v>
      </c>
    </row>
    <row r="1811" spans="11:13" x14ac:dyDescent="0.25">
      <c r="K1811" s="3">
        <v>3500</v>
      </c>
      <c r="L1811" s="3">
        <v>380</v>
      </c>
      <c r="M1811" s="9" t="s">
        <v>8221</v>
      </c>
    </row>
    <row r="1812" spans="11:13" x14ac:dyDescent="0.25">
      <c r="K1812" s="3">
        <v>450</v>
      </c>
      <c r="L1812" s="3">
        <v>15</v>
      </c>
      <c r="M1812" s="9" t="s">
        <v>8221</v>
      </c>
    </row>
    <row r="1813" spans="11:13" x14ac:dyDescent="0.25">
      <c r="K1813" s="3">
        <v>54000</v>
      </c>
      <c r="L1813" s="3">
        <v>40</v>
      </c>
      <c r="M1813" s="9" t="s">
        <v>8221</v>
      </c>
    </row>
    <row r="1814" spans="11:13" x14ac:dyDescent="0.25">
      <c r="K1814" s="3">
        <v>6500</v>
      </c>
      <c r="L1814" s="3">
        <v>865</v>
      </c>
      <c r="M1814" s="9" t="s">
        <v>8221</v>
      </c>
    </row>
    <row r="1815" spans="11:13" x14ac:dyDescent="0.25">
      <c r="K1815" s="3">
        <v>8750</v>
      </c>
      <c r="L1815" s="3">
        <v>0</v>
      </c>
      <c r="M1815" s="9" t="s">
        <v>8221</v>
      </c>
    </row>
    <row r="1816" spans="11:13" x14ac:dyDescent="0.25">
      <c r="K1816" s="3">
        <v>12000</v>
      </c>
      <c r="L1816" s="3">
        <v>5902</v>
      </c>
      <c r="M1816" s="9" t="s">
        <v>8221</v>
      </c>
    </row>
    <row r="1817" spans="11:13" x14ac:dyDescent="0.25">
      <c r="K1817" s="3">
        <v>3000</v>
      </c>
      <c r="L1817" s="3">
        <v>0</v>
      </c>
      <c r="M1817" s="9" t="s">
        <v>8221</v>
      </c>
    </row>
    <row r="1818" spans="11:13" x14ac:dyDescent="0.25">
      <c r="K1818" s="3">
        <v>25000</v>
      </c>
      <c r="L1818" s="3">
        <v>509</v>
      </c>
      <c r="M1818" s="9" t="s">
        <v>8221</v>
      </c>
    </row>
    <row r="1819" spans="11:13" x14ac:dyDescent="0.25">
      <c r="K1819" s="3">
        <v>18000</v>
      </c>
      <c r="L1819" s="3">
        <v>9419</v>
      </c>
      <c r="M1819" s="9" t="s">
        <v>8221</v>
      </c>
    </row>
    <row r="1820" spans="11:13" x14ac:dyDescent="0.25">
      <c r="K1820" s="3">
        <v>15000</v>
      </c>
      <c r="L1820" s="3">
        <v>0</v>
      </c>
      <c r="M1820" s="9" t="s">
        <v>8221</v>
      </c>
    </row>
    <row r="1821" spans="11:13" x14ac:dyDescent="0.25">
      <c r="K1821" s="3">
        <v>1200</v>
      </c>
      <c r="L1821" s="3">
        <v>25</v>
      </c>
      <c r="M1821" s="9" t="s">
        <v>8221</v>
      </c>
    </row>
    <row r="1822" spans="11:13" x14ac:dyDescent="0.25">
      <c r="K1822" s="3">
        <v>26000</v>
      </c>
      <c r="L1822" s="3">
        <v>1707</v>
      </c>
      <c r="M1822" s="9" t="s">
        <v>8221</v>
      </c>
    </row>
    <row r="1823" spans="11:13" x14ac:dyDescent="0.25">
      <c r="K1823" s="3">
        <v>2500</v>
      </c>
      <c r="L1823" s="3">
        <v>3372.25</v>
      </c>
      <c r="M1823" s="8" t="s">
        <v>8219</v>
      </c>
    </row>
    <row r="1824" spans="11:13" x14ac:dyDescent="0.25">
      <c r="K1824" s="3">
        <v>300</v>
      </c>
      <c r="L1824" s="3">
        <v>300</v>
      </c>
      <c r="M1824" s="8" t="s">
        <v>8219</v>
      </c>
    </row>
    <row r="1825" spans="11:13" x14ac:dyDescent="0.25">
      <c r="K1825" s="3">
        <v>700</v>
      </c>
      <c r="L1825" s="3">
        <v>811</v>
      </c>
      <c r="M1825" s="8" t="s">
        <v>8219</v>
      </c>
    </row>
    <row r="1826" spans="11:13" x14ac:dyDescent="0.25">
      <c r="K1826" s="3">
        <v>3000</v>
      </c>
      <c r="L1826" s="3">
        <v>3002</v>
      </c>
      <c r="M1826" s="8" t="s">
        <v>8219</v>
      </c>
    </row>
    <row r="1827" spans="11:13" x14ac:dyDescent="0.25">
      <c r="K1827" s="3">
        <v>2000</v>
      </c>
      <c r="L1827" s="3">
        <v>2101</v>
      </c>
      <c r="M1827" s="8" t="s">
        <v>8219</v>
      </c>
    </row>
    <row r="1828" spans="11:13" x14ac:dyDescent="0.25">
      <c r="K1828" s="3">
        <v>2000</v>
      </c>
      <c r="L1828" s="3">
        <v>2020</v>
      </c>
      <c r="M1828" s="8" t="s">
        <v>8219</v>
      </c>
    </row>
    <row r="1829" spans="11:13" x14ac:dyDescent="0.25">
      <c r="K1829" s="3">
        <v>8000</v>
      </c>
      <c r="L1829" s="3">
        <v>8053</v>
      </c>
      <c r="M1829" s="8" t="s">
        <v>8219</v>
      </c>
    </row>
    <row r="1830" spans="11:13" x14ac:dyDescent="0.25">
      <c r="K1830" s="3">
        <v>20000</v>
      </c>
      <c r="L1830" s="3">
        <v>20032</v>
      </c>
      <c r="M1830" s="8" t="s">
        <v>8219</v>
      </c>
    </row>
    <row r="1831" spans="11:13" x14ac:dyDescent="0.25">
      <c r="K1831" s="3">
        <v>1500</v>
      </c>
      <c r="L1831" s="3">
        <v>2500.25</v>
      </c>
      <c r="M1831" s="8" t="s">
        <v>8219</v>
      </c>
    </row>
    <row r="1832" spans="11:13" x14ac:dyDescent="0.25">
      <c r="K1832" s="3">
        <v>15000</v>
      </c>
      <c r="L1832" s="3">
        <v>15230</v>
      </c>
      <c r="M1832" s="8" t="s">
        <v>8219</v>
      </c>
    </row>
    <row r="1833" spans="11:13" x14ac:dyDescent="0.25">
      <c r="K1833" s="3">
        <v>1000</v>
      </c>
      <c r="L1833" s="3">
        <v>1030</v>
      </c>
      <c r="M1833" s="8" t="s">
        <v>8219</v>
      </c>
    </row>
    <row r="1834" spans="11:13" x14ac:dyDescent="0.25">
      <c r="K1834" s="3">
        <v>350</v>
      </c>
      <c r="L1834" s="3">
        <v>500</v>
      </c>
      <c r="M1834" s="8" t="s">
        <v>8219</v>
      </c>
    </row>
    <row r="1835" spans="11:13" x14ac:dyDescent="0.25">
      <c r="K1835" s="3">
        <v>400</v>
      </c>
      <c r="L1835" s="3">
        <v>1050</v>
      </c>
      <c r="M1835" s="8" t="s">
        <v>8219</v>
      </c>
    </row>
    <row r="1836" spans="11:13" x14ac:dyDescent="0.25">
      <c r="K1836" s="3">
        <v>10000</v>
      </c>
      <c r="L1836" s="3">
        <v>11805</v>
      </c>
      <c r="M1836" s="8" t="s">
        <v>8219</v>
      </c>
    </row>
    <row r="1837" spans="11:13" x14ac:dyDescent="0.25">
      <c r="K1837" s="3">
        <v>500</v>
      </c>
      <c r="L1837" s="3">
        <v>520</v>
      </c>
      <c r="M1837" s="8" t="s">
        <v>8219</v>
      </c>
    </row>
    <row r="1838" spans="11:13" x14ac:dyDescent="0.25">
      <c r="K1838" s="3">
        <v>5000</v>
      </c>
      <c r="L1838" s="3">
        <v>10017</v>
      </c>
      <c r="M1838" s="8" t="s">
        <v>8219</v>
      </c>
    </row>
    <row r="1839" spans="11:13" x14ac:dyDescent="0.25">
      <c r="K1839" s="3">
        <v>600</v>
      </c>
      <c r="L1839" s="3">
        <v>1841</v>
      </c>
      <c r="M1839" s="8" t="s">
        <v>8219</v>
      </c>
    </row>
    <row r="1840" spans="11:13" x14ac:dyDescent="0.25">
      <c r="K1840" s="3">
        <v>1000</v>
      </c>
      <c r="L1840" s="3">
        <v>1001.49</v>
      </c>
      <c r="M1840" s="8" t="s">
        <v>8219</v>
      </c>
    </row>
    <row r="1841" spans="11:13" x14ac:dyDescent="0.25">
      <c r="K1841" s="3">
        <v>1000</v>
      </c>
      <c r="L1841" s="3">
        <v>2053</v>
      </c>
      <c r="M1841" s="8" t="s">
        <v>8219</v>
      </c>
    </row>
    <row r="1842" spans="11:13" x14ac:dyDescent="0.25">
      <c r="K1842" s="3">
        <v>900</v>
      </c>
      <c r="L1842" s="3">
        <v>980</v>
      </c>
      <c r="M1842" s="8" t="s">
        <v>8219</v>
      </c>
    </row>
    <row r="1843" spans="11:13" x14ac:dyDescent="0.25">
      <c r="K1843" s="3">
        <v>2000</v>
      </c>
      <c r="L1843" s="3">
        <v>2035</v>
      </c>
      <c r="M1843" s="8" t="s">
        <v>8219</v>
      </c>
    </row>
    <row r="1844" spans="11:13" x14ac:dyDescent="0.25">
      <c r="K1844" s="3">
        <v>2000</v>
      </c>
      <c r="L1844" s="3">
        <v>2505</v>
      </c>
      <c r="M1844" s="8" t="s">
        <v>8219</v>
      </c>
    </row>
    <row r="1845" spans="11:13" x14ac:dyDescent="0.25">
      <c r="K1845" s="3">
        <v>10000</v>
      </c>
      <c r="L1845" s="3">
        <v>12400.61</v>
      </c>
      <c r="M1845" s="8" t="s">
        <v>8219</v>
      </c>
    </row>
    <row r="1846" spans="11:13" x14ac:dyDescent="0.25">
      <c r="K1846" s="3">
        <v>1500</v>
      </c>
      <c r="L1846" s="3">
        <v>1521</v>
      </c>
      <c r="M1846" s="8" t="s">
        <v>8219</v>
      </c>
    </row>
    <row r="1847" spans="11:13" x14ac:dyDescent="0.25">
      <c r="K1847" s="3">
        <v>1000</v>
      </c>
      <c r="L1847" s="3">
        <v>1000</v>
      </c>
      <c r="M1847" s="8" t="s">
        <v>8219</v>
      </c>
    </row>
    <row r="1848" spans="11:13" x14ac:dyDescent="0.25">
      <c r="K1848" s="3">
        <v>15000</v>
      </c>
      <c r="L1848" s="3">
        <v>20689</v>
      </c>
      <c r="M1848" s="8" t="s">
        <v>8219</v>
      </c>
    </row>
    <row r="1849" spans="11:13" x14ac:dyDescent="0.25">
      <c r="K1849" s="3">
        <v>2500</v>
      </c>
      <c r="L1849" s="3">
        <v>3022</v>
      </c>
      <c r="M1849" s="8" t="s">
        <v>8219</v>
      </c>
    </row>
    <row r="1850" spans="11:13" x14ac:dyDescent="0.25">
      <c r="K1850" s="3">
        <v>3000</v>
      </c>
      <c r="L1850" s="3">
        <v>3221</v>
      </c>
      <c r="M1850" s="8" t="s">
        <v>8219</v>
      </c>
    </row>
    <row r="1851" spans="11:13" x14ac:dyDescent="0.25">
      <c r="K1851" s="3">
        <v>300</v>
      </c>
      <c r="L1851" s="3">
        <v>301</v>
      </c>
      <c r="M1851" s="8" t="s">
        <v>8219</v>
      </c>
    </row>
    <row r="1852" spans="11:13" x14ac:dyDescent="0.25">
      <c r="K1852" s="3">
        <v>9000</v>
      </c>
      <c r="L1852" s="3">
        <v>9137</v>
      </c>
      <c r="M1852" s="8" t="s">
        <v>8219</v>
      </c>
    </row>
    <row r="1853" spans="11:13" x14ac:dyDescent="0.25">
      <c r="K1853" s="3">
        <v>1300</v>
      </c>
      <c r="L1853" s="3">
        <v>1301</v>
      </c>
      <c r="M1853" s="8" t="s">
        <v>8219</v>
      </c>
    </row>
    <row r="1854" spans="11:13" x14ac:dyDescent="0.25">
      <c r="K1854" s="3">
        <v>15000</v>
      </c>
      <c r="L1854" s="3">
        <v>17545</v>
      </c>
      <c r="M1854" s="8" t="s">
        <v>8219</v>
      </c>
    </row>
    <row r="1855" spans="11:13" x14ac:dyDescent="0.25">
      <c r="K1855" s="3">
        <v>800</v>
      </c>
      <c r="L1855" s="3">
        <v>815</v>
      </c>
      <c r="M1855" s="8" t="s">
        <v>8219</v>
      </c>
    </row>
    <row r="1856" spans="11:13" x14ac:dyDescent="0.25">
      <c r="K1856" s="3">
        <v>15000</v>
      </c>
      <c r="L1856" s="3">
        <v>15318.55</v>
      </c>
      <c r="M1856" s="8" t="s">
        <v>8219</v>
      </c>
    </row>
    <row r="1857" spans="11:13" x14ac:dyDescent="0.25">
      <c r="K1857" s="3">
        <v>8750</v>
      </c>
      <c r="L1857" s="3">
        <v>13480.16</v>
      </c>
      <c r="M1857" s="8" t="s">
        <v>8219</v>
      </c>
    </row>
    <row r="1858" spans="11:13" x14ac:dyDescent="0.25">
      <c r="K1858" s="3">
        <v>2000</v>
      </c>
      <c r="L1858" s="3">
        <v>2025</v>
      </c>
      <c r="M1858" s="8" t="s">
        <v>8219</v>
      </c>
    </row>
    <row r="1859" spans="11:13" x14ac:dyDescent="0.25">
      <c r="K1859" s="3">
        <v>3000</v>
      </c>
      <c r="L1859" s="3">
        <v>3000</v>
      </c>
      <c r="M1859" s="8" t="s">
        <v>8219</v>
      </c>
    </row>
    <row r="1860" spans="11:13" x14ac:dyDescent="0.25">
      <c r="K1860" s="3">
        <v>5555.55</v>
      </c>
      <c r="L1860" s="3">
        <v>6041.55</v>
      </c>
      <c r="M1860" s="8" t="s">
        <v>8219</v>
      </c>
    </row>
    <row r="1861" spans="11:13" x14ac:dyDescent="0.25">
      <c r="K1861" s="3">
        <v>3000</v>
      </c>
      <c r="L1861" s="3">
        <v>3955</v>
      </c>
      <c r="M1861" s="8" t="s">
        <v>8219</v>
      </c>
    </row>
    <row r="1862" spans="11:13" x14ac:dyDescent="0.25">
      <c r="K1862" s="3">
        <v>750</v>
      </c>
      <c r="L1862" s="3">
        <v>1001</v>
      </c>
      <c r="M1862" s="8" t="s">
        <v>8219</v>
      </c>
    </row>
    <row r="1863" spans="11:13" x14ac:dyDescent="0.25">
      <c r="K1863" s="3">
        <v>250000</v>
      </c>
      <c r="L1863" s="3">
        <v>0</v>
      </c>
      <c r="M1863" s="9" t="s">
        <v>8221</v>
      </c>
    </row>
    <row r="1864" spans="11:13" x14ac:dyDescent="0.25">
      <c r="K1864" s="3">
        <v>18000</v>
      </c>
      <c r="L1864" s="3">
        <v>1455</v>
      </c>
      <c r="M1864" s="9" t="s">
        <v>8221</v>
      </c>
    </row>
    <row r="1865" spans="11:13" x14ac:dyDescent="0.25">
      <c r="K1865" s="3">
        <v>2500</v>
      </c>
      <c r="L1865" s="3">
        <v>10</v>
      </c>
      <c r="M1865" s="9" t="s">
        <v>8221</v>
      </c>
    </row>
    <row r="1866" spans="11:13" x14ac:dyDescent="0.25">
      <c r="K1866" s="3">
        <v>6500</v>
      </c>
      <c r="L1866" s="3">
        <v>2788</v>
      </c>
      <c r="M1866" s="9" t="s">
        <v>8221</v>
      </c>
    </row>
    <row r="1867" spans="11:13" x14ac:dyDescent="0.25">
      <c r="K1867" s="3">
        <v>110000</v>
      </c>
      <c r="L1867" s="3">
        <v>4</v>
      </c>
      <c r="M1867" s="9" t="s">
        <v>8221</v>
      </c>
    </row>
    <row r="1868" spans="11:13" x14ac:dyDescent="0.25">
      <c r="K1868" s="3">
        <v>25000</v>
      </c>
      <c r="L1868" s="3">
        <v>125</v>
      </c>
      <c r="M1868" s="9" t="s">
        <v>8221</v>
      </c>
    </row>
    <row r="1869" spans="11:13" x14ac:dyDescent="0.25">
      <c r="K1869" s="3">
        <v>20000</v>
      </c>
      <c r="L1869" s="3">
        <v>10</v>
      </c>
      <c r="M1869" s="9" t="s">
        <v>8221</v>
      </c>
    </row>
    <row r="1870" spans="11:13" x14ac:dyDescent="0.25">
      <c r="K1870" s="3">
        <v>25000</v>
      </c>
      <c r="L1870" s="3">
        <v>1217</v>
      </c>
      <c r="M1870" s="9" t="s">
        <v>8221</v>
      </c>
    </row>
    <row r="1871" spans="11:13" x14ac:dyDescent="0.25">
      <c r="K1871" s="3">
        <v>10000</v>
      </c>
      <c r="L1871" s="3">
        <v>0</v>
      </c>
      <c r="M1871" s="9" t="s">
        <v>8221</v>
      </c>
    </row>
    <row r="1872" spans="11:13" x14ac:dyDescent="0.25">
      <c r="K1872" s="3">
        <v>3500</v>
      </c>
      <c r="L1872" s="3">
        <v>361</v>
      </c>
      <c r="M1872" s="9" t="s">
        <v>8221</v>
      </c>
    </row>
    <row r="1873" spans="11:13" x14ac:dyDescent="0.25">
      <c r="K1873" s="3">
        <v>6500</v>
      </c>
      <c r="L1873" s="3">
        <v>4666</v>
      </c>
      <c r="M1873" s="9" t="s">
        <v>8221</v>
      </c>
    </row>
    <row r="1874" spans="11:13" x14ac:dyDescent="0.25">
      <c r="K1874" s="3">
        <v>20000</v>
      </c>
      <c r="L1874" s="3">
        <v>212</v>
      </c>
      <c r="M1874" s="9" t="s">
        <v>8221</v>
      </c>
    </row>
    <row r="1875" spans="11:13" x14ac:dyDescent="0.25">
      <c r="K1875" s="3">
        <v>8000</v>
      </c>
      <c r="L1875" s="3">
        <v>36</v>
      </c>
      <c r="M1875" s="9" t="s">
        <v>8221</v>
      </c>
    </row>
    <row r="1876" spans="11:13" x14ac:dyDescent="0.25">
      <c r="K1876" s="3">
        <v>160000</v>
      </c>
      <c r="L1876" s="3">
        <v>26</v>
      </c>
      <c r="M1876" s="9" t="s">
        <v>8221</v>
      </c>
    </row>
    <row r="1877" spans="11:13" x14ac:dyDescent="0.25">
      <c r="K1877" s="3">
        <v>10000</v>
      </c>
      <c r="L1877" s="3">
        <v>51</v>
      </c>
      <c r="M1877" s="9" t="s">
        <v>8221</v>
      </c>
    </row>
    <row r="1878" spans="11:13" x14ac:dyDescent="0.25">
      <c r="K1878" s="3">
        <v>280</v>
      </c>
      <c r="L1878" s="3">
        <v>0</v>
      </c>
      <c r="M1878" s="9" t="s">
        <v>8221</v>
      </c>
    </row>
    <row r="1879" spans="11:13" x14ac:dyDescent="0.25">
      <c r="K1879" s="3">
        <v>60</v>
      </c>
      <c r="L1879" s="3">
        <v>0</v>
      </c>
      <c r="M1879" s="9" t="s">
        <v>8221</v>
      </c>
    </row>
    <row r="1880" spans="11:13" x14ac:dyDescent="0.25">
      <c r="K1880" s="3">
        <v>8000</v>
      </c>
      <c r="L1880" s="3">
        <v>0</v>
      </c>
      <c r="M1880" s="9" t="s">
        <v>8221</v>
      </c>
    </row>
    <row r="1881" spans="11:13" x14ac:dyDescent="0.25">
      <c r="K1881" s="3">
        <v>5000</v>
      </c>
      <c r="L1881" s="3">
        <v>6</v>
      </c>
      <c r="M1881" s="9" t="s">
        <v>8221</v>
      </c>
    </row>
    <row r="1882" spans="11:13" x14ac:dyDescent="0.25">
      <c r="K1882" s="3">
        <v>5000</v>
      </c>
      <c r="L1882" s="3">
        <v>1004</v>
      </c>
      <c r="M1882" s="9" t="s">
        <v>8221</v>
      </c>
    </row>
    <row r="1883" spans="11:13" x14ac:dyDescent="0.25">
      <c r="K1883" s="3">
        <v>2000</v>
      </c>
      <c r="L1883" s="3">
        <v>3453.69</v>
      </c>
      <c r="M1883" s="8" t="s">
        <v>8219</v>
      </c>
    </row>
    <row r="1884" spans="11:13" x14ac:dyDescent="0.25">
      <c r="K1884" s="3">
        <v>3350</v>
      </c>
      <c r="L1884" s="3">
        <v>3380</v>
      </c>
      <c r="M1884" s="8" t="s">
        <v>8219</v>
      </c>
    </row>
    <row r="1885" spans="11:13" x14ac:dyDescent="0.25">
      <c r="K1885" s="3">
        <v>999</v>
      </c>
      <c r="L1885" s="3">
        <v>1047</v>
      </c>
      <c r="M1885" s="8" t="s">
        <v>8219</v>
      </c>
    </row>
    <row r="1886" spans="11:13" x14ac:dyDescent="0.25">
      <c r="K1886" s="3">
        <v>1000</v>
      </c>
      <c r="L1886" s="3">
        <v>1351</v>
      </c>
      <c r="M1886" s="8" t="s">
        <v>8219</v>
      </c>
    </row>
    <row r="1887" spans="11:13" x14ac:dyDescent="0.25">
      <c r="K1887" s="3">
        <v>4575</v>
      </c>
      <c r="L1887" s="3">
        <v>5322</v>
      </c>
      <c r="M1887" s="8" t="s">
        <v>8219</v>
      </c>
    </row>
    <row r="1888" spans="11:13" x14ac:dyDescent="0.25">
      <c r="K1888" s="3">
        <v>1200</v>
      </c>
      <c r="L1888" s="3">
        <v>1225</v>
      </c>
      <c r="M1888" s="8" t="s">
        <v>8219</v>
      </c>
    </row>
    <row r="1889" spans="11:13" x14ac:dyDescent="0.25">
      <c r="K1889" s="3">
        <v>3000</v>
      </c>
      <c r="L1889" s="3">
        <v>3335</v>
      </c>
      <c r="M1889" s="8" t="s">
        <v>8219</v>
      </c>
    </row>
    <row r="1890" spans="11:13" x14ac:dyDescent="0.25">
      <c r="K1890" s="3">
        <v>2500</v>
      </c>
      <c r="L1890" s="3">
        <v>4152</v>
      </c>
      <c r="M1890" s="8" t="s">
        <v>8219</v>
      </c>
    </row>
    <row r="1891" spans="11:13" x14ac:dyDescent="0.25">
      <c r="K1891" s="3">
        <v>2000</v>
      </c>
      <c r="L1891" s="3">
        <v>2132</v>
      </c>
      <c r="M1891" s="8" t="s">
        <v>8219</v>
      </c>
    </row>
    <row r="1892" spans="11:13" x14ac:dyDescent="0.25">
      <c r="K1892" s="3">
        <v>12000</v>
      </c>
      <c r="L1892" s="3">
        <v>17350.13</v>
      </c>
      <c r="M1892" s="8" t="s">
        <v>8219</v>
      </c>
    </row>
    <row r="1893" spans="11:13" x14ac:dyDescent="0.25">
      <c r="K1893" s="3">
        <v>10000</v>
      </c>
      <c r="L1893" s="3">
        <v>10555</v>
      </c>
      <c r="M1893" s="8" t="s">
        <v>8219</v>
      </c>
    </row>
    <row r="1894" spans="11:13" x14ac:dyDescent="0.25">
      <c r="K1894" s="3">
        <v>500</v>
      </c>
      <c r="L1894" s="3">
        <v>683</v>
      </c>
      <c r="M1894" s="8" t="s">
        <v>8219</v>
      </c>
    </row>
    <row r="1895" spans="11:13" x14ac:dyDescent="0.25">
      <c r="K1895" s="3">
        <v>2500</v>
      </c>
      <c r="L1895" s="3">
        <v>2600</v>
      </c>
      <c r="M1895" s="8" t="s">
        <v>8219</v>
      </c>
    </row>
    <row r="1896" spans="11:13" x14ac:dyDescent="0.25">
      <c r="K1896" s="3">
        <v>1000</v>
      </c>
      <c r="L1896" s="3">
        <v>1145</v>
      </c>
      <c r="M1896" s="8" t="s">
        <v>8219</v>
      </c>
    </row>
    <row r="1897" spans="11:13" x14ac:dyDescent="0.25">
      <c r="K1897" s="3">
        <v>9072</v>
      </c>
      <c r="L1897" s="3">
        <v>9228</v>
      </c>
      <c r="M1897" s="8" t="s">
        <v>8219</v>
      </c>
    </row>
    <row r="1898" spans="11:13" x14ac:dyDescent="0.25">
      <c r="K1898" s="3">
        <v>451</v>
      </c>
      <c r="L1898" s="3">
        <v>559</v>
      </c>
      <c r="M1898" s="8" t="s">
        <v>8219</v>
      </c>
    </row>
    <row r="1899" spans="11:13" x14ac:dyDescent="0.25">
      <c r="K1899" s="3">
        <v>6350</v>
      </c>
      <c r="L1899" s="3">
        <v>6506</v>
      </c>
      <c r="M1899" s="8" t="s">
        <v>8219</v>
      </c>
    </row>
    <row r="1900" spans="11:13" x14ac:dyDescent="0.25">
      <c r="K1900" s="3">
        <v>1000</v>
      </c>
      <c r="L1900" s="3">
        <v>1445</v>
      </c>
      <c r="M1900" s="8" t="s">
        <v>8219</v>
      </c>
    </row>
    <row r="1901" spans="11:13" x14ac:dyDescent="0.25">
      <c r="K1901" s="3">
        <v>900</v>
      </c>
      <c r="L1901" s="3">
        <v>1200</v>
      </c>
      <c r="M1901" s="8" t="s">
        <v>8219</v>
      </c>
    </row>
    <row r="1902" spans="11:13" x14ac:dyDescent="0.25">
      <c r="K1902" s="3">
        <v>2500</v>
      </c>
      <c r="L1902" s="3">
        <v>2734.11</v>
      </c>
      <c r="M1902" s="8" t="s">
        <v>8219</v>
      </c>
    </row>
    <row r="1903" spans="11:13" x14ac:dyDescent="0.25">
      <c r="K1903" s="3">
        <v>99000</v>
      </c>
      <c r="L1903" s="3">
        <v>2670</v>
      </c>
      <c r="M1903" s="9" t="s">
        <v>8221</v>
      </c>
    </row>
    <row r="1904" spans="11:13" x14ac:dyDescent="0.25">
      <c r="K1904" s="3">
        <v>1000</v>
      </c>
      <c r="L1904" s="3">
        <v>12</v>
      </c>
      <c r="M1904" s="9" t="s">
        <v>8221</v>
      </c>
    </row>
    <row r="1905" spans="11:13" x14ac:dyDescent="0.25">
      <c r="K1905" s="3">
        <v>3000</v>
      </c>
      <c r="L1905" s="3">
        <v>1398</v>
      </c>
      <c r="M1905" s="9" t="s">
        <v>8221</v>
      </c>
    </row>
    <row r="1906" spans="11:13" x14ac:dyDescent="0.25">
      <c r="K1906" s="3">
        <v>50000</v>
      </c>
      <c r="L1906" s="3">
        <v>50</v>
      </c>
      <c r="M1906" s="9" t="s">
        <v>8221</v>
      </c>
    </row>
    <row r="1907" spans="11:13" x14ac:dyDescent="0.25">
      <c r="K1907" s="3">
        <v>25000</v>
      </c>
      <c r="L1907" s="3">
        <v>42</v>
      </c>
      <c r="M1907" s="9" t="s">
        <v>8221</v>
      </c>
    </row>
    <row r="1908" spans="11:13" x14ac:dyDescent="0.25">
      <c r="K1908" s="3">
        <v>50000</v>
      </c>
      <c r="L1908" s="3">
        <v>21380</v>
      </c>
      <c r="M1908" s="9" t="s">
        <v>8221</v>
      </c>
    </row>
    <row r="1909" spans="11:13" x14ac:dyDescent="0.25">
      <c r="K1909" s="3">
        <v>30000</v>
      </c>
      <c r="L1909" s="3">
        <v>85</v>
      </c>
      <c r="M1909" s="9" t="s">
        <v>8221</v>
      </c>
    </row>
    <row r="1910" spans="11:13" x14ac:dyDescent="0.25">
      <c r="K1910" s="3">
        <v>25000</v>
      </c>
      <c r="L1910" s="3">
        <v>433</v>
      </c>
      <c r="M1910" s="9" t="s">
        <v>8221</v>
      </c>
    </row>
    <row r="1911" spans="11:13" x14ac:dyDescent="0.25">
      <c r="K1911" s="3">
        <v>35000</v>
      </c>
      <c r="L1911" s="3">
        <v>4939</v>
      </c>
      <c r="M1911" s="9" t="s">
        <v>8221</v>
      </c>
    </row>
    <row r="1912" spans="11:13" x14ac:dyDescent="0.25">
      <c r="K1912" s="3">
        <v>85000</v>
      </c>
      <c r="L1912" s="3">
        <v>33486</v>
      </c>
      <c r="M1912" s="9" t="s">
        <v>8221</v>
      </c>
    </row>
    <row r="1913" spans="11:13" x14ac:dyDescent="0.25">
      <c r="K1913" s="3">
        <v>42500</v>
      </c>
      <c r="L1913" s="3">
        <v>10</v>
      </c>
      <c r="M1913" s="9" t="s">
        <v>8221</v>
      </c>
    </row>
    <row r="1914" spans="11:13" x14ac:dyDescent="0.25">
      <c r="K1914" s="3">
        <v>5000</v>
      </c>
      <c r="L1914" s="3">
        <v>2965</v>
      </c>
      <c r="M1914" s="9" t="s">
        <v>8221</v>
      </c>
    </row>
    <row r="1915" spans="11:13" x14ac:dyDescent="0.25">
      <c r="K1915" s="3">
        <v>48000</v>
      </c>
      <c r="L1915" s="3">
        <v>637</v>
      </c>
      <c r="M1915" s="9" t="s">
        <v>8221</v>
      </c>
    </row>
    <row r="1916" spans="11:13" x14ac:dyDescent="0.25">
      <c r="K1916" s="3">
        <v>666</v>
      </c>
      <c r="L1916" s="3">
        <v>60</v>
      </c>
      <c r="M1916" s="9" t="s">
        <v>8221</v>
      </c>
    </row>
    <row r="1917" spans="11:13" x14ac:dyDescent="0.25">
      <c r="K1917" s="3">
        <v>500</v>
      </c>
      <c r="L1917" s="3">
        <v>8</v>
      </c>
      <c r="M1917" s="9" t="s">
        <v>8221</v>
      </c>
    </row>
    <row r="1918" spans="11:13" x14ac:dyDescent="0.25">
      <c r="K1918" s="3">
        <v>20000</v>
      </c>
      <c r="L1918" s="3">
        <v>102</v>
      </c>
      <c r="M1918" s="9" t="s">
        <v>8221</v>
      </c>
    </row>
    <row r="1919" spans="11:13" x14ac:dyDescent="0.25">
      <c r="K1919" s="3">
        <v>390000</v>
      </c>
      <c r="L1919" s="3">
        <v>205025</v>
      </c>
      <c r="M1919" s="9" t="s">
        <v>8221</v>
      </c>
    </row>
    <row r="1920" spans="11:13" x14ac:dyDescent="0.25">
      <c r="K1920" s="3">
        <v>25000</v>
      </c>
      <c r="L1920" s="3">
        <v>260</v>
      </c>
      <c r="M1920" s="9" t="s">
        <v>8221</v>
      </c>
    </row>
    <row r="1921" spans="11:13" x14ac:dyDescent="0.25">
      <c r="K1921" s="3">
        <v>500</v>
      </c>
      <c r="L1921" s="3">
        <v>237</v>
      </c>
      <c r="M1921" s="9" t="s">
        <v>8221</v>
      </c>
    </row>
    <row r="1922" spans="11:13" x14ac:dyDescent="0.25">
      <c r="K1922" s="3">
        <v>10000</v>
      </c>
      <c r="L1922" s="3">
        <v>4303</v>
      </c>
      <c r="M1922" s="9" t="s">
        <v>8221</v>
      </c>
    </row>
    <row r="1923" spans="11:13" x14ac:dyDescent="0.25">
      <c r="K1923" s="3">
        <v>1500</v>
      </c>
      <c r="L1923" s="3">
        <v>2052</v>
      </c>
      <c r="M1923" s="8" t="s">
        <v>8219</v>
      </c>
    </row>
    <row r="1924" spans="11:13" x14ac:dyDescent="0.25">
      <c r="K1924" s="3">
        <v>2000</v>
      </c>
      <c r="L1924" s="3">
        <v>2311</v>
      </c>
      <c r="M1924" s="8" t="s">
        <v>8219</v>
      </c>
    </row>
    <row r="1925" spans="11:13" x14ac:dyDescent="0.25">
      <c r="K1925" s="3">
        <v>125</v>
      </c>
      <c r="L1925" s="3">
        <v>301</v>
      </c>
      <c r="M1925" s="8" t="s">
        <v>8219</v>
      </c>
    </row>
    <row r="1926" spans="11:13" x14ac:dyDescent="0.25">
      <c r="K1926" s="3">
        <v>3000</v>
      </c>
      <c r="L1926" s="3">
        <v>3432</v>
      </c>
      <c r="M1926" s="8" t="s">
        <v>8219</v>
      </c>
    </row>
    <row r="1927" spans="11:13" x14ac:dyDescent="0.25">
      <c r="K1927" s="3">
        <v>1500</v>
      </c>
      <c r="L1927" s="3">
        <v>1655</v>
      </c>
      <c r="M1927" s="8" t="s">
        <v>8219</v>
      </c>
    </row>
    <row r="1928" spans="11:13" x14ac:dyDescent="0.25">
      <c r="K1928" s="3">
        <v>1500</v>
      </c>
      <c r="L1928" s="3">
        <v>2930.69</v>
      </c>
      <c r="M1928" s="8" t="s">
        <v>8219</v>
      </c>
    </row>
    <row r="1929" spans="11:13" x14ac:dyDescent="0.25">
      <c r="K1929" s="3">
        <v>600</v>
      </c>
      <c r="L1929" s="3">
        <v>620</v>
      </c>
      <c r="M1929" s="8" t="s">
        <v>8219</v>
      </c>
    </row>
    <row r="1930" spans="11:13" x14ac:dyDescent="0.25">
      <c r="K1930" s="3">
        <v>2550</v>
      </c>
      <c r="L1930" s="3">
        <v>2630</v>
      </c>
      <c r="M1930" s="8" t="s">
        <v>8219</v>
      </c>
    </row>
    <row r="1931" spans="11:13" x14ac:dyDescent="0.25">
      <c r="K1931" s="3">
        <v>3200</v>
      </c>
      <c r="L1931" s="3">
        <v>3210</v>
      </c>
      <c r="M1931" s="8" t="s">
        <v>8219</v>
      </c>
    </row>
    <row r="1932" spans="11:13" x14ac:dyDescent="0.25">
      <c r="K1932" s="3">
        <v>1000</v>
      </c>
      <c r="L1932" s="3">
        <v>1270</v>
      </c>
      <c r="M1932" s="8" t="s">
        <v>8219</v>
      </c>
    </row>
    <row r="1933" spans="11:13" x14ac:dyDescent="0.25">
      <c r="K1933" s="3">
        <v>2000</v>
      </c>
      <c r="L1933" s="3">
        <v>2412.02</v>
      </c>
      <c r="M1933" s="8" t="s">
        <v>8219</v>
      </c>
    </row>
    <row r="1934" spans="11:13" x14ac:dyDescent="0.25">
      <c r="K1934" s="3">
        <v>5250</v>
      </c>
      <c r="L1934" s="3">
        <v>5617</v>
      </c>
      <c r="M1934" s="8" t="s">
        <v>8219</v>
      </c>
    </row>
    <row r="1935" spans="11:13" x14ac:dyDescent="0.25">
      <c r="K1935" s="3">
        <v>6000</v>
      </c>
      <c r="L1935" s="3">
        <v>10346</v>
      </c>
      <c r="M1935" s="8" t="s">
        <v>8219</v>
      </c>
    </row>
    <row r="1936" spans="11:13" x14ac:dyDescent="0.25">
      <c r="K1936" s="3">
        <v>5000</v>
      </c>
      <c r="L1936" s="3">
        <v>6181</v>
      </c>
      <c r="M1936" s="8" t="s">
        <v>8219</v>
      </c>
    </row>
    <row r="1937" spans="11:13" x14ac:dyDescent="0.25">
      <c r="K1937" s="3">
        <v>2500</v>
      </c>
      <c r="L1937" s="3">
        <v>2710</v>
      </c>
      <c r="M1937" s="8" t="s">
        <v>8219</v>
      </c>
    </row>
    <row r="1938" spans="11:13" x14ac:dyDescent="0.25">
      <c r="K1938" s="3">
        <v>7500</v>
      </c>
      <c r="L1938" s="3">
        <v>8739.01</v>
      </c>
      <c r="M1938" s="8" t="s">
        <v>8219</v>
      </c>
    </row>
    <row r="1939" spans="11:13" x14ac:dyDescent="0.25">
      <c r="K1939" s="3">
        <v>600</v>
      </c>
      <c r="L1939" s="3">
        <v>1123.47</v>
      </c>
      <c r="M1939" s="8" t="s">
        <v>8219</v>
      </c>
    </row>
    <row r="1940" spans="11:13" x14ac:dyDescent="0.25">
      <c r="K1940" s="3">
        <v>15000</v>
      </c>
      <c r="L1940" s="3">
        <v>17390</v>
      </c>
      <c r="M1940" s="8" t="s">
        <v>8219</v>
      </c>
    </row>
    <row r="1941" spans="11:13" x14ac:dyDescent="0.25">
      <c r="K1941" s="3">
        <v>10000</v>
      </c>
      <c r="L1941" s="3">
        <v>11070</v>
      </c>
      <c r="M1941" s="8" t="s">
        <v>8219</v>
      </c>
    </row>
    <row r="1942" spans="11:13" x14ac:dyDescent="0.25">
      <c r="K1942" s="3">
        <v>650</v>
      </c>
      <c r="L1942" s="3">
        <v>1111</v>
      </c>
      <c r="M1942" s="8" t="s">
        <v>8219</v>
      </c>
    </row>
    <row r="1943" spans="11:13" x14ac:dyDescent="0.25">
      <c r="K1943" s="3">
        <v>250000</v>
      </c>
      <c r="L1943" s="3">
        <v>315295.89</v>
      </c>
      <c r="M1943" s="8" t="s">
        <v>8219</v>
      </c>
    </row>
    <row r="1944" spans="11:13" x14ac:dyDescent="0.25">
      <c r="K1944" s="3">
        <v>6000</v>
      </c>
      <c r="L1944" s="3">
        <v>8306.42</v>
      </c>
      <c r="M1944" s="8" t="s">
        <v>8219</v>
      </c>
    </row>
    <row r="1945" spans="11:13" x14ac:dyDescent="0.25">
      <c r="K1945" s="3">
        <v>10000</v>
      </c>
      <c r="L1945" s="3">
        <v>170525</v>
      </c>
      <c r="M1945" s="8" t="s">
        <v>8219</v>
      </c>
    </row>
    <row r="1946" spans="11:13" x14ac:dyDescent="0.25">
      <c r="K1946" s="3">
        <v>40000</v>
      </c>
      <c r="L1946" s="3">
        <v>315222.2</v>
      </c>
      <c r="M1946" s="8" t="s">
        <v>8219</v>
      </c>
    </row>
    <row r="1947" spans="11:13" x14ac:dyDescent="0.25">
      <c r="K1947" s="3">
        <v>100000</v>
      </c>
      <c r="L1947" s="3">
        <v>348018</v>
      </c>
      <c r="M1947" s="8" t="s">
        <v>8219</v>
      </c>
    </row>
    <row r="1948" spans="11:13" x14ac:dyDescent="0.25">
      <c r="K1948" s="3">
        <v>7500</v>
      </c>
      <c r="L1948" s="3">
        <v>11231</v>
      </c>
      <c r="M1948" s="8" t="s">
        <v>8219</v>
      </c>
    </row>
    <row r="1949" spans="11:13" x14ac:dyDescent="0.25">
      <c r="K1949" s="3">
        <v>800</v>
      </c>
      <c r="L1949" s="3">
        <v>805.07</v>
      </c>
      <c r="M1949" s="8" t="s">
        <v>8219</v>
      </c>
    </row>
    <row r="1950" spans="11:13" x14ac:dyDescent="0.25">
      <c r="K1950" s="3">
        <v>100000</v>
      </c>
      <c r="L1950" s="3">
        <v>800211</v>
      </c>
      <c r="M1950" s="8" t="s">
        <v>8219</v>
      </c>
    </row>
    <row r="1951" spans="11:13" x14ac:dyDescent="0.25">
      <c r="K1951" s="3">
        <v>50000</v>
      </c>
      <c r="L1951" s="3">
        <v>53001.3</v>
      </c>
      <c r="M1951" s="8" t="s">
        <v>8219</v>
      </c>
    </row>
    <row r="1952" spans="11:13" x14ac:dyDescent="0.25">
      <c r="K1952" s="3">
        <v>48000</v>
      </c>
      <c r="L1952" s="3">
        <v>96248.960000000006</v>
      </c>
      <c r="M1952" s="8" t="s">
        <v>8219</v>
      </c>
    </row>
    <row r="1953" spans="11:13" x14ac:dyDescent="0.25">
      <c r="K1953" s="3">
        <v>50000</v>
      </c>
      <c r="L1953" s="3">
        <v>106222</v>
      </c>
      <c r="M1953" s="8" t="s">
        <v>8219</v>
      </c>
    </row>
    <row r="1954" spans="11:13" x14ac:dyDescent="0.25">
      <c r="K1954" s="3">
        <v>35000</v>
      </c>
      <c r="L1954" s="3">
        <v>69465.33</v>
      </c>
      <c r="M1954" s="8" t="s">
        <v>8219</v>
      </c>
    </row>
    <row r="1955" spans="11:13" x14ac:dyDescent="0.25">
      <c r="K1955" s="3">
        <v>15000</v>
      </c>
      <c r="L1955" s="3">
        <v>33892</v>
      </c>
      <c r="M1955" s="8" t="s">
        <v>8219</v>
      </c>
    </row>
    <row r="1956" spans="11:13" x14ac:dyDescent="0.25">
      <c r="K1956" s="3">
        <v>50000</v>
      </c>
      <c r="L1956" s="3">
        <v>349474</v>
      </c>
      <c r="M1956" s="8" t="s">
        <v>8219</v>
      </c>
    </row>
    <row r="1957" spans="11:13" x14ac:dyDescent="0.25">
      <c r="K1957" s="3">
        <v>42000</v>
      </c>
      <c r="L1957" s="3">
        <v>167410.01999999999</v>
      </c>
      <c r="M1957" s="8" t="s">
        <v>8219</v>
      </c>
    </row>
    <row r="1958" spans="11:13" x14ac:dyDescent="0.25">
      <c r="K1958" s="3">
        <v>60000</v>
      </c>
      <c r="L1958" s="3">
        <v>176420</v>
      </c>
      <c r="M1958" s="8" t="s">
        <v>8219</v>
      </c>
    </row>
    <row r="1959" spans="11:13" x14ac:dyDescent="0.25">
      <c r="K1959" s="3">
        <v>30000</v>
      </c>
      <c r="L1959" s="3">
        <v>50251.41</v>
      </c>
      <c r="M1959" s="8" t="s">
        <v>8219</v>
      </c>
    </row>
    <row r="1960" spans="11:13" x14ac:dyDescent="0.25">
      <c r="K1960" s="3">
        <v>7000</v>
      </c>
      <c r="L1960" s="3">
        <v>100490.02</v>
      </c>
      <c r="M1960" s="8" t="s">
        <v>8219</v>
      </c>
    </row>
    <row r="1961" spans="11:13" x14ac:dyDescent="0.25">
      <c r="K1961" s="3">
        <v>10000</v>
      </c>
      <c r="L1961" s="3">
        <v>15673.44</v>
      </c>
      <c r="M1961" s="8" t="s">
        <v>8219</v>
      </c>
    </row>
    <row r="1962" spans="11:13" x14ac:dyDescent="0.25">
      <c r="K1962" s="3">
        <v>70000</v>
      </c>
      <c r="L1962" s="3">
        <v>82532</v>
      </c>
      <c r="M1962" s="8" t="s">
        <v>8219</v>
      </c>
    </row>
    <row r="1963" spans="11:13" x14ac:dyDescent="0.25">
      <c r="K1963" s="3">
        <v>10000</v>
      </c>
      <c r="L1963" s="3">
        <v>110538.12</v>
      </c>
      <c r="M1963" s="8" t="s">
        <v>8219</v>
      </c>
    </row>
    <row r="1964" spans="11:13" x14ac:dyDescent="0.25">
      <c r="K1964" s="3">
        <v>10000</v>
      </c>
      <c r="L1964" s="3">
        <v>19292.5</v>
      </c>
      <c r="M1964" s="8" t="s">
        <v>8219</v>
      </c>
    </row>
    <row r="1965" spans="11:13" x14ac:dyDescent="0.25">
      <c r="K1965" s="3">
        <v>19000</v>
      </c>
      <c r="L1965" s="3">
        <v>24108</v>
      </c>
      <c r="M1965" s="8" t="s">
        <v>8219</v>
      </c>
    </row>
    <row r="1966" spans="11:13" x14ac:dyDescent="0.25">
      <c r="K1966" s="3">
        <v>89200</v>
      </c>
      <c r="L1966" s="3">
        <v>231543.12</v>
      </c>
      <c r="M1966" s="8" t="s">
        <v>8219</v>
      </c>
    </row>
    <row r="1967" spans="11:13" x14ac:dyDescent="0.25">
      <c r="K1967" s="3">
        <v>5000</v>
      </c>
      <c r="L1967" s="3">
        <v>13114</v>
      </c>
      <c r="M1967" s="8" t="s">
        <v>8219</v>
      </c>
    </row>
    <row r="1968" spans="11:13" x14ac:dyDescent="0.25">
      <c r="K1968" s="3">
        <v>100000</v>
      </c>
      <c r="L1968" s="3">
        <v>206743.09</v>
      </c>
      <c r="M1968" s="8" t="s">
        <v>8219</v>
      </c>
    </row>
    <row r="1969" spans="11:13" x14ac:dyDescent="0.25">
      <c r="K1969" s="3">
        <v>20000</v>
      </c>
      <c r="L1969" s="3">
        <v>74026</v>
      </c>
      <c r="M1969" s="8" t="s">
        <v>8219</v>
      </c>
    </row>
    <row r="1970" spans="11:13" x14ac:dyDescent="0.25">
      <c r="K1970" s="3">
        <v>50000</v>
      </c>
      <c r="L1970" s="3">
        <v>142483</v>
      </c>
      <c r="M1970" s="8" t="s">
        <v>8219</v>
      </c>
    </row>
    <row r="1971" spans="11:13" x14ac:dyDescent="0.25">
      <c r="K1971" s="3">
        <v>20000</v>
      </c>
      <c r="L1971" s="3">
        <v>115816</v>
      </c>
      <c r="M1971" s="8" t="s">
        <v>8219</v>
      </c>
    </row>
    <row r="1972" spans="11:13" x14ac:dyDescent="0.25">
      <c r="K1972" s="3">
        <v>5000</v>
      </c>
      <c r="L1972" s="3">
        <v>56590</v>
      </c>
      <c r="M1972" s="8" t="s">
        <v>8219</v>
      </c>
    </row>
    <row r="1973" spans="11:13" x14ac:dyDescent="0.25">
      <c r="K1973" s="3">
        <v>400000</v>
      </c>
      <c r="L1973" s="3">
        <v>1052110.8700000001</v>
      </c>
      <c r="M1973" s="8" t="s">
        <v>8219</v>
      </c>
    </row>
    <row r="1974" spans="11:13" x14ac:dyDescent="0.25">
      <c r="K1974" s="3">
        <v>2500</v>
      </c>
      <c r="L1974" s="3">
        <v>16862</v>
      </c>
      <c r="M1974" s="8" t="s">
        <v>8219</v>
      </c>
    </row>
    <row r="1975" spans="11:13" x14ac:dyDescent="0.25">
      <c r="K1975" s="3">
        <v>198000</v>
      </c>
      <c r="L1975" s="3">
        <v>508525.01</v>
      </c>
      <c r="M1975" s="8" t="s">
        <v>8219</v>
      </c>
    </row>
    <row r="1976" spans="11:13" x14ac:dyDescent="0.25">
      <c r="K1976" s="3">
        <v>20000</v>
      </c>
      <c r="L1976" s="3">
        <v>75099.199999999997</v>
      </c>
      <c r="M1976" s="8" t="s">
        <v>8219</v>
      </c>
    </row>
    <row r="1977" spans="11:13" x14ac:dyDescent="0.25">
      <c r="K1977" s="3">
        <v>16000</v>
      </c>
      <c r="L1977" s="3">
        <v>33393.339999999997</v>
      </c>
      <c r="M1977" s="8" t="s">
        <v>8219</v>
      </c>
    </row>
    <row r="1978" spans="11:13" x14ac:dyDescent="0.25">
      <c r="K1978" s="3">
        <v>4000</v>
      </c>
      <c r="L1978" s="3">
        <v>13864</v>
      </c>
      <c r="M1978" s="8" t="s">
        <v>8219</v>
      </c>
    </row>
    <row r="1979" spans="11:13" x14ac:dyDescent="0.25">
      <c r="K1979" s="3">
        <v>50000</v>
      </c>
      <c r="L1979" s="3">
        <v>201165</v>
      </c>
      <c r="M1979" s="8" t="s">
        <v>8219</v>
      </c>
    </row>
    <row r="1980" spans="11:13" x14ac:dyDescent="0.25">
      <c r="K1980" s="3">
        <v>50000</v>
      </c>
      <c r="L1980" s="3">
        <v>513422.57</v>
      </c>
      <c r="M1980" s="8" t="s">
        <v>8219</v>
      </c>
    </row>
    <row r="1981" spans="11:13" x14ac:dyDescent="0.25">
      <c r="K1981" s="3">
        <v>200000</v>
      </c>
      <c r="L1981" s="3">
        <v>229802.31</v>
      </c>
      <c r="M1981" s="8" t="s">
        <v>8219</v>
      </c>
    </row>
    <row r="1982" spans="11:13" x14ac:dyDescent="0.25">
      <c r="K1982" s="3">
        <v>50000</v>
      </c>
      <c r="L1982" s="3">
        <v>177412.01</v>
      </c>
      <c r="M1982" s="8" t="s">
        <v>8219</v>
      </c>
    </row>
    <row r="1983" spans="11:13" x14ac:dyDescent="0.25">
      <c r="K1983" s="3">
        <v>7500</v>
      </c>
      <c r="L1983" s="3">
        <v>381</v>
      </c>
      <c r="M1983" s="9" t="s">
        <v>8221</v>
      </c>
    </row>
    <row r="1984" spans="11:13" x14ac:dyDescent="0.25">
      <c r="K1984" s="3">
        <v>180000</v>
      </c>
      <c r="L1984" s="3">
        <v>0</v>
      </c>
      <c r="M1984" s="9" t="s">
        <v>8221</v>
      </c>
    </row>
    <row r="1985" spans="11:13" x14ac:dyDescent="0.25">
      <c r="K1985" s="3">
        <v>33000</v>
      </c>
      <c r="L1985" s="3">
        <v>1419</v>
      </c>
      <c r="M1985" s="9" t="s">
        <v>8221</v>
      </c>
    </row>
    <row r="1986" spans="11:13" x14ac:dyDescent="0.25">
      <c r="K1986" s="3">
        <v>15000</v>
      </c>
      <c r="L1986" s="3">
        <v>3172</v>
      </c>
      <c r="M1986" s="9" t="s">
        <v>8221</v>
      </c>
    </row>
    <row r="1987" spans="11:13" x14ac:dyDescent="0.25">
      <c r="K1987" s="3">
        <v>1600</v>
      </c>
      <c r="L1987" s="3">
        <v>51</v>
      </c>
      <c r="M1987" s="9" t="s">
        <v>8221</v>
      </c>
    </row>
    <row r="1988" spans="11:13" x14ac:dyDescent="0.25">
      <c r="K1988" s="3">
        <v>2000</v>
      </c>
      <c r="L1988" s="3">
        <v>1</v>
      </c>
      <c r="M1988" s="9" t="s">
        <v>8221</v>
      </c>
    </row>
    <row r="1989" spans="11:13" x14ac:dyDescent="0.25">
      <c r="K1989" s="3">
        <v>5500</v>
      </c>
      <c r="L1989" s="3">
        <v>2336</v>
      </c>
      <c r="M1989" s="9" t="s">
        <v>8221</v>
      </c>
    </row>
    <row r="1990" spans="11:13" x14ac:dyDescent="0.25">
      <c r="K1990" s="3">
        <v>6000</v>
      </c>
      <c r="L1990" s="3">
        <v>25</v>
      </c>
      <c r="M1990" s="9" t="s">
        <v>8221</v>
      </c>
    </row>
    <row r="1991" spans="11:13" x14ac:dyDescent="0.25">
      <c r="K1991" s="3">
        <v>5000</v>
      </c>
      <c r="L1991" s="3">
        <v>50</v>
      </c>
      <c r="M1991" s="9" t="s">
        <v>8221</v>
      </c>
    </row>
    <row r="1992" spans="11:13" x14ac:dyDescent="0.25">
      <c r="K1992" s="3">
        <v>3000</v>
      </c>
      <c r="L1992" s="3">
        <v>509</v>
      </c>
      <c r="M1992" s="9" t="s">
        <v>8221</v>
      </c>
    </row>
    <row r="1993" spans="11:13" x14ac:dyDescent="0.25">
      <c r="K1993" s="3">
        <v>2000</v>
      </c>
      <c r="L1993" s="3">
        <v>140</v>
      </c>
      <c r="M1993" s="9" t="s">
        <v>8221</v>
      </c>
    </row>
    <row r="1994" spans="11:13" x14ac:dyDescent="0.25">
      <c r="K1994" s="3">
        <v>1500</v>
      </c>
      <c r="L1994" s="3">
        <v>2</v>
      </c>
      <c r="M1994" s="9" t="s">
        <v>8221</v>
      </c>
    </row>
    <row r="1995" spans="11:13" x14ac:dyDescent="0.25">
      <c r="K1995" s="3">
        <v>2000</v>
      </c>
      <c r="L1995" s="3">
        <v>0</v>
      </c>
      <c r="M1995" s="9" t="s">
        <v>8221</v>
      </c>
    </row>
    <row r="1996" spans="11:13" x14ac:dyDescent="0.25">
      <c r="K1996" s="3">
        <v>3200</v>
      </c>
      <c r="L1996" s="3">
        <v>0</v>
      </c>
      <c r="M1996" s="9" t="s">
        <v>8221</v>
      </c>
    </row>
    <row r="1997" spans="11:13" x14ac:dyDescent="0.25">
      <c r="K1997" s="3">
        <v>1000</v>
      </c>
      <c r="L1997" s="3">
        <v>78</v>
      </c>
      <c r="M1997" s="9" t="s">
        <v>8221</v>
      </c>
    </row>
    <row r="1998" spans="11:13" x14ac:dyDescent="0.25">
      <c r="K1998" s="3">
        <v>133800</v>
      </c>
      <c r="L1998" s="3">
        <v>0</v>
      </c>
      <c r="M1998" s="9" t="s">
        <v>8221</v>
      </c>
    </row>
    <row r="1999" spans="11:13" x14ac:dyDescent="0.25">
      <c r="K1999" s="3">
        <v>6500</v>
      </c>
      <c r="L1999" s="3">
        <v>0</v>
      </c>
      <c r="M1999" s="9" t="s">
        <v>8221</v>
      </c>
    </row>
    <row r="2000" spans="11:13" x14ac:dyDescent="0.25">
      <c r="K2000" s="3">
        <v>2500</v>
      </c>
      <c r="L2000" s="3">
        <v>655</v>
      </c>
      <c r="M2000" s="9" t="s">
        <v>8221</v>
      </c>
    </row>
    <row r="2001" spans="11:13" x14ac:dyDescent="0.25">
      <c r="K2001" s="3">
        <v>31000</v>
      </c>
      <c r="L2001" s="3">
        <v>236</v>
      </c>
      <c r="M2001" s="9" t="s">
        <v>8221</v>
      </c>
    </row>
    <row r="2002" spans="11:13" x14ac:dyDescent="0.25">
      <c r="K2002" s="3">
        <v>5000</v>
      </c>
      <c r="L2002" s="3">
        <v>625</v>
      </c>
      <c r="M2002" s="9" t="s">
        <v>8221</v>
      </c>
    </row>
    <row r="2003" spans="11:13" x14ac:dyDescent="0.25">
      <c r="K2003" s="3">
        <v>55000</v>
      </c>
      <c r="L2003" s="3">
        <v>210171</v>
      </c>
      <c r="M2003" s="8" t="s">
        <v>8219</v>
      </c>
    </row>
    <row r="2004" spans="11:13" x14ac:dyDescent="0.25">
      <c r="K2004" s="3">
        <v>50000</v>
      </c>
      <c r="L2004" s="3">
        <v>108397.11</v>
      </c>
      <c r="M2004" s="8" t="s">
        <v>8219</v>
      </c>
    </row>
    <row r="2005" spans="11:13" x14ac:dyDescent="0.25">
      <c r="K2005" s="3">
        <v>500</v>
      </c>
      <c r="L2005" s="3">
        <v>1560</v>
      </c>
      <c r="M2005" s="8" t="s">
        <v>8219</v>
      </c>
    </row>
    <row r="2006" spans="11:13" x14ac:dyDescent="0.25">
      <c r="K2006" s="3">
        <v>50000</v>
      </c>
      <c r="L2006" s="3">
        <v>117210.24000000001</v>
      </c>
      <c r="M2006" s="8" t="s">
        <v>8219</v>
      </c>
    </row>
    <row r="2007" spans="11:13" x14ac:dyDescent="0.25">
      <c r="K2007" s="3">
        <v>30000</v>
      </c>
      <c r="L2007" s="3">
        <v>37104.03</v>
      </c>
      <c r="M2007" s="8" t="s">
        <v>8219</v>
      </c>
    </row>
    <row r="2008" spans="11:13" x14ac:dyDescent="0.25">
      <c r="K2008" s="3">
        <v>50000</v>
      </c>
      <c r="L2008" s="3">
        <v>123920</v>
      </c>
      <c r="M2008" s="8" t="s">
        <v>8219</v>
      </c>
    </row>
    <row r="2009" spans="11:13" x14ac:dyDescent="0.25">
      <c r="K2009" s="3">
        <v>10000</v>
      </c>
      <c r="L2009" s="3">
        <v>11570.92</v>
      </c>
      <c r="M2009" s="8" t="s">
        <v>8219</v>
      </c>
    </row>
    <row r="2010" spans="11:13" x14ac:dyDescent="0.25">
      <c r="K2010" s="3">
        <v>1570.79</v>
      </c>
      <c r="L2010" s="3">
        <v>1839</v>
      </c>
      <c r="M2010" s="8" t="s">
        <v>8219</v>
      </c>
    </row>
    <row r="2011" spans="11:13" x14ac:dyDescent="0.25">
      <c r="K2011" s="3">
        <v>50000</v>
      </c>
      <c r="L2011" s="3">
        <v>152579</v>
      </c>
      <c r="M2011" s="8" t="s">
        <v>8219</v>
      </c>
    </row>
    <row r="2012" spans="11:13" x14ac:dyDescent="0.25">
      <c r="K2012" s="3">
        <v>30000</v>
      </c>
      <c r="L2012" s="3">
        <v>96015.9</v>
      </c>
      <c r="M2012" s="8" t="s">
        <v>8219</v>
      </c>
    </row>
    <row r="2013" spans="11:13" x14ac:dyDescent="0.25">
      <c r="K2013" s="3">
        <v>50000</v>
      </c>
      <c r="L2013" s="3">
        <v>409782</v>
      </c>
      <c r="M2013" s="8" t="s">
        <v>8219</v>
      </c>
    </row>
    <row r="2014" spans="11:13" x14ac:dyDescent="0.25">
      <c r="K2014" s="3">
        <v>5000</v>
      </c>
      <c r="L2014" s="3">
        <v>11745</v>
      </c>
      <c r="M2014" s="8" t="s">
        <v>8219</v>
      </c>
    </row>
    <row r="2015" spans="11:13" x14ac:dyDescent="0.25">
      <c r="K2015" s="3">
        <v>160000</v>
      </c>
      <c r="L2015" s="3">
        <v>791862</v>
      </c>
      <c r="M2015" s="8" t="s">
        <v>8219</v>
      </c>
    </row>
    <row r="2016" spans="11:13" x14ac:dyDescent="0.25">
      <c r="K2016" s="3">
        <v>30000</v>
      </c>
      <c r="L2016" s="3">
        <v>2344134.67</v>
      </c>
      <c r="M2016" s="8" t="s">
        <v>8219</v>
      </c>
    </row>
    <row r="2017" spans="11:13" x14ac:dyDescent="0.25">
      <c r="K2017" s="3">
        <v>7200</v>
      </c>
      <c r="L2017" s="3">
        <v>8136.01</v>
      </c>
      <c r="M2017" s="8" t="s">
        <v>8219</v>
      </c>
    </row>
    <row r="2018" spans="11:13" x14ac:dyDescent="0.25">
      <c r="K2018" s="3">
        <v>10000</v>
      </c>
      <c r="L2018" s="3">
        <v>92154.22</v>
      </c>
      <c r="M2018" s="8" t="s">
        <v>8219</v>
      </c>
    </row>
    <row r="2019" spans="11:13" x14ac:dyDescent="0.25">
      <c r="K2019" s="3">
        <v>25000</v>
      </c>
      <c r="L2019" s="3">
        <v>31275.599999999999</v>
      </c>
      <c r="M2019" s="8" t="s">
        <v>8219</v>
      </c>
    </row>
    <row r="2020" spans="11:13" x14ac:dyDescent="0.25">
      <c r="K2020" s="3">
        <v>65000</v>
      </c>
      <c r="L2020" s="3">
        <v>66458.23</v>
      </c>
      <c r="M2020" s="8" t="s">
        <v>8219</v>
      </c>
    </row>
    <row r="2021" spans="11:13" x14ac:dyDescent="0.25">
      <c r="K2021" s="3">
        <v>40000</v>
      </c>
      <c r="L2021" s="3">
        <v>193963.9</v>
      </c>
      <c r="M2021" s="8" t="s">
        <v>8219</v>
      </c>
    </row>
    <row r="2022" spans="11:13" x14ac:dyDescent="0.25">
      <c r="K2022" s="3">
        <v>1500</v>
      </c>
      <c r="L2022" s="3">
        <v>2885</v>
      </c>
      <c r="M2022" s="8" t="s">
        <v>8219</v>
      </c>
    </row>
    <row r="2023" spans="11:13" x14ac:dyDescent="0.25">
      <c r="K2023" s="3">
        <v>5000</v>
      </c>
      <c r="L2023" s="3">
        <v>14055</v>
      </c>
      <c r="M2023" s="8" t="s">
        <v>8219</v>
      </c>
    </row>
    <row r="2024" spans="11:13" x14ac:dyDescent="0.25">
      <c r="K2024" s="3">
        <v>100000</v>
      </c>
      <c r="L2024" s="3">
        <v>125137</v>
      </c>
      <c r="M2024" s="8" t="s">
        <v>8219</v>
      </c>
    </row>
    <row r="2025" spans="11:13" x14ac:dyDescent="0.25">
      <c r="K2025" s="3">
        <v>100000</v>
      </c>
      <c r="L2025" s="3">
        <v>161459</v>
      </c>
      <c r="M2025" s="8" t="s">
        <v>8219</v>
      </c>
    </row>
    <row r="2026" spans="11:13" x14ac:dyDescent="0.25">
      <c r="K2026" s="3">
        <v>4000</v>
      </c>
      <c r="L2026" s="3">
        <v>23414</v>
      </c>
      <c r="M2026" s="8" t="s">
        <v>8219</v>
      </c>
    </row>
    <row r="2027" spans="11:13" x14ac:dyDescent="0.25">
      <c r="K2027" s="3">
        <v>80000</v>
      </c>
      <c r="L2027" s="3">
        <v>160920</v>
      </c>
      <c r="M2027" s="8" t="s">
        <v>8219</v>
      </c>
    </row>
    <row r="2028" spans="11:13" x14ac:dyDescent="0.25">
      <c r="K2028" s="3">
        <v>25000</v>
      </c>
      <c r="L2028" s="3">
        <v>33370.769999999997</v>
      </c>
      <c r="M2028" s="8" t="s">
        <v>8219</v>
      </c>
    </row>
    <row r="2029" spans="11:13" x14ac:dyDescent="0.25">
      <c r="K2029" s="3">
        <v>100000</v>
      </c>
      <c r="L2029" s="3">
        <v>120249</v>
      </c>
      <c r="M2029" s="8" t="s">
        <v>8219</v>
      </c>
    </row>
    <row r="2030" spans="11:13" x14ac:dyDescent="0.25">
      <c r="K2030" s="3">
        <v>3000</v>
      </c>
      <c r="L2030" s="3">
        <v>3785</v>
      </c>
      <c r="M2030" s="8" t="s">
        <v>8219</v>
      </c>
    </row>
    <row r="2031" spans="11:13" x14ac:dyDescent="0.25">
      <c r="K2031" s="3">
        <v>2500</v>
      </c>
      <c r="L2031" s="3">
        <v>9030</v>
      </c>
      <c r="M2031" s="8" t="s">
        <v>8219</v>
      </c>
    </row>
    <row r="2032" spans="11:13" x14ac:dyDescent="0.25">
      <c r="K2032" s="3">
        <v>32768</v>
      </c>
      <c r="L2032" s="3">
        <v>74134</v>
      </c>
      <c r="M2032" s="8" t="s">
        <v>8219</v>
      </c>
    </row>
    <row r="2033" spans="11:13" x14ac:dyDescent="0.25">
      <c r="K2033" s="3">
        <v>50000</v>
      </c>
      <c r="L2033" s="3">
        <v>60175</v>
      </c>
      <c r="M2033" s="8" t="s">
        <v>8219</v>
      </c>
    </row>
    <row r="2034" spans="11:13" x14ac:dyDescent="0.25">
      <c r="K2034" s="3">
        <v>25000</v>
      </c>
      <c r="L2034" s="3">
        <v>76047</v>
      </c>
      <c r="M2034" s="8" t="s">
        <v>8219</v>
      </c>
    </row>
    <row r="2035" spans="11:13" x14ac:dyDescent="0.25">
      <c r="K2035" s="3">
        <v>25000</v>
      </c>
      <c r="L2035" s="3">
        <v>44669</v>
      </c>
      <c r="M2035" s="8" t="s">
        <v>8219</v>
      </c>
    </row>
    <row r="2036" spans="11:13" x14ac:dyDescent="0.25">
      <c r="K2036" s="3">
        <v>78000</v>
      </c>
      <c r="L2036" s="3">
        <v>301719.59000000003</v>
      </c>
      <c r="M2036" s="8" t="s">
        <v>8219</v>
      </c>
    </row>
    <row r="2037" spans="11:13" x14ac:dyDescent="0.25">
      <c r="K2037" s="3">
        <v>80000</v>
      </c>
      <c r="L2037" s="3">
        <v>168829.14</v>
      </c>
      <c r="M2037" s="8" t="s">
        <v>8219</v>
      </c>
    </row>
    <row r="2038" spans="11:13" x14ac:dyDescent="0.25">
      <c r="K2038" s="3">
        <v>30000</v>
      </c>
      <c r="L2038" s="3">
        <v>39500.5</v>
      </c>
      <c r="M2038" s="8" t="s">
        <v>8219</v>
      </c>
    </row>
    <row r="2039" spans="11:13" x14ac:dyDescent="0.25">
      <c r="K2039" s="3">
        <v>10000</v>
      </c>
      <c r="L2039" s="3">
        <v>30047.64</v>
      </c>
      <c r="M2039" s="8" t="s">
        <v>8219</v>
      </c>
    </row>
    <row r="2040" spans="11:13" x14ac:dyDescent="0.25">
      <c r="K2040" s="3">
        <v>8000</v>
      </c>
      <c r="L2040" s="3">
        <v>33641</v>
      </c>
      <c r="M2040" s="8" t="s">
        <v>8219</v>
      </c>
    </row>
    <row r="2041" spans="11:13" x14ac:dyDescent="0.25">
      <c r="K2041" s="3">
        <v>125000</v>
      </c>
      <c r="L2041" s="3">
        <v>170271</v>
      </c>
      <c r="M2041" s="8" t="s">
        <v>8219</v>
      </c>
    </row>
    <row r="2042" spans="11:13" x14ac:dyDescent="0.25">
      <c r="K2042" s="3">
        <v>3000</v>
      </c>
      <c r="L2042" s="3">
        <v>7445.14</v>
      </c>
      <c r="M2042" s="8" t="s">
        <v>8219</v>
      </c>
    </row>
    <row r="2043" spans="11:13" x14ac:dyDescent="0.25">
      <c r="K2043" s="3">
        <v>9500</v>
      </c>
      <c r="L2043" s="3">
        <v>17277</v>
      </c>
      <c r="M2043" s="8" t="s">
        <v>8219</v>
      </c>
    </row>
    <row r="2044" spans="11:13" x14ac:dyDescent="0.25">
      <c r="K2044" s="3">
        <v>10000</v>
      </c>
      <c r="L2044" s="3">
        <v>12353</v>
      </c>
      <c r="M2044" s="8" t="s">
        <v>8219</v>
      </c>
    </row>
    <row r="2045" spans="11:13" x14ac:dyDescent="0.25">
      <c r="K2045" s="3">
        <v>1385</v>
      </c>
      <c r="L2045" s="3">
        <v>7011</v>
      </c>
      <c r="M2045" s="8" t="s">
        <v>8219</v>
      </c>
    </row>
    <row r="2046" spans="11:13" x14ac:dyDescent="0.25">
      <c r="K2046" s="3">
        <v>15000</v>
      </c>
      <c r="L2046" s="3">
        <v>16232</v>
      </c>
      <c r="M2046" s="8" t="s">
        <v>8219</v>
      </c>
    </row>
    <row r="2047" spans="11:13" x14ac:dyDescent="0.25">
      <c r="K2047" s="3">
        <v>4900</v>
      </c>
      <c r="L2047" s="3">
        <v>40140.01</v>
      </c>
      <c r="M2047" s="8" t="s">
        <v>8219</v>
      </c>
    </row>
    <row r="2048" spans="11:13" x14ac:dyDescent="0.25">
      <c r="K2048" s="3">
        <v>10000</v>
      </c>
      <c r="L2048" s="3">
        <v>12110</v>
      </c>
      <c r="M2048" s="8" t="s">
        <v>8219</v>
      </c>
    </row>
    <row r="2049" spans="11:13" x14ac:dyDescent="0.25">
      <c r="K2049" s="3">
        <v>98000</v>
      </c>
      <c r="L2049" s="3">
        <v>100939</v>
      </c>
      <c r="M2049" s="8" t="s">
        <v>8219</v>
      </c>
    </row>
    <row r="2050" spans="11:13" x14ac:dyDescent="0.25">
      <c r="K2050" s="3">
        <v>85000</v>
      </c>
      <c r="L2050" s="3">
        <v>126082.45</v>
      </c>
      <c r="M2050" s="8" t="s">
        <v>8219</v>
      </c>
    </row>
    <row r="2051" spans="11:13" x14ac:dyDescent="0.25">
      <c r="K2051" s="3">
        <v>50000</v>
      </c>
      <c r="L2051" s="3">
        <v>60095.35</v>
      </c>
      <c r="M2051" s="8" t="s">
        <v>8219</v>
      </c>
    </row>
    <row r="2052" spans="11:13" x14ac:dyDescent="0.25">
      <c r="K2052" s="3">
        <v>10000</v>
      </c>
      <c r="L2052" s="3">
        <v>47327</v>
      </c>
      <c r="M2052" s="8" t="s">
        <v>8219</v>
      </c>
    </row>
    <row r="2053" spans="11:13" x14ac:dyDescent="0.25">
      <c r="K2053" s="3">
        <v>8000</v>
      </c>
      <c r="L2053" s="3">
        <v>10429</v>
      </c>
      <c r="M2053" s="8" t="s">
        <v>8219</v>
      </c>
    </row>
    <row r="2054" spans="11:13" x14ac:dyDescent="0.25">
      <c r="K2054" s="3">
        <v>50000</v>
      </c>
      <c r="L2054" s="3">
        <v>176524</v>
      </c>
      <c r="M2054" s="8" t="s">
        <v>8219</v>
      </c>
    </row>
    <row r="2055" spans="11:13" x14ac:dyDescent="0.25">
      <c r="K2055" s="3">
        <v>5000</v>
      </c>
      <c r="L2055" s="3">
        <v>5051</v>
      </c>
      <c r="M2055" s="8" t="s">
        <v>8219</v>
      </c>
    </row>
    <row r="2056" spans="11:13" x14ac:dyDescent="0.25">
      <c r="K2056" s="3">
        <v>35000</v>
      </c>
      <c r="L2056" s="3">
        <v>39757</v>
      </c>
      <c r="M2056" s="8" t="s">
        <v>8219</v>
      </c>
    </row>
    <row r="2057" spans="11:13" x14ac:dyDescent="0.25">
      <c r="K2057" s="3">
        <v>6000</v>
      </c>
      <c r="L2057" s="3">
        <v>10045</v>
      </c>
      <c r="M2057" s="8" t="s">
        <v>8219</v>
      </c>
    </row>
    <row r="2058" spans="11:13" x14ac:dyDescent="0.25">
      <c r="K2058" s="3">
        <v>50000</v>
      </c>
      <c r="L2058" s="3">
        <v>76726</v>
      </c>
      <c r="M2058" s="8" t="s">
        <v>8219</v>
      </c>
    </row>
    <row r="2059" spans="11:13" x14ac:dyDescent="0.25">
      <c r="K2059" s="3">
        <v>15000</v>
      </c>
      <c r="L2059" s="3">
        <v>30334.83</v>
      </c>
      <c r="M2059" s="8" t="s">
        <v>8219</v>
      </c>
    </row>
    <row r="2060" spans="11:13" x14ac:dyDescent="0.25">
      <c r="K2060" s="3">
        <v>2560</v>
      </c>
      <c r="L2060" s="3">
        <v>4308</v>
      </c>
      <c r="M2060" s="8" t="s">
        <v>8219</v>
      </c>
    </row>
    <row r="2061" spans="11:13" x14ac:dyDescent="0.25">
      <c r="K2061" s="3">
        <v>30000</v>
      </c>
      <c r="L2061" s="3">
        <v>43037</v>
      </c>
      <c r="M2061" s="8" t="s">
        <v>8219</v>
      </c>
    </row>
    <row r="2062" spans="11:13" x14ac:dyDescent="0.25">
      <c r="K2062" s="3">
        <v>25000</v>
      </c>
      <c r="L2062" s="3">
        <v>49100</v>
      </c>
      <c r="M2062" s="8" t="s">
        <v>8219</v>
      </c>
    </row>
    <row r="2063" spans="11:13" x14ac:dyDescent="0.25">
      <c r="K2063" s="3">
        <v>5000</v>
      </c>
      <c r="L2063" s="3">
        <v>5396</v>
      </c>
      <c r="M2063" s="8" t="s">
        <v>8219</v>
      </c>
    </row>
    <row r="2064" spans="11:13" x14ac:dyDescent="0.25">
      <c r="K2064" s="3">
        <v>100000</v>
      </c>
      <c r="L2064" s="3">
        <v>114977</v>
      </c>
      <c r="M2064" s="8" t="s">
        <v>8219</v>
      </c>
    </row>
    <row r="2065" spans="11:13" x14ac:dyDescent="0.25">
      <c r="K2065" s="3">
        <v>4000</v>
      </c>
      <c r="L2065" s="3">
        <v>5922</v>
      </c>
      <c r="M2065" s="8" t="s">
        <v>8219</v>
      </c>
    </row>
    <row r="2066" spans="11:13" x14ac:dyDescent="0.25">
      <c r="K2066" s="3">
        <v>261962</v>
      </c>
      <c r="L2066" s="3">
        <v>500784.27</v>
      </c>
      <c r="M2066" s="8" t="s">
        <v>8219</v>
      </c>
    </row>
    <row r="2067" spans="11:13" x14ac:dyDescent="0.25">
      <c r="K2067" s="3">
        <v>40000</v>
      </c>
      <c r="L2067" s="3">
        <v>79686.05</v>
      </c>
      <c r="M2067" s="8" t="s">
        <v>8219</v>
      </c>
    </row>
    <row r="2068" spans="11:13" x14ac:dyDescent="0.25">
      <c r="K2068" s="3">
        <v>2000</v>
      </c>
      <c r="L2068" s="3">
        <v>4372</v>
      </c>
      <c r="M2068" s="8" t="s">
        <v>8219</v>
      </c>
    </row>
    <row r="2069" spans="11:13" x14ac:dyDescent="0.25">
      <c r="K2069" s="3">
        <v>495</v>
      </c>
      <c r="L2069" s="3">
        <v>628</v>
      </c>
      <c r="M2069" s="8" t="s">
        <v>8219</v>
      </c>
    </row>
    <row r="2070" spans="11:13" x14ac:dyDescent="0.25">
      <c r="K2070" s="3">
        <v>25000</v>
      </c>
      <c r="L2070" s="3">
        <v>26305.97</v>
      </c>
      <c r="M2070" s="8" t="s">
        <v>8219</v>
      </c>
    </row>
    <row r="2071" spans="11:13" x14ac:dyDescent="0.25">
      <c r="K2071" s="3">
        <v>50000</v>
      </c>
      <c r="L2071" s="3">
        <v>64203.33</v>
      </c>
      <c r="M2071" s="8" t="s">
        <v>8219</v>
      </c>
    </row>
    <row r="2072" spans="11:13" x14ac:dyDescent="0.25">
      <c r="K2072" s="3">
        <v>125000</v>
      </c>
      <c r="L2072" s="3">
        <v>396659</v>
      </c>
      <c r="M2072" s="8" t="s">
        <v>8219</v>
      </c>
    </row>
    <row r="2073" spans="11:13" x14ac:dyDescent="0.25">
      <c r="K2073" s="3">
        <v>20000</v>
      </c>
      <c r="L2073" s="3">
        <v>56146</v>
      </c>
      <c r="M2073" s="8" t="s">
        <v>8219</v>
      </c>
    </row>
    <row r="2074" spans="11:13" x14ac:dyDescent="0.25">
      <c r="K2074" s="3">
        <v>71500</v>
      </c>
      <c r="L2074" s="3">
        <v>79173</v>
      </c>
      <c r="M2074" s="8" t="s">
        <v>8219</v>
      </c>
    </row>
    <row r="2075" spans="11:13" x14ac:dyDescent="0.25">
      <c r="K2075" s="3">
        <v>100000</v>
      </c>
      <c r="L2075" s="3">
        <v>152604.29999999999</v>
      </c>
      <c r="M2075" s="8" t="s">
        <v>8219</v>
      </c>
    </row>
    <row r="2076" spans="11:13" x14ac:dyDescent="0.25">
      <c r="K2076" s="3">
        <v>600</v>
      </c>
      <c r="L2076" s="3">
        <v>615</v>
      </c>
      <c r="M2076" s="8" t="s">
        <v>8219</v>
      </c>
    </row>
    <row r="2077" spans="11:13" x14ac:dyDescent="0.25">
      <c r="K2077" s="3">
        <v>9999</v>
      </c>
      <c r="L2077" s="3">
        <v>167820.6</v>
      </c>
      <c r="M2077" s="8" t="s">
        <v>8219</v>
      </c>
    </row>
    <row r="2078" spans="11:13" x14ac:dyDescent="0.25">
      <c r="K2078" s="3">
        <v>179000</v>
      </c>
      <c r="L2078" s="3">
        <v>972594.99</v>
      </c>
      <c r="M2078" s="8" t="s">
        <v>8219</v>
      </c>
    </row>
    <row r="2079" spans="11:13" x14ac:dyDescent="0.25">
      <c r="K2079" s="3">
        <v>50000</v>
      </c>
      <c r="L2079" s="3">
        <v>57754</v>
      </c>
      <c r="M2079" s="8" t="s">
        <v>8219</v>
      </c>
    </row>
    <row r="2080" spans="11:13" x14ac:dyDescent="0.25">
      <c r="K2080" s="3">
        <v>20000</v>
      </c>
      <c r="L2080" s="3">
        <v>26241</v>
      </c>
      <c r="M2080" s="8" t="s">
        <v>8219</v>
      </c>
    </row>
    <row r="2081" spans="11:13" x14ac:dyDescent="0.25">
      <c r="K2081" s="3">
        <v>10000</v>
      </c>
      <c r="L2081" s="3">
        <v>28817</v>
      </c>
      <c r="M2081" s="8" t="s">
        <v>8219</v>
      </c>
    </row>
    <row r="2082" spans="11:13" x14ac:dyDescent="0.25">
      <c r="K2082" s="3">
        <v>1000</v>
      </c>
      <c r="L2082" s="3">
        <v>5078</v>
      </c>
      <c r="M2082" s="8" t="s">
        <v>8219</v>
      </c>
    </row>
    <row r="2083" spans="11:13" x14ac:dyDescent="0.25">
      <c r="K2083" s="3">
        <v>3500</v>
      </c>
      <c r="L2083" s="3">
        <v>4010</v>
      </c>
      <c r="M2083" s="8" t="s">
        <v>8219</v>
      </c>
    </row>
    <row r="2084" spans="11:13" x14ac:dyDescent="0.25">
      <c r="K2084" s="3">
        <v>1500</v>
      </c>
      <c r="L2084" s="3">
        <v>1661</v>
      </c>
      <c r="M2084" s="8" t="s">
        <v>8219</v>
      </c>
    </row>
    <row r="2085" spans="11:13" x14ac:dyDescent="0.25">
      <c r="K2085" s="3">
        <v>750</v>
      </c>
      <c r="L2085" s="3">
        <v>850</v>
      </c>
      <c r="M2085" s="8" t="s">
        <v>8219</v>
      </c>
    </row>
    <row r="2086" spans="11:13" x14ac:dyDescent="0.25">
      <c r="K2086" s="3">
        <v>3000</v>
      </c>
      <c r="L2086" s="3">
        <v>3250</v>
      </c>
      <c r="M2086" s="8" t="s">
        <v>8219</v>
      </c>
    </row>
    <row r="2087" spans="11:13" x14ac:dyDescent="0.25">
      <c r="K2087" s="3">
        <v>6000</v>
      </c>
      <c r="L2087" s="3">
        <v>7412</v>
      </c>
      <c r="M2087" s="8" t="s">
        <v>8219</v>
      </c>
    </row>
    <row r="2088" spans="11:13" x14ac:dyDescent="0.25">
      <c r="K2088" s="3">
        <v>4000</v>
      </c>
      <c r="L2088" s="3">
        <v>4028</v>
      </c>
      <c r="M2088" s="8" t="s">
        <v>8219</v>
      </c>
    </row>
    <row r="2089" spans="11:13" x14ac:dyDescent="0.25">
      <c r="K2089" s="3">
        <v>1500</v>
      </c>
      <c r="L2089" s="3">
        <v>1553</v>
      </c>
      <c r="M2089" s="8" t="s">
        <v>8219</v>
      </c>
    </row>
    <row r="2090" spans="11:13" x14ac:dyDescent="0.25">
      <c r="K2090" s="3">
        <v>3000</v>
      </c>
      <c r="L2090" s="3">
        <v>3465.32</v>
      </c>
      <c r="M2090" s="8" t="s">
        <v>8219</v>
      </c>
    </row>
    <row r="2091" spans="11:13" x14ac:dyDescent="0.25">
      <c r="K2091" s="3">
        <v>2500</v>
      </c>
      <c r="L2091" s="3">
        <v>3010.01</v>
      </c>
      <c r="M2091" s="8" t="s">
        <v>8219</v>
      </c>
    </row>
    <row r="2092" spans="11:13" x14ac:dyDescent="0.25">
      <c r="K2092" s="3">
        <v>8000</v>
      </c>
      <c r="L2092" s="3">
        <v>9203.23</v>
      </c>
      <c r="M2092" s="8" t="s">
        <v>8219</v>
      </c>
    </row>
    <row r="2093" spans="11:13" x14ac:dyDescent="0.25">
      <c r="K2093" s="3">
        <v>18000</v>
      </c>
      <c r="L2093" s="3">
        <v>21684.2</v>
      </c>
      <c r="M2093" s="8" t="s">
        <v>8219</v>
      </c>
    </row>
    <row r="2094" spans="11:13" x14ac:dyDescent="0.25">
      <c r="K2094" s="3">
        <v>6000</v>
      </c>
      <c r="L2094" s="3">
        <v>6077</v>
      </c>
      <c r="M2094" s="8" t="s">
        <v>8219</v>
      </c>
    </row>
    <row r="2095" spans="11:13" x14ac:dyDescent="0.25">
      <c r="K2095" s="3">
        <v>1500</v>
      </c>
      <c r="L2095" s="3">
        <v>1537</v>
      </c>
      <c r="M2095" s="8" t="s">
        <v>8219</v>
      </c>
    </row>
    <row r="2096" spans="11:13" x14ac:dyDescent="0.25">
      <c r="K2096" s="3">
        <v>3500</v>
      </c>
      <c r="L2096" s="3">
        <v>4219</v>
      </c>
      <c r="M2096" s="8" t="s">
        <v>8219</v>
      </c>
    </row>
    <row r="2097" spans="11:13" x14ac:dyDescent="0.25">
      <c r="K2097" s="3">
        <v>2500</v>
      </c>
      <c r="L2097" s="3">
        <v>2500</v>
      </c>
      <c r="M2097" s="8" t="s">
        <v>8219</v>
      </c>
    </row>
    <row r="2098" spans="11:13" x14ac:dyDescent="0.25">
      <c r="K2098" s="3">
        <v>600</v>
      </c>
      <c r="L2098" s="3">
        <v>610</v>
      </c>
      <c r="M2098" s="8" t="s">
        <v>8219</v>
      </c>
    </row>
    <row r="2099" spans="11:13" x14ac:dyDescent="0.25">
      <c r="K2099" s="3">
        <v>3000</v>
      </c>
      <c r="L2099" s="3">
        <v>3000</v>
      </c>
      <c r="M2099" s="8" t="s">
        <v>8219</v>
      </c>
    </row>
    <row r="2100" spans="11:13" x14ac:dyDescent="0.25">
      <c r="K2100" s="3">
        <v>6000</v>
      </c>
      <c r="L2100" s="3">
        <v>6020</v>
      </c>
      <c r="M2100" s="8" t="s">
        <v>8219</v>
      </c>
    </row>
    <row r="2101" spans="11:13" x14ac:dyDescent="0.25">
      <c r="K2101" s="3">
        <v>3000</v>
      </c>
      <c r="L2101" s="3">
        <v>3971</v>
      </c>
      <c r="M2101" s="8" t="s">
        <v>8219</v>
      </c>
    </row>
    <row r="2102" spans="11:13" x14ac:dyDescent="0.25">
      <c r="K2102" s="3">
        <v>600</v>
      </c>
      <c r="L2102" s="3">
        <v>820</v>
      </c>
      <c r="M2102" s="8" t="s">
        <v>8219</v>
      </c>
    </row>
    <row r="2103" spans="11:13" x14ac:dyDescent="0.25">
      <c r="K2103" s="3">
        <v>2000</v>
      </c>
      <c r="L2103" s="3">
        <v>2265</v>
      </c>
      <c r="M2103" s="8" t="s">
        <v>8219</v>
      </c>
    </row>
    <row r="2104" spans="11:13" x14ac:dyDescent="0.25">
      <c r="K2104" s="3">
        <v>1000</v>
      </c>
      <c r="L2104" s="3">
        <v>1360</v>
      </c>
      <c r="M2104" s="8" t="s">
        <v>8219</v>
      </c>
    </row>
    <row r="2105" spans="11:13" x14ac:dyDescent="0.25">
      <c r="K2105" s="3">
        <v>7777</v>
      </c>
      <c r="L2105" s="3">
        <v>11364</v>
      </c>
      <c r="M2105" s="8" t="s">
        <v>8219</v>
      </c>
    </row>
    <row r="2106" spans="11:13" x14ac:dyDescent="0.25">
      <c r="K2106" s="3">
        <v>800</v>
      </c>
      <c r="L2106" s="3">
        <v>1036</v>
      </c>
      <c r="M2106" s="8" t="s">
        <v>8219</v>
      </c>
    </row>
    <row r="2107" spans="11:13" x14ac:dyDescent="0.25">
      <c r="K2107" s="3">
        <v>2000</v>
      </c>
      <c r="L2107" s="3">
        <v>5080</v>
      </c>
      <c r="M2107" s="8" t="s">
        <v>8219</v>
      </c>
    </row>
    <row r="2108" spans="11:13" x14ac:dyDescent="0.25">
      <c r="K2108" s="3">
        <v>2200</v>
      </c>
      <c r="L2108" s="3">
        <v>2355</v>
      </c>
      <c r="M2108" s="8" t="s">
        <v>8219</v>
      </c>
    </row>
    <row r="2109" spans="11:13" x14ac:dyDescent="0.25">
      <c r="K2109" s="3">
        <v>2000</v>
      </c>
      <c r="L2109" s="3">
        <v>2154.66</v>
      </c>
      <c r="M2109" s="8" t="s">
        <v>8219</v>
      </c>
    </row>
    <row r="2110" spans="11:13" x14ac:dyDescent="0.25">
      <c r="K2110" s="3">
        <v>16000</v>
      </c>
      <c r="L2110" s="3">
        <v>17170</v>
      </c>
      <c r="M2110" s="8" t="s">
        <v>8219</v>
      </c>
    </row>
    <row r="2111" spans="11:13" x14ac:dyDescent="0.25">
      <c r="K2111" s="3">
        <v>4000</v>
      </c>
      <c r="L2111" s="3">
        <v>4261</v>
      </c>
      <c r="M2111" s="8" t="s">
        <v>8219</v>
      </c>
    </row>
    <row r="2112" spans="11:13" x14ac:dyDescent="0.25">
      <c r="K2112" s="3">
        <v>2000</v>
      </c>
      <c r="L2112" s="3">
        <v>2007</v>
      </c>
      <c r="M2112" s="8" t="s">
        <v>8219</v>
      </c>
    </row>
    <row r="2113" spans="11:13" x14ac:dyDescent="0.25">
      <c r="K2113" s="3">
        <v>2000</v>
      </c>
      <c r="L2113" s="3">
        <v>2130</v>
      </c>
      <c r="M2113" s="8" t="s">
        <v>8219</v>
      </c>
    </row>
    <row r="2114" spans="11:13" x14ac:dyDescent="0.25">
      <c r="K2114" s="3">
        <v>300</v>
      </c>
      <c r="L2114" s="3">
        <v>300</v>
      </c>
      <c r="M2114" s="8" t="s">
        <v>8219</v>
      </c>
    </row>
    <row r="2115" spans="11:13" x14ac:dyDescent="0.25">
      <c r="K2115" s="3">
        <v>7000</v>
      </c>
      <c r="L2115" s="3">
        <v>7340</v>
      </c>
      <c r="M2115" s="8" t="s">
        <v>8219</v>
      </c>
    </row>
    <row r="2116" spans="11:13" x14ac:dyDescent="0.25">
      <c r="K2116" s="3">
        <v>5000</v>
      </c>
      <c r="L2116" s="3">
        <v>5235</v>
      </c>
      <c r="M2116" s="8" t="s">
        <v>8219</v>
      </c>
    </row>
    <row r="2117" spans="11:13" x14ac:dyDescent="0.25">
      <c r="K2117" s="3">
        <v>1500</v>
      </c>
      <c r="L2117" s="3">
        <v>3385</v>
      </c>
      <c r="M2117" s="8" t="s">
        <v>8219</v>
      </c>
    </row>
    <row r="2118" spans="11:13" x14ac:dyDescent="0.25">
      <c r="K2118" s="3">
        <v>48000</v>
      </c>
      <c r="L2118" s="3">
        <v>48434</v>
      </c>
      <c r="M2118" s="8" t="s">
        <v>8219</v>
      </c>
    </row>
    <row r="2119" spans="11:13" x14ac:dyDescent="0.25">
      <c r="K2119" s="3">
        <v>1200</v>
      </c>
      <c r="L2119" s="3">
        <v>1773</v>
      </c>
      <c r="M2119" s="8" t="s">
        <v>8219</v>
      </c>
    </row>
    <row r="2120" spans="11:13" x14ac:dyDescent="0.25">
      <c r="K2120" s="3">
        <v>1000</v>
      </c>
      <c r="L2120" s="3">
        <v>1346.11</v>
      </c>
      <c r="M2120" s="8" t="s">
        <v>8219</v>
      </c>
    </row>
    <row r="2121" spans="11:13" x14ac:dyDescent="0.25">
      <c r="K2121" s="3">
        <v>2000</v>
      </c>
      <c r="L2121" s="3">
        <v>2015</v>
      </c>
      <c r="M2121" s="8" t="s">
        <v>8219</v>
      </c>
    </row>
    <row r="2122" spans="11:13" x14ac:dyDescent="0.25">
      <c r="K2122" s="3">
        <v>8000</v>
      </c>
      <c r="L2122" s="3">
        <v>8070.43</v>
      </c>
      <c r="M2122" s="8" t="s">
        <v>8219</v>
      </c>
    </row>
    <row r="2123" spans="11:13" x14ac:dyDescent="0.25">
      <c r="K2123" s="3">
        <v>50000</v>
      </c>
      <c r="L2123" s="3">
        <v>284</v>
      </c>
      <c r="M2123" s="9" t="s">
        <v>8221</v>
      </c>
    </row>
    <row r="2124" spans="11:13" x14ac:dyDescent="0.25">
      <c r="K2124" s="3">
        <v>80000</v>
      </c>
      <c r="L2124" s="3">
        <v>310</v>
      </c>
      <c r="M2124" s="9" t="s">
        <v>8221</v>
      </c>
    </row>
    <row r="2125" spans="11:13" x14ac:dyDescent="0.25">
      <c r="K2125" s="3">
        <v>500</v>
      </c>
      <c r="L2125" s="3">
        <v>50</v>
      </c>
      <c r="M2125" s="9" t="s">
        <v>8221</v>
      </c>
    </row>
    <row r="2126" spans="11:13" x14ac:dyDescent="0.25">
      <c r="K2126" s="3">
        <v>1100</v>
      </c>
      <c r="L2126" s="3">
        <v>115</v>
      </c>
      <c r="M2126" s="9" t="s">
        <v>8221</v>
      </c>
    </row>
    <row r="2127" spans="11:13" x14ac:dyDescent="0.25">
      <c r="K2127" s="3">
        <v>60000</v>
      </c>
      <c r="L2127" s="3">
        <v>852</v>
      </c>
      <c r="M2127" s="9" t="s">
        <v>8221</v>
      </c>
    </row>
    <row r="2128" spans="11:13" x14ac:dyDescent="0.25">
      <c r="K2128" s="3">
        <v>20000</v>
      </c>
      <c r="L2128" s="3">
        <v>10</v>
      </c>
      <c r="M2128" s="9" t="s">
        <v>8221</v>
      </c>
    </row>
    <row r="2129" spans="11:13" x14ac:dyDescent="0.25">
      <c r="K2129" s="3">
        <v>28000</v>
      </c>
      <c r="L2129" s="3">
        <v>8076</v>
      </c>
      <c r="M2129" s="9" t="s">
        <v>8221</v>
      </c>
    </row>
    <row r="2130" spans="11:13" x14ac:dyDescent="0.25">
      <c r="K2130" s="3">
        <v>15000</v>
      </c>
      <c r="L2130" s="3">
        <v>25</v>
      </c>
      <c r="M2130" s="9" t="s">
        <v>8221</v>
      </c>
    </row>
    <row r="2131" spans="11:13" x14ac:dyDescent="0.25">
      <c r="K2131" s="3">
        <v>2000</v>
      </c>
      <c r="L2131" s="3">
        <v>236</v>
      </c>
      <c r="M2131" s="9" t="s">
        <v>8221</v>
      </c>
    </row>
    <row r="2132" spans="11:13" x14ac:dyDescent="0.25">
      <c r="K2132" s="3">
        <v>42000</v>
      </c>
      <c r="L2132" s="3">
        <v>85</v>
      </c>
      <c r="M2132" s="9" t="s">
        <v>8221</v>
      </c>
    </row>
    <row r="2133" spans="11:13" x14ac:dyDescent="0.25">
      <c r="K2133" s="3">
        <v>500</v>
      </c>
      <c r="L2133" s="3">
        <v>25</v>
      </c>
      <c r="M2133" s="9" t="s">
        <v>8221</v>
      </c>
    </row>
    <row r="2134" spans="11:13" x14ac:dyDescent="0.25">
      <c r="K2134" s="3">
        <v>100000</v>
      </c>
      <c r="L2134" s="3">
        <v>2112.9899999999998</v>
      </c>
      <c r="M2134" s="9" t="s">
        <v>8221</v>
      </c>
    </row>
    <row r="2135" spans="11:13" x14ac:dyDescent="0.25">
      <c r="K2135" s="3">
        <v>1000</v>
      </c>
      <c r="L2135" s="3">
        <v>16</v>
      </c>
      <c r="M2135" s="9" t="s">
        <v>8221</v>
      </c>
    </row>
    <row r="2136" spans="11:13" x14ac:dyDescent="0.25">
      <c r="K2136" s="3">
        <v>6000</v>
      </c>
      <c r="L2136" s="3">
        <v>104</v>
      </c>
      <c r="M2136" s="9" t="s">
        <v>8221</v>
      </c>
    </row>
    <row r="2137" spans="11:13" x14ac:dyDescent="0.25">
      <c r="K2137" s="3">
        <v>5000</v>
      </c>
      <c r="L2137" s="3">
        <v>478</v>
      </c>
      <c r="M2137" s="9" t="s">
        <v>8221</v>
      </c>
    </row>
    <row r="2138" spans="11:13" x14ac:dyDescent="0.25">
      <c r="K2138" s="3">
        <v>80000</v>
      </c>
      <c r="L2138" s="3">
        <v>47.69</v>
      </c>
      <c r="M2138" s="9" t="s">
        <v>8221</v>
      </c>
    </row>
    <row r="2139" spans="11:13" x14ac:dyDescent="0.25">
      <c r="K2139" s="3">
        <v>50000</v>
      </c>
      <c r="L2139" s="3">
        <v>14203</v>
      </c>
      <c r="M2139" s="9" t="s">
        <v>8221</v>
      </c>
    </row>
    <row r="2140" spans="11:13" x14ac:dyDescent="0.25">
      <c r="K2140" s="3">
        <v>1000</v>
      </c>
      <c r="L2140" s="3">
        <v>128</v>
      </c>
      <c r="M2140" s="9" t="s">
        <v>8221</v>
      </c>
    </row>
    <row r="2141" spans="11:13" x14ac:dyDescent="0.25">
      <c r="K2141" s="3">
        <v>30000</v>
      </c>
      <c r="L2141" s="3">
        <v>1626</v>
      </c>
      <c r="M2141" s="9" t="s">
        <v>8221</v>
      </c>
    </row>
    <row r="2142" spans="11:13" x14ac:dyDescent="0.25">
      <c r="K2142" s="3">
        <v>500000</v>
      </c>
      <c r="L2142" s="3">
        <v>560</v>
      </c>
      <c r="M2142" s="9" t="s">
        <v>8221</v>
      </c>
    </row>
    <row r="2143" spans="11:13" x14ac:dyDescent="0.25">
      <c r="K2143" s="3">
        <v>15000</v>
      </c>
      <c r="L2143" s="3">
        <v>0</v>
      </c>
      <c r="M2143" s="9" t="s">
        <v>8221</v>
      </c>
    </row>
    <row r="2144" spans="11:13" x14ac:dyDescent="0.25">
      <c r="K2144" s="3">
        <v>10500</v>
      </c>
      <c r="L2144" s="3">
        <v>601</v>
      </c>
      <c r="M2144" s="9" t="s">
        <v>8221</v>
      </c>
    </row>
    <row r="2145" spans="11:13" x14ac:dyDescent="0.25">
      <c r="K2145" s="3">
        <v>2000</v>
      </c>
      <c r="L2145" s="3">
        <v>225</v>
      </c>
      <c r="M2145" s="9" t="s">
        <v>8221</v>
      </c>
    </row>
    <row r="2146" spans="11:13" x14ac:dyDescent="0.25">
      <c r="K2146" s="3">
        <v>35500</v>
      </c>
      <c r="L2146" s="3">
        <v>607</v>
      </c>
      <c r="M2146" s="9" t="s">
        <v>8221</v>
      </c>
    </row>
    <row r="2147" spans="11:13" x14ac:dyDescent="0.25">
      <c r="K2147" s="3">
        <v>15000</v>
      </c>
      <c r="L2147" s="3">
        <v>4565</v>
      </c>
      <c r="M2147" s="9" t="s">
        <v>8221</v>
      </c>
    </row>
    <row r="2148" spans="11:13" x14ac:dyDescent="0.25">
      <c r="K2148" s="3">
        <v>5000</v>
      </c>
      <c r="L2148" s="3">
        <v>1</v>
      </c>
      <c r="M2148" s="9" t="s">
        <v>8221</v>
      </c>
    </row>
    <row r="2149" spans="11:13" x14ac:dyDescent="0.25">
      <c r="K2149" s="3">
        <v>390000</v>
      </c>
      <c r="L2149" s="3">
        <v>2716</v>
      </c>
      <c r="M2149" s="9" t="s">
        <v>8221</v>
      </c>
    </row>
    <row r="2150" spans="11:13" x14ac:dyDescent="0.25">
      <c r="K2150" s="3">
        <v>100</v>
      </c>
      <c r="L2150" s="3">
        <v>2</v>
      </c>
      <c r="M2150" s="9" t="s">
        <v>8221</v>
      </c>
    </row>
    <row r="2151" spans="11:13" x14ac:dyDescent="0.25">
      <c r="K2151" s="3">
        <v>2000</v>
      </c>
      <c r="L2151" s="3">
        <v>0</v>
      </c>
      <c r="M2151" s="9" t="s">
        <v>8221</v>
      </c>
    </row>
    <row r="2152" spans="11:13" x14ac:dyDescent="0.25">
      <c r="K2152" s="3">
        <v>50000</v>
      </c>
      <c r="L2152" s="3">
        <v>405</v>
      </c>
      <c r="M2152" s="9" t="s">
        <v>8221</v>
      </c>
    </row>
    <row r="2153" spans="11:13" x14ac:dyDescent="0.25">
      <c r="K2153" s="3">
        <v>45000</v>
      </c>
      <c r="L2153" s="3">
        <v>118</v>
      </c>
      <c r="M2153" s="9" t="s">
        <v>8221</v>
      </c>
    </row>
    <row r="2154" spans="11:13" x14ac:dyDescent="0.25">
      <c r="K2154" s="3">
        <v>30000</v>
      </c>
      <c r="L2154" s="3">
        <v>50</v>
      </c>
      <c r="M2154" s="9" t="s">
        <v>8221</v>
      </c>
    </row>
    <row r="2155" spans="11:13" x14ac:dyDescent="0.25">
      <c r="K2155" s="3">
        <v>372625</v>
      </c>
      <c r="L2155" s="3">
        <v>34</v>
      </c>
      <c r="M2155" s="9" t="s">
        <v>8221</v>
      </c>
    </row>
    <row r="2156" spans="11:13" x14ac:dyDescent="0.25">
      <c r="K2156" s="3">
        <v>250</v>
      </c>
      <c r="L2156" s="3">
        <v>2</v>
      </c>
      <c r="M2156" s="9" t="s">
        <v>8221</v>
      </c>
    </row>
    <row r="2157" spans="11:13" x14ac:dyDescent="0.25">
      <c r="K2157" s="3">
        <v>5000</v>
      </c>
      <c r="L2157" s="3">
        <v>115</v>
      </c>
      <c r="M2157" s="9" t="s">
        <v>8221</v>
      </c>
    </row>
    <row r="2158" spans="11:13" x14ac:dyDescent="0.25">
      <c r="K2158" s="3">
        <v>56000</v>
      </c>
      <c r="L2158" s="3">
        <v>1493</v>
      </c>
      <c r="M2158" s="9" t="s">
        <v>8221</v>
      </c>
    </row>
    <row r="2159" spans="11:13" x14ac:dyDescent="0.25">
      <c r="K2159" s="3">
        <v>75000</v>
      </c>
      <c r="L2159" s="3">
        <v>21144</v>
      </c>
      <c r="M2159" s="9" t="s">
        <v>8221</v>
      </c>
    </row>
    <row r="2160" spans="11:13" x14ac:dyDescent="0.25">
      <c r="K2160" s="3">
        <v>300000</v>
      </c>
      <c r="L2160" s="3">
        <v>19770.11</v>
      </c>
      <c r="M2160" s="9" t="s">
        <v>8221</v>
      </c>
    </row>
    <row r="2161" spans="11:13" x14ac:dyDescent="0.25">
      <c r="K2161" s="3">
        <v>3600</v>
      </c>
      <c r="L2161" s="3">
        <v>26</v>
      </c>
      <c r="M2161" s="9" t="s">
        <v>8221</v>
      </c>
    </row>
    <row r="2162" spans="11:13" x14ac:dyDescent="0.25">
      <c r="K2162" s="3">
        <v>10000</v>
      </c>
      <c r="L2162" s="3">
        <v>85</v>
      </c>
      <c r="M2162" s="9" t="s">
        <v>8221</v>
      </c>
    </row>
    <row r="2163" spans="11:13" x14ac:dyDescent="0.25">
      <c r="K2163" s="3">
        <v>400</v>
      </c>
      <c r="L2163" s="3">
        <v>463</v>
      </c>
      <c r="M2163" s="8" t="s">
        <v>8219</v>
      </c>
    </row>
    <row r="2164" spans="11:13" x14ac:dyDescent="0.25">
      <c r="K2164" s="3">
        <v>4500</v>
      </c>
      <c r="L2164" s="3">
        <v>5052</v>
      </c>
      <c r="M2164" s="8" t="s">
        <v>8219</v>
      </c>
    </row>
    <row r="2165" spans="11:13" x14ac:dyDescent="0.25">
      <c r="K2165" s="3">
        <v>2500</v>
      </c>
      <c r="L2165" s="3">
        <v>3305</v>
      </c>
      <c r="M2165" s="8" t="s">
        <v>8219</v>
      </c>
    </row>
    <row r="2166" spans="11:13" x14ac:dyDescent="0.25">
      <c r="K2166" s="3">
        <v>5500</v>
      </c>
      <c r="L2166" s="3">
        <v>5645</v>
      </c>
      <c r="M2166" s="8" t="s">
        <v>8219</v>
      </c>
    </row>
    <row r="2167" spans="11:13" x14ac:dyDescent="0.25">
      <c r="K2167" s="3">
        <v>2500</v>
      </c>
      <c r="L2167" s="3">
        <v>3466</v>
      </c>
      <c r="M2167" s="8" t="s">
        <v>8219</v>
      </c>
    </row>
    <row r="2168" spans="11:13" x14ac:dyDescent="0.25">
      <c r="K2168" s="3">
        <v>2000</v>
      </c>
      <c r="L2168" s="3">
        <v>2932</v>
      </c>
      <c r="M2168" s="8" t="s">
        <v>8219</v>
      </c>
    </row>
    <row r="2169" spans="11:13" x14ac:dyDescent="0.25">
      <c r="K2169" s="3">
        <v>150</v>
      </c>
      <c r="L2169" s="3">
        <v>180</v>
      </c>
      <c r="M2169" s="8" t="s">
        <v>8219</v>
      </c>
    </row>
    <row r="2170" spans="11:13" x14ac:dyDescent="0.25">
      <c r="K2170" s="3">
        <v>18000</v>
      </c>
      <c r="L2170" s="3">
        <v>21884.69</v>
      </c>
      <c r="M2170" s="8" t="s">
        <v>8219</v>
      </c>
    </row>
    <row r="2171" spans="11:13" x14ac:dyDescent="0.25">
      <c r="K2171" s="3">
        <v>153</v>
      </c>
      <c r="L2171" s="3">
        <v>153</v>
      </c>
      <c r="M2171" s="8" t="s">
        <v>8219</v>
      </c>
    </row>
    <row r="2172" spans="11:13" x14ac:dyDescent="0.25">
      <c r="K2172" s="3">
        <v>350</v>
      </c>
      <c r="L2172" s="3">
        <v>633</v>
      </c>
      <c r="M2172" s="8" t="s">
        <v>8219</v>
      </c>
    </row>
    <row r="2173" spans="11:13" x14ac:dyDescent="0.25">
      <c r="K2173" s="3">
        <v>4000</v>
      </c>
      <c r="L2173" s="3">
        <v>4243</v>
      </c>
      <c r="M2173" s="8" t="s">
        <v>8219</v>
      </c>
    </row>
    <row r="2174" spans="11:13" x14ac:dyDescent="0.25">
      <c r="K2174" s="3">
        <v>1000</v>
      </c>
      <c r="L2174" s="3">
        <v>1000</v>
      </c>
      <c r="M2174" s="8" t="s">
        <v>8219</v>
      </c>
    </row>
    <row r="2175" spans="11:13" x14ac:dyDescent="0.25">
      <c r="K2175" s="3">
        <v>4200</v>
      </c>
      <c r="L2175" s="3">
        <v>5331</v>
      </c>
      <c r="M2175" s="8" t="s">
        <v>8219</v>
      </c>
    </row>
    <row r="2176" spans="11:13" x14ac:dyDescent="0.25">
      <c r="K2176" s="3">
        <v>4000</v>
      </c>
      <c r="L2176" s="3">
        <v>4119</v>
      </c>
      <c r="M2176" s="8" t="s">
        <v>8219</v>
      </c>
    </row>
    <row r="2177" spans="11:13" x14ac:dyDescent="0.25">
      <c r="K2177" s="3">
        <v>700</v>
      </c>
      <c r="L2177" s="3">
        <v>1750</v>
      </c>
      <c r="M2177" s="8" t="s">
        <v>8219</v>
      </c>
    </row>
    <row r="2178" spans="11:13" x14ac:dyDescent="0.25">
      <c r="K2178" s="3">
        <v>5000</v>
      </c>
      <c r="L2178" s="3">
        <v>6301</v>
      </c>
      <c r="M2178" s="8" t="s">
        <v>8219</v>
      </c>
    </row>
    <row r="2179" spans="11:13" x14ac:dyDescent="0.25">
      <c r="K2179" s="3">
        <v>2500</v>
      </c>
      <c r="L2179" s="3">
        <v>2503</v>
      </c>
      <c r="M2179" s="8" t="s">
        <v>8219</v>
      </c>
    </row>
    <row r="2180" spans="11:13" x14ac:dyDescent="0.25">
      <c r="K2180" s="3">
        <v>25000</v>
      </c>
      <c r="L2180" s="3">
        <v>34660</v>
      </c>
      <c r="M2180" s="8" t="s">
        <v>8219</v>
      </c>
    </row>
    <row r="2181" spans="11:13" x14ac:dyDescent="0.25">
      <c r="K2181" s="3">
        <v>1000</v>
      </c>
      <c r="L2181" s="3">
        <v>1614</v>
      </c>
      <c r="M2181" s="8" t="s">
        <v>8219</v>
      </c>
    </row>
    <row r="2182" spans="11:13" x14ac:dyDescent="0.25">
      <c r="K2182" s="3">
        <v>5000</v>
      </c>
      <c r="L2182" s="3">
        <v>5359.21</v>
      </c>
      <c r="M2182" s="8" t="s">
        <v>8219</v>
      </c>
    </row>
    <row r="2183" spans="11:13" x14ac:dyDescent="0.25">
      <c r="K2183" s="3">
        <v>2000</v>
      </c>
      <c r="L2183" s="3">
        <v>3062</v>
      </c>
      <c r="M2183" s="8" t="s">
        <v>8219</v>
      </c>
    </row>
    <row r="2184" spans="11:13" x14ac:dyDescent="0.25">
      <c r="K2184" s="3">
        <v>3000</v>
      </c>
      <c r="L2184" s="3">
        <v>15725</v>
      </c>
      <c r="M2184" s="8" t="s">
        <v>8219</v>
      </c>
    </row>
    <row r="2185" spans="11:13" x14ac:dyDescent="0.25">
      <c r="K2185" s="3">
        <v>1800</v>
      </c>
      <c r="L2185" s="3">
        <v>8807</v>
      </c>
      <c r="M2185" s="8" t="s">
        <v>8219</v>
      </c>
    </row>
    <row r="2186" spans="11:13" x14ac:dyDescent="0.25">
      <c r="K2186" s="3">
        <v>10000</v>
      </c>
      <c r="L2186" s="3">
        <v>28474</v>
      </c>
      <c r="M2186" s="8" t="s">
        <v>8219</v>
      </c>
    </row>
    <row r="2187" spans="11:13" x14ac:dyDescent="0.25">
      <c r="K2187" s="3">
        <v>5000</v>
      </c>
      <c r="L2187" s="3">
        <v>92848.5</v>
      </c>
      <c r="M2187" s="8" t="s">
        <v>8219</v>
      </c>
    </row>
    <row r="2188" spans="11:13" x14ac:dyDescent="0.25">
      <c r="K2188" s="3">
        <v>20000</v>
      </c>
      <c r="L2188" s="3">
        <v>21935</v>
      </c>
      <c r="M2188" s="8" t="s">
        <v>8219</v>
      </c>
    </row>
    <row r="2189" spans="11:13" x14ac:dyDescent="0.25">
      <c r="K2189" s="3">
        <v>20000</v>
      </c>
      <c r="L2189" s="3">
        <v>202928.5</v>
      </c>
      <c r="M2189" s="8" t="s">
        <v>8219</v>
      </c>
    </row>
    <row r="2190" spans="11:13" x14ac:dyDescent="0.25">
      <c r="K2190" s="3">
        <v>5494</v>
      </c>
      <c r="L2190" s="3">
        <v>22645</v>
      </c>
      <c r="M2190" s="8" t="s">
        <v>8219</v>
      </c>
    </row>
    <row r="2191" spans="11:13" x14ac:dyDescent="0.25">
      <c r="K2191" s="3">
        <v>1200</v>
      </c>
      <c r="L2191" s="3">
        <v>6039</v>
      </c>
      <c r="M2191" s="8" t="s">
        <v>8219</v>
      </c>
    </row>
    <row r="2192" spans="11:13" x14ac:dyDescent="0.25">
      <c r="K2192" s="3">
        <v>19000</v>
      </c>
      <c r="L2192" s="3">
        <v>35076</v>
      </c>
      <c r="M2192" s="8" t="s">
        <v>8219</v>
      </c>
    </row>
    <row r="2193" spans="11:13" x14ac:dyDescent="0.25">
      <c r="K2193" s="3">
        <v>750</v>
      </c>
      <c r="L2193" s="3">
        <v>898</v>
      </c>
      <c r="M2193" s="8" t="s">
        <v>8219</v>
      </c>
    </row>
    <row r="2194" spans="11:13" x14ac:dyDescent="0.25">
      <c r="K2194" s="3">
        <v>12000</v>
      </c>
      <c r="L2194" s="3">
        <v>129748.82</v>
      </c>
      <c r="M2194" s="8" t="s">
        <v>8219</v>
      </c>
    </row>
    <row r="2195" spans="11:13" x14ac:dyDescent="0.25">
      <c r="K2195" s="3">
        <v>15000</v>
      </c>
      <c r="L2195" s="3">
        <v>67856</v>
      </c>
      <c r="M2195" s="8" t="s">
        <v>8219</v>
      </c>
    </row>
    <row r="2196" spans="11:13" x14ac:dyDescent="0.25">
      <c r="K2196" s="3">
        <v>10000</v>
      </c>
      <c r="L2196" s="3">
        <v>53737</v>
      </c>
      <c r="M2196" s="8" t="s">
        <v>8219</v>
      </c>
    </row>
    <row r="2197" spans="11:13" x14ac:dyDescent="0.25">
      <c r="K2197" s="3">
        <v>4600</v>
      </c>
      <c r="L2197" s="3">
        <v>5535</v>
      </c>
      <c r="M2197" s="8" t="s">
        <v>8219</v>
      </c>
    </row>
    <row r="2198" spans="11:13" x14ac:dyDescent="0.25">
      <c r="K2198" s="3">
        <v>14000</v>
      </c>
      <c r="L2198" s="3">
        <v>15937</v>
      </c>
      <c r="M2198" s="8" t="s">
        <v>8219</v>
      </c>
    </row>
    <row r="2199" spans="11:13" x14ac:dyDescent="0.25">
      <c r="K2199" s="3">
        <v>30000</v>
      </c>
      <c r="L2199" s="3">
        <v>285309.33</v>
      </c>
      <c r="M2199" s="8" t="s">
        <v>8219</v>
      </c>
    </row>
    <row r="2200" spans="11:13" x14ac:dyDescent="0.25">
      <c r="K2200" s="3">
        <v>40000</v>
      </c>
      <c r="L2200" s="3">
        <v>53157</v>
      </c>
      <c r="M2200" s="8" t="s">
        <v>8219</v>
      </c>
    </row>
    <row r="2201" spans="11:13" x14ac:dyDescent="0.25">
      <c r="K2201" s="3">
        <v>9000</v>
      </c>
      <c r="L2201" s="3">
        <v>13228</v>
      </c>
      <c r="M2201" s="8" t="s">
        <v>8219</v>
      </c>
    </row>
    <row r="2202" spans="11:13" x14ac:dyDescent="0.25">
      <c r="K2202" s="3">
        <v>2000</v>
      </c>
      <c r="L2202" s="3">
        <v>10843</v>
      </c>
      <c r="M2202" s="8" t="s">
        <v>8219</v>
      </c>
    </row>
    <row r="2203" spans="11:13" x14ac:dyDescent="0.25">
      <c r="K2203" s="3">
        <v>110</v>
      </c>
      <c r="L2203" s="3">
        <v>420.99</v>
      </c>
      <c r="M2203" s="8" t="s">
        <v>8219</v>
      </c>
    </row>
    <row r="2204" spans="11:13" x14ac:dyDescent="0.25">
      <c r="K2204" s="3">
        <v>4000</v>
      </c>
      <c r="L2204" s="3">
        <v>28167.25</v>
      </c>
      <c r="M2204" s="8" t="s">
        <v>8219</v>
      </c>
    </row>
    <row r="2205" spans="11:13" x14ac:dyDescent="0.25">
      <c r="K2205" s="3">
        <v>2000</v>
      </c>
      <c r="L2205" s="3">
        <v>2191</v>
      </c>
      <c r="M2205" s="8" t="s">
        <v>8219</v>
      </c>
    </row>
    <row r="2206" spans="11:13" x14ac:dyDescent="0.25">
      <c r="K2206" s="3">
        <v>1500</v>
      </c>
      <c r="L2206" s="3">
        <v>1993</v>
      </c>
      <c r="M2206" s="8" t="s">
        <v>8219</v>
      </c>
    </row>
    <row r="2207" spans="11:13" x14ac:dyDescent="0.25">
      <c r="K2207" s="3">
        <v>750</v>
      </c>
      <c r="L2207" s="3">
        <v>1140</v>
      </c>
      <c r="M2207" s="8" t="s">
        <v>8219</v>
      </c>
    </row>
    <row r="2208" spans="11:13" x14ac:dyDescent="0.25">
      <c r="K2208" s="3">
        <v>1100</v>
      </c>
      <c r="L2208" s="3">
        <v>1130</v>
      </c>
      <c r="M2208" s="8" t="s">
        <v>8219</v>
      </c>
    </row>
    <row r="2209" spans="11:13" x14ac:dyDescent="0.25">
      <c r="K2209" s="3">
        <v>2000</v>
      </c>
      <c r="L2209" s="3">
        <v>2000</v>
      </c>
      <c r="M2209" s="8" t="s">
        <v>8219</v>
      </c>
    </row>
    <row r="2210" spans="11:13" x14ac:dyDescent="0.25">
      <c r="K2210" s="3">
        <v>1000</v>
      </c>
      <c r="L2210" s="3">
        <v>1016</v>
      </c>
      <c r="M2210" s="8" t="s">
        <v>8219</v>
      </c>
    </row>
    <row r="2211" spans="11:13" x14ac:dyDescent="0.25">
      <c r="K2211" s="3">
        <v>500</v>
      </c>
      <c r="L2211" s="3">
        <v>754</v>
      </c>
      <c r="M2211" s="8" t="s">
        <v>8219</v>
      </c>
    </row>
    <row r="2212" spans="11:13" x14ac:dyDescent="0.25">
      <c r="K2212" s="3">
        <v>4000</v>
      </c>
      <c r="L2212" s="3">
        <v>4457</v>
      </c>
      <c r="M2212" s="8" t="s">
        <v>8219</v>
      </c>
    </row>
    <row r="2213" spans="11:13" x14ac:dyDescent="0.25">
      <c r="K2213" s="3">
        <v>2500</v>
      </c>
      <c r="L2213" s="3">
        <v>4890</v>
      </c>
      <c r="M2213" s="8" t="s">
        <v>8219</v>
      </c>
    </row>
    <row r="2214" spans="11:13" x14ac:dyDescent="0.25">
      <c r="K2214" s="3">
        <v>6000</v>
      </c>
      <c r="L2214" s="3">
        <v>6863</v>
      </c>
      <c r="M2214" s="8" t="s">
        <v>8219</v>
      </c>
    </row>
    <row r="2215" spans="11:13" x14ac:dyDescent="0.25">
      <c r="K2215" s="3">
        <v>5</v>
      </c>
      <c r="L2215" s="3">
        <v>10</v>
      </c>
      <c r="M2215" s="8" t="s">
        <v>8219</v>
      </c>
    </row>
    <row r="2216" spans="11:13" x14ac:dyDescent="0.25">
      <c r="K2216" s="3">
        <v>600</v>
      </c>
      <c r="L2216" s="3">
        <v>1755.01</v>
      </c>
      <c r="M2216" s="8" t="s">
        <v>8219</v>
      </c>
    </row>
    <row r="2217" spans="11:13" x14ac:dyDescent="0.25">
      <c r="K2217" s="3">
        <v>550</v>
      </c>
      <c r="L2217" s="3">
        <v>860</v>
      </c>
      <c r="M2217" s="8" t="s">
        <v>8219</v>
      </c>
    </row>
    <row r="2218" spans="11:13" x14ac:dyDescent="0.25">
      <c r="K2218" s="3">
        <v>300</v>
      </c>
      <c r="L2218" s="3">
        <v>317</v>
      </c>
      <c r="M2218" s="8" t="s">
        <v>8219</v>
      </c>
    </row>
    <row r="2219" spans="11:13" x14ac:dyDescent="0.25">
      <c r="K2219" s="3">
        <v>420</v>
      </c>
      <c r="L2219" s="3">
        <v>425</v>
      </c>
      <c r="M2219" s="8" t="s">
        <v>8219</v>
      </c>
    </row>
    <row r="2220" spans="11:13" x14ac:dyDescent="0.25">
      <c r="K2220" s="3">
        <v>2000</v>
      </c>
      <c r="L2220" s="3">
        <v>2456.66</v>
      </c>
      <c r="M2220" s="8" t="s">
        <v>8219</v>
      </c>
    </row>
    <row r="2221" spans="11:13" x14ac:dyDescent="0.25">
      <c r="K2221" s="3">
        <v>1000</v>
      </c>
      <c r="L2221" s="3">
        <v>1015</v>
      </c>
      <c r="M2221" s="8" t="s">
        <v>8219</v>
      </c>
    </row>
    <row r="2222" spans="11:13" x14ac:dyDescent="0.25">
      <c r="K2222" s="3">
        <v>3500</v>
      </c>
      <c r="L2222" s="3">
        <v>3540</v>
      </c>
      <c r="M2222" s="8" t="s">
        <v>8219</v>
      </c>
    </row>
    <row r="2223" spans="11:13" x14ac:dyDescent="0.25">
      <c r="K2223" s="3">
        <v>7500</v>
      </c>
      <c r="L2223" s="3">
        <v>8109</v>
      </c>
      <c r="M2223" s="8" t="s">
        <v>8219</v>
      </c>
    </row>
    <row r="2224" spans="11:13" x14ac:dyDescent="0.25">
      <c r="K2224" s="3">
        <v>500</v>
      </c>
      <c r="L2224" s="3">
        <v>813</v>
      </c>
      <c r="M2224" s="8" t="s">
        <v>8219</v>
      </c>
    </row>
    <row r="2225" spans="11:13" x14ac:dyDescent="0.25">
      <c r="K2225" s="3">
        <v>19500</v>
      </c>
      <c r="L2225" s="3">
        <v>20631</v>
      </c>
      <c r="M2225" s="8" t="s">
        <v>8219</v>
      </c>
    </row>
    <row r="2226" spans="11:13" x14ac:dyDescent="0.25">
      <c r="K2226" s="3">
        <v>10000</v>
      </c>
      <c r="L2226" s="3">
        <v>24315</v>
      </c>
      <c r="M2226" s="8" t="s">
        <v>8219</v>
      </c>
    </row>
    <row r="2227" spans="11:13" x14ac:dyDescent="0.25">
      <c r="K2227" s="3">
        <v>21000</v>
      </c>
      <c r="L2227" s="3">
        <v>198415.01</v>
      </c>
      <c r="M2227" s="8" t="s">
        <v>8219</v>
      </c>
    </row>
    <row r="2228" spans="11:13" x14ac:dyDescent="0.25">
      <c r="K2228" s="3">
        <v>18000</v>
      </c>
      <c r="L2228" s="3">
        <v>19523.310000000001</v>
      </c>
      <c r="M2228" s="8" t="s">
        <v>8219</v>
      </c>
    </row>
    <row r="2229" spans="11:13" x14ac:dyDescent="0.25">
      <c r="K2229" s="3">
        <v>13000</v>
      </c>
      <c r="L2229" s="3">
        <v>20459</v>
      </c>
      <c r="M2229" s="8" t="s">
        <v>8219</v>
      </c>
    </row>
    <row r="2230" spans="11:13" x14ac:dyDescent="0.25">
      <c r="K2230" s="3">
        <v>1000</v>
      </c>
      <c r="L2230" s="3">
        <v>11744.9</v>
      </c>
      <c r="M2230" s="8" t="s">
        <v>8219</v>
      </c>
    </row>
    <row r="2231" spans="11:13" x14ac:dyDescent="0.25">
      <c r="K2231" s="3">
        <v>8012</v>
      </c>
      <c r="L2231" s="3">
        <v>13704.33</v>
      </c>
      <c r="M2231" s="8" t="s">
        <v>8219</v>
      </c>
    </row>
    <row r="2232" spans="11:13" x14ac:dyDescent="0.25">
      <c r="K2232" s="3">
        <v>8500</v>
      </c>
      <c r="L2232" s="3">
        <v>10706</v>
      </c>
      <c r="M2232" s="8" t="s">
        <v>8219</v>
      </c>
    </row>
    <row r="2233" spans="11:13" x14ac:dyDescent="0.25">
      <c r="K2233" s="3">
        <v>2500</v>
      </c>
      <c r="L2233" s="3">
        <v>30303.24</v>
      </c>
      <c r="M2233" s="8" t="s">
        <v>8219</v>
      </c>
    </row>
    <row r="2234" spans="11:13" x14ac:dyDescent="0.25">
      <c r="K2234" s="3">
        <v>5000</v>
      </c>
      <c r="L2234" s="3">
        <v>24790</v>
      </c>
      <c r="M2234" s="8" t="s">
        <v>8219</v>
      </c>
    </row>
    <row r="2235" spans="11:13" x14ac:dyDescent="0.25">
      <c r="K2235" s="3">
        <v>2500</v>
      </c>
      <c r="L2235" s="3">
        <v>8301</v>
      </c>
      <c r="M2235" s="8" t="s">
        <v>8219</v>
      </c>
    </row>
    <row r="2236" spans="11:13" x14ac:dyDescent="0.25">
      <c r="K2236" s="3">
        <v>100</v>
      </c>
      <c r="L2236" s="3">
        <v>1165</v>
      </c>
      <c r="M2236" s="8" t="s">
        <v>8219</v>
      </c>
    </row>
    <row r="2237" spans="11:13" x14ac:dyDescent="0.25">
      <c r="K2237" s="3">
        <v>13000</v>
      </c>
      <c r="L2237" s="3">
        <v>19931</v>
      </c>
      <c r="M2237" s="8" t="s">
        <v>8219</v>
      </c>
    </row>
    <row r="2238" spans="11:13" x14ac:dyDescent="0.25">
      <c r="K2238" s="3">
        <v>2800</v>
      </c>
      <c r="L2238" s="3">
        <v>15039</v>
      </c>
      <c r="M2238" s="8" t="s">
        <v>8219</v>
      </c>
    </row>
    <row r="2239" spans="11:13" x14ac:dyDescent="0.25">
      <c r="K2239" s="3">
        <v>18000</v>
      </c>
      <c r="L2239" s="3">
        <v>63527</v>
      </c>
      <c r="M2239" s="8" t="s">
        <v>8219</v>
      </c>
    </row>
    <row r="2240" spans="11:13" x14ac:dyDescent="0.25">
      <c r="K2240" s="3">
        <v>4000</v>
      </c>
      <c r="L2240" s="3">
        <v>5496</v>
      </c>
      <c r="M2240" s="8" t="s">
        <v>8219</v>
      </c>
    </row>
    <row r="2241" spans="11:13" x14ac:dyDescent="0.25">
      <c r="K2241" s="3">
        <v>25000</v>
      </c>
      <c r="L2241" s="3">
        <v>32006.67</v>
      </c>
      <c r="M2241" s="8" t="s">
        <v>8219</v>
      </c>
    </row>
    <row r="2242" spans="11:13" x14ac:dyDescent="0.25">
      <c r="K2242" s="3">
        <v>5000</v>
      </c>
      <c r="L2242" s="3">
        <v>13534</v>
      </c>
      <c r="M2242" s="8" t="s">
        <v>8219</v>
      </c>
    </row>
    <row r="2243" spans="11:13" x14ac:dyDescent="0.25">
      <c r="K2243" s="3">
        <v>1000</v>
      </c>
      <c r="L2243" s="3">
        <v>8064</v>
      </c>
      <c r="M2243" s="8" t="s">
        <v>8219</v>
      </c>
    </row>
    <row r="2244" spans="11:13" x14ac:dyDescent="0.25">
      <c r="K2244" s="3">
        <v>10000</v>
      </c>
      <c r="L2244" s="3">
        <v>136009.76</v>
      </c>
      <c r="M2244" s="8" t="s">
        <v>8219</v>
      </c>
    </row>
    <row r="2245" spans="11:13" x14ac:dyDescent="0.25">
      <c r="K2245" s="3">
        <v>1</v>
      </c>
      <c r="L2245" s="3">
        <v>9302.5</v>
      </c>
      <c r="M2245" s="8" t="s">
        <v>8219</v>
      </c>
    </row>
    <row r="2246" spans="11:13" x14ac:dyDescent="0.25">
      <c r="K2246" s="3">
        <v>5000</v>
      </c>
      <c r="L2246" s="3">
        <v>18851</v>
      </c>
      <c r="M2246" s="8" t="s">
        <v>8219</v>
      </c>
    </row>
    <row r="2247" spans="11:13" x14ac:dyDescent="0.25">
      <c r="K2247" s="3">
        <v>4000</v>
      </c>
      <c r="L2247" s="3">
        <v>105881</v>
      </c>
      <c r="M2247" s="8" t="s">
        <v>8219</v>
      </c>
    </row>
    <row r="2248" spans="11:13" x14ac:dyDescent="0.25">
      <c r="K2248" s="3">
        <v>2500</v>
      </c>
      <c r="L2248" s="3">
        <v>2503</v>
      </c>
      <c r="M2248" s="8" t="s">
        <v>8219</v>
      </c>
    </row>
    <row r="2249" spans="11:13" x14ac:dyDescent="0.25">
      <c r="K2249" s="3">
        <v>18500</v>
      </c>
      <c r="L2249" s="3">
        <v>19324</v>
      </c>
      <c r="M2249" s="8" t="s">
        <v>8219</v>
      </c>
    </row>
    <row r="2250" spans="11:13" x14ac:dyDescent="0.25">
      <c r="K2250" s="3">
        <v>7000</v>
      </c>
      <c r="L2250" s="3">
        <v>7505</v>
      </c>
      <c r="M2250" s="8" t="s">
        <v>8219</v>
      </c>
    </row>
    <row r="2251" spans="11:13" x14ac:dyDescent="0.25">
      <c r="K2251" s="3">
        <v>3500</v>
      </c>
      <c r="L2251" s="3">
        <v>5907</v>
      </c>
      <c r="M2251" s="8" t="s">
        <v>8219</v>
      </c>
    </row>
    <row r="2252" spans="11:13" x14ac:dyDescent="0.25">
      <c r="K2252" s="3">
        <v>25000</v>
      </c>
      <c r="L2252" s="3">
        <v>243778</v>
      </c>
      <c r="M2252" s="8" t="s">
        <v>8219</v>
      </c>
    </row>
    <row r="2253" spans="11:13" x14ac:dyDescent="0.25">
      <c r="K2253" s="3">
        <v>8500</v>
      </c>
      <c r="L2253" s="3">
        <v>11428.19</v>
      </c>
      <c r="M2253" s="8" t="s">
        <v>8219</v>
      </c>
    </row>
    <row r="2254" spans="11:13" x14ac:dyDescent="0.25">
      <c r="K2254" s="3">
        <v>9000</v>
      </c>
      <c r="L2254" s="3">
        <v>24505</v>
      </c>
      <c r="M2254" s="8" t="s">
        <v>8219</v>
      </c>
    </row>
    <row r="2255" spans="11:13" x14ac:dyDescent="0.25">
      <c r="K2255" s="3">
        <v>8000</v>
      </c>
      <c r="L2255" s="3">
        <v>9015</v>
      </c>
      <c r="M2255" s="8" t="s">
        <v>8219</v>
      </c>
    </row>
    <row r="2256" spans="11:13" x14ac:dyDescent="0.25">
      <c r="K2256" s="3">
        <v>500</v>
      </c>
      <c r="L2256" s="3">
        <v>2299</v>
      </c>
      <c r="M2256" s="8" t="s">
        <v>8219</v>
      </c>
    </row>
    <row r="2257" spans="11:13" x14ac:dyDescent="0.25">
      <c r="K2257" s="3">
        <v>3950</v>
      </c>
      <c r="L2257" s="3">
        <v>11323</v>
      </c>
      <c r="M2257" s="8" t="s">
        <v>8219</v>
      </c>
    </row>
    <row r="2258" spans="11:13" x14ac:dyDescent="0.25">
      <c r="K2258" s="3">
        <v>480</v>
      </c>
      <c r="L2258" s="3">
        <v>1069</v>
      </c>
      <c r="M2258" s="8" t="s">
        <v>8219</v>
      </c>
    </row>
    <row r="2259" spans="11:13" x14ac:dyDescent="0.25">
      <c r="K2259" s="3">
        <v>2500</v>
      </c>
      <c r="L2259" s="3">
        <v>15903.5</v>
      </c>
      <c r="M2259" s="8" t="s">
        <v>8219</v>
      </c>
    </row>
    <row r="2260" spans="11:13" x14ac:dyDescent="0.25">
      <c r="K2260" s="3">
        <v>2200</v>
      </c>
      <c r="L2260" s="3">
        <v>3223</v>
      </c>
      <c r="M2260" s="8" t="s">
        <v>8219</v>
      </c>
    </row>
    <row r="2261" spans="11:13" x14ac:dyDescent="0.25">
      <c r="K2261" s="3">
        <v>1000</v>
      </c>
      <c r="L2261" s="3">
        <v>18671</v>
      </c>
      <c r="M2261" s="8" t="s">
        <v>8219</v>
      </c>
    </row>
    <row r="2262" spans="11:13" x14ac:dyDescent="0.25">
      <c r="K2262" s="3">
        <v>2500</v>
      </c>
      <c r="L2262" s="3">
        <v>8173</v>
      </c>
      <c r="M2262" s="8" t="s">
        <v>8219</v>
      </c>
    </row>
    <row r="2263" spans="11:13" x14ac:dyDescent="0.25">
      <c r="K2263" s="3">
        <v>1000</v>
      </c>
      <c r="L2263" s="3">
        <v>7795</v>
      </c>
      <c r="M2263" s="8" t="s">
        <v>8219</v>
      </c>
    </row>
    <row r="2264" spans="11:13" x14ac:dyDescent="0.25">
      <c r="K2264" s="3">
        <v>3300</v>
      </c>
      <c r="L2264" s="3">
        <v>5087</v>
      </c>
      <c r="M2264" s="8" t="s">
        <v>8219</v>
      </c>
    </row>
    <row r="2265" spans="11:13" x14ac:dyDescent="0.25">
      <c r="K2265" s="3">
        <v>7500</v>
      </c>
      <c r="L2265" s="3">
        <v>8666</v>
      </c>
      <c r="M2265" s="8" t="s">
        <v>8219</v>
      </c>
    </row>
    <row r="2266" spans="11:13" x14ac:dyDescent="0.25">
      <c r="K2266" s="3">
        <v>6000</v>
      </c>
      <c r="L2266" s="3">
        <v>10802</v>
      </c>
      <c r="M2266" s="8" t="s">
        <v>8219</v>
      </c>
    </row>
    <row r="2267" spans="11:13" x14ac:dyDescent="0.25">
      <c r="K2267" s="3">
        <v>200</v>
      </c>
      <c r="L2267" s="3">
        <v>597</v>
      </c>
      <c r="M2267" s="8" t="s">
        <v>8219</v>
      </c>
    </row>
    <row r="2268" spans="11:13" x14ac:dyDescent="0.25">
      <c r="K2268" s="3">
        <v>1500</v>
      </c>
      <c r="L2268" s="3">
        <v>4804</v>
      </c>
      <c r="M2268" s="8" t="s">
        <v>8219</v>
      </c>
    </row>
    <row r="2269" spans="11:13" x14ac:dyDescent="0.25">
      <c r="K2269" s="3">
        <v>20000</v>
      </c>
      <c r="L2269" s="3">
        <v>76105</v>
      </c>
      <c r="M2269" s="8" t="s">
        <v>8219</v>
      </c>
    </row>
    <row r="2270" spans="11:13" x14ac:dyDescent="0.25">
      <c r="K2270" s="3">
        <v>28000</v>
      </c>
      <c r="L2270" s="3">
        <v>28728</v>
      </c>
      <c r="M2270" s="8" t="s">
        <v>8219</v>
      </c>
    </row>
    <row r="2271" spans="11:13" x14ac:dyDescent="0.25">
      <c r="K2271" s="3">
        <v>2500</v>
      </c>
      <c r="L2271" s="3">
        <v>45041</v>
      </c>
      <c r="M2271" s="8" t="s">
        <v>8219</v>
      </c>
    </row>
    <row r="2272" spans="11:13" x14ac:dyDescent="0.25">
      <c r="K2272" s="3">
        <v>25000</v>
      </c>
      <c r="L2272" s="3">
        <v>180062</v>
      </c>
      <c r="M2272" s="8" t="s">
        <v>8219</v>
      </c>
    </row>
    <row r="2273" spans="11:13" x14ac:dyDescent="0.25">
      <c r="K2273" s="3">
        <v>20000</v>
      </c>
      <c r="L2273" s="3">
        <v>56618</v>
      </c>
      <c r="M2273" s="8" t="s">
        <v>8219</v>
      </c>
    </row>
    <row r="2274" spans="11:13" x14ac:dyDescent="0.25">
      <c r="K2274" s="3">
        <v>1000</v>
      </c>
      <c r="L2274" s="3">
        <v>13566</v>
      </c>
      <c r="M2274" s="8" t="s">
        <v>8219</v>
      </c>
    </row>
    <row r="2275" spans="11:13" x14ac:dyDescent="0.25">
      <c r="K2275" s="3">
        <v>2500</v>
      </c>
      <c r="L2275" s="3">
        <v>5509</v>
      </c>
      <c r="M2275" s="8" t="s">
        <v>8219</v>
      </c>
    </row>
    <row r="2276" spans="11:13" x14ac:dyDescent="0.25">
      <c r="K2276" s="3">
        <v>2500</v>
      </c>
      <c r="L2276" s="3">
        <v>2990</v>
      </c>
      <c r="M2276" s="8" t="s">
        <v>8219</v>
      </c>
    </row>
    <row r="2277" spans="11:13" x14ac:dyDescent="0.25">
      <c r="K2277" s="3">
        <v>650</v>
      </c>
      <c r="L2277" s="3">
        <v>2650.5</v>
      </c>
      <c r="M2277" s="8" t="s">
        <v>8219</v>
      </c>
    </row>
    <row r="2278" spans="11:13" x14ac:dyDescent="0.25">
      <c r="K2278" s="3">
        <v>4589</v>
      </c>
      <c r="L2278" s="3">
        <v>4856</v>
      </c>
      <c r="M2278" s="8" t="s">
        <v>8219</v>
      </c>
    </row>
    <row r="2279" spans="11:13" x14ac:dyDescent="0.25">
      <c r="K2279" s="3">
        <v>8500</v>
      </c>
      <c r="L2279" s="3">
        <v>11992</v>
      </c>
      <c r="M2279" s="8" t="s">
        <v>8219</v>
      </c>
    </row>
    <row r="2280" spans="11:13" x14ac:dyDescent="0.25">
      <c r="K2280" s="3">
        <v>2000</v>
      </c>
      <c r="L2280" s="3">
        <v>5414</v>
      </c>
      <c r="M2280" s="8" t="s">
        <v>8219</v>
      </c>
    </row>
    <row r="2281" spans="11:13" x14ac:dyDescent="0.25">
      <c r="K2281" s="3">
        <v>1000</v>
      </c>
      <c r="L2281" s="3">
        <v>1538</v>
      </c>
      <c r="M2281" s="8" t="s">
        <v>8219</v>
      </c>
    </row>
    <row r="2282" spans="11:13" x14ac:dyDescent="0.25">
      <c r="K2282" s="3">
        <v>9800</v>
      </c>
      <c r="L2282" s="3">
        <v>39550.5</v>
      </c>
      <c r="M2282" s="8" t="s">
        <v>8219</v>
      </c>
    </row>
    <row r="2283" spans="11:13" x14ac:dyDescent="0.25">
      <c r="K2283" s="3">
        <v>300</v>
      </c>
      <c r="L2283" s="3">
        <v>555</v>
      </c>
      <c r="M2283" s="8" t="s">
        <v>8219</v>
      </c>
    </row>
    <row r="2284" spans="11:13" x14ac:dyDescent="0.25">
      <c r="K2284" s="3">
        <v>750</v>
      </c>
      <c r="L2284" s="3">
        <v>1390</v>
      </c>
      <c r="M2284" s="8" t="s">
        <v>8219</v>
      </c>
    </row>
    <row r="2285" spans="11:13" x14ac:dyDescent="0.25">
      <c r="K2285" s="3">
        <v>3000</v>
      </c>
      <c r="L2285" s="3">
        <v>3025.66</v>
      </c>
      <c r="M2285" s="8" t="s">
        <v>8219</v>
      </c>
    </row>
    <row r="2286" spans="11:13" x14ac:dyDescent="0.25">
      <c r="K2286" s="3">
        <v>6000</v>
      </c>
      <c r="L2286" s="3">
        <v>6373.27</v>
      </c>
      <c r="M2286" s="8" t="s">
        <v>8219</v>
      </c>
    </row>
    <row r="2287" spans="11:13" x14ac:dyDescent="0.25">
      <c r="K2287" s="3">
        <v>3000</v>
      </c>
      <c r="L2287" s="3">
        <v>3641</v>
      </c>
      <c r="M2287" s="8" t="s">
        <v>8219</v>
      </c>
    </row>
    <row r="2288" spans="11:13" x14ac:dyDescent="0.25">
      <c r="K2288" s="3">
        <v>1500</v>
      </c>
      <c r="L2288" s="3">
        <v>1501</v>
      </c>
      <c r="M2288" s="8" t="s">
        <v>8219</v>
      </c>
    </row>
    <row r="2289" spans="11:13" x14ac:dyDescent="0.25">
      <c r="K2289" s="3">
        <v>4500</v>
      </c>
      <c r="L2289" s="3">
        <v>5398.99</v>
      </c>
      <c r="M2289" s="8" t="s">
        <v>8219</v>
      </c>
    </row>
    <row r="2290" spans="11:13" x14ac:dyDescent="0.25">
      <c r="K2290" s="3">
        <v>1000</v>
      </c>
      <c r="L2290" s="3">
        <v>1001</v>
      </c>
      <c r="M2290" s="8" t="s">
        <v>8219</v>
      </c>
    </row>
    <row r="2291" spans="11:13" x14ac:dyDescent="0.25">
      <c r="K2291" s="3">
        <v>1500</v>
      </c>
      <c r="L2291" s="3">
        <v>1611</v>
      </c>
      <c r="M2291" s="8" t="s">
        <v>8219</v>
      </c>
    </row>
    <row r="2292" spans="11:13" x14ac:dyDescent="0.25">
      <c r="K2292" s="3">
        <v>1500</v>
      </c>
      <c r="L2292" s="3">
        <v>1561</v>
      </c>
      <c r="M2292" s="8" t="s">
        <v>8219</v>
      </c>
    </row>
    <row r="2293" spans="11:13" x14ac:dyDescent="0.25">
      <c r="K2293" s="3">
        <v>2500</v>
      </c>
      <c r="L2293" s="3">
        <v>4320</v>
      </c>
      <c r="M2293" s="8" t="s">
        <v>8219</v>
      </c>
    </row>
    <row r="2294" spans="11:13" x14ac:dyDescent="0.25">
      <c r="K2294" s="3">
        <v>2000</v>
      </c>
      <c r="L2294" s="3">
        <v>2145.0100000000002</v>
      </c>
      <c r="M2294" s="8" t="s">
        <v>8219</v>
      </c>
    </row>
    <row r="2295" spans="11:13" x14ac:dyDescent="0.25">
      <c r="K2295" s="3">
        <v>850</v>
      </c>
      <c r="L2295" s="3">
        <v>920</v>
      </c>
      <c r="M2295" s="8" t="s">
        <v>8219</v>
      </c>
    </row>
    <row r="2296" spans="11:13" x14ac:dyDescent="0.25">
      <c r="K2296" s="3">
        <v>5000</v>
      </c>
      <c r="L2296" s="3">
        <v>7304.04</v>
      </c>
      <c r="M2296" s="8" t="s">
        <v>8219</v>
      </c>
    </row>
    <row r="2297" spans="11:13" x14ac:dyDescent="0.25">
      <c r="K2297" s="3">
        <v>1200</v>
      </c>
      <c r="L2297" s="3">
        <v>1503</v>
      </c>
      <c r="M2297" s="8" t="s">
        <v>8219</v>
      </c>
    </row>
    <row r="2298" spans="11:13" x14ac:dyDescent="0.25">
      <c r="K2298" s="3">
        <v>7000</v>
      </c>
      <c r="L2298" s="3">
        <v>10435</v>
      </c>
      <c r="M2298" s="8" t="s">
        <v>8219</v>
      </c>
    </row>
    <row r="2299" spans="11:13" x14ac:dyDescent="0.25">
      <c r="K2299" s="3">
        <v>1000</v>
      </c>
      <c r="L2299" s="3">
        <v>1006</v>
      </c>
      <c r="M2299" s="8" t="s">
        <v>8219</v>
      </c>
    </row>
    <row r="2300" spans="11:13" x14ac:dyDescent="0.25">
      <c r="K2300" s="3">
        <v>30000</v>
      </c>
      <c r="L2300" s="3">
        <v>31522</v>
      </c>
      <c r="M2300" s="8" t="s">
        <v>8219</v>
      </c>
    </row>
    <row r="2301" spans="11:13" x14ac:dyDescent="0.25">
      <c r="K2301" s="3">
        <v>300</v>
      </c>
      <c r="L2301" s="3">
        <v>1050.5</v>
      </c>
      <c r="M2301" s="8" t="s">
        <v>8219</v>
      </c>
    </row>
    <row r="2302" spans="11:13" x14ac:dyDescent="0.25">
      <c r="K2302" s="3">
        <v>800</v>
      </c>
      <c r="L2302" s="3">
        <v>810</v>
      </c>
      <c r="M2302" s="8" t="s">
        <v>8219</v>
      </c>
    </row>
    <row r="2303" spans="11:13" x14ac:dyDescent="0.25">
      <c r="K2303" s="3">
        <v>5000</v>
      </c>
      <c r="L2303" s="3">
        <v>6680.22</v>
      </c>
      <c r="M2303" s="8" t="s">
        <v>8219</v>
      </c>
    </row>
    <row r="2304" spans="11:13" x14ac:dyDescent="0.25">
      <c r="K2304" s="3">
        <v>2300</v>
      </c>
      <c r="L2304" s="3">
        <v>3925</v>
      </c>
      <c r="M2304" s="8" t="s">
        <v>8219</v>
      </c>
    </row>
    <row r="2305" spans="11:13" x14ac:dyDescent="0.25">
      <c r="K2305" s="3">
        <v>6450</v>
      </c>
      <c r="L2305" s="3">
        <v>7053.61</v>
      </c>
      <c r="M2305" s="8" t="s">
        <v>8219</v>
      </c>
    </row>
    <row r="2306" spans="11:13" x14ac:dyDescent="0.25">
      <c r="K2306" s="3">
        <v>6000</v>
      </c>
      <c r="L2306" s="3">
        <v>6042.02</v>
      </c>
      <c r="M2306" s="8" t="s">
        <v>8219</v>
      </c>
    </row>
    <row r="2307" spans="11:13" x14ac:dyDescent="0.25">
      <c r="K2307" s="3">
        <v>18000</v>
      </c>
      <c r="L2307" s="3">
        <v>18221</v>
      </c>
      <c r="M2307" s="8" t="s">
        <v>8219</v>
      </c>
    </row>
    <row r="2308" spans="11:13" x14ac:dyDescent="0.25">
      <c r="K2308" s="3">
        <v>3500</v>
      </c>
      <c r="L2308" s="3">
        <v>3736.55</v>
      </c>
      <c r="M2308" s="8" t="s">
        <v>8219</v>
      </c>
    </row>
    <row r="2309" spans="11:13" x14ac:dyDescent="0.25">
      <c r="K2309" s="3">
        <v>1964.47</v>
      </c>
      <c r="L2309" s="3">
        <v>2095.2600000000002</v>
      </c>
      <c r="M2309" s="8" t="s">
        <v>8219</v>
      </c>
    </row>
    <row r="2310" spans="11:13" x14ac:dyDescent="0.25">
      <c r="K2310" s="3">
        <v>50000</v>
      </c>
      <c r="L2310" s="3">
        <v>50653.11</v>
      </c>
      <c r="M2310" s="8" t="s">
        <v>8219</v>
      </c>
    </row>
    <row r="2311" spans="11:13" x14ac:dyDescent="0.25">
      <c r="K2311" s="3">
        <v>6000</v>
      </c>
      <c r="L2311" s="3">
        <v>6400.47</v>
      </c>
      <c r="M2311" s="8" t="s">
        <v>8219</v>
      </c>
    </row>
    <row r="2312" spans="11:13" x14ac:dyDescent="0.25">
      <c r="K2312" s="3">
        <v>18500</v>
      </c>
      <c r="L2312" s="3">
        <v>79335.360000000001</v>
      </c>
      <c r="M2312" s="8" t="s">
        <v>8219</v>
      </c>
    </row>
    <row r="2313" spans="11:13" x14ac:dyDescent="0.25">
      <c r="K2313" s="3">
        <v>9000</v>
      </c>
      <c r="L2313" s="3">
        <v>9370</v>
      </c>
      <c r="M2313" s="8" t="s">
        <v>8219</v>
      </c>
    </row>
    <row r="2314" spans="11:13" x14ac:dyDescent="0.25">
      <c r="K2314" s="3">
        <v>3000</v>
      </c>
      <c r="L2314" s="3">
        <v>3236</v>
      </c>
      <c r="M2314" s="8" t="s">
        <v>8219</v>
      </c>
    </row>
    <row r="2315" spans="11:13" x14ac:dyDescent="0.25">
      <c r="K2315" s="3">
        <v>5000</v>
      </c>
      <c r="L2315" s="3">
        <v>8792.02</v>
      </c>
      <c r="M2315" s="8" t="s">
        <v>8219</v>
      </c>
    </row>
    <row r="2316" spans="11:13" x14ac:dyDescent="0.25">
      <c r="K2316" s="3">
        <v>1200</v>
      </c>
      <c r="L2316" s="3">
        <v>1883.64</v>
      </c>
      <c r="M2316" s="8" t="s">
        <v>8219</v>
      </c>
    </row>
    <row r="2317" spans="11:13" x14ac:dyDescent="0.25">
      <c r="K2317" s="3">
        <v>2500</v>
      </c>
      <c r="L2317" s="3">
        <v>2565</v>
      </c>
      <c r="M2317" s="8" t="s">
        <v>8219</v>
      </c>
    </row>
    <row r="2318" spans="11:13" x14ac:dyDescent="0.25">
      <c r="K2318" s="3">
        <v>15000</v>
      </c>
      <c r="L2318" s="3">
        <v>15606.4</v>
      </c>
      <c r="M2318" s="8" t="s">
        <v>8219</v>
      </c>
    </row>
    <row r="2319" spans="11:13" x14ac:dyDescent="0.25">
      <c r="K2319" s="3">
        <v>400</v>
      </c>
      <c r="L2319" s="3">
        <v>416</v>
      </c>
      <c r="M2319" s="8" t="s">
        <v>8219</v>
      </c>
    </row>
    <row r="2320" spans="11:13" x14ac:dyDescent="0.25">
      <c r="K2320" s="3">
        <v>5000</v>
      </c>
      <c r="L2320" s="3">
        <v>6053</v>
      </c>
      <c r="M2320" s="8" t="s">
        <v>8219</v>
      </c>
    </row>
    <row r="2321" spans="11:13" x14ac:dyDescent="0.25">
      <c r="K2321" s="3">
        <v>3000</v>
      </c>
      <c r="L2321" s="3">
        <v>3231</v>
      </c>
      <c r="M2321" s="8" t="s">
        <v>8219</v>
      </c>
    </row>
    <row r="2322" spans="11:13" x14ac:dyDescent="0.25">
      <c r="K2322" s="3">
        <v>5000</v>
      </c>
      <c r="L2322" s="3">
        <v>5433</v>
      </c>
      <c r="M2322" s="8" t="s">
        <v>8219</v>
      </c>
    </row>
    <row r="2323" spans="11:13" x14ac:dyDescent="0.25">
      <c r="K2323" s="3">
        <v>10557</v>
      </c>
      <c r="L2323" s="3">
        <v>4130</v>
      </c>
      <c r="M2323" s="10" t="s">
        <v>8222</v>
      </c>
    </row>
    <row r="2324" spans="11:13" x14ac:dyDescent="0.25">
      <c r="K2324" s="3">
        <v>2700</v>
      </c>
      <c r="L2324" s="3">
        <v>85</v>
      </c>
      <c r="M2324" s="10" t="s">
        <v>8222</v>
      </c>
    </row>
    <row r="2325" spans="11:13" x14ac:dyDescent="0.25">
      <c r="K2325" s="3">
        <v>250</v>
      </c>
      <c r="L2325" s="3">
        <v>120</v>
      </c>
      <c r="M2325" s="10" t="s">
        <v>8222</v>
      </c>
    </row>
    <row r="2326" spans="11:13" x14ac:dyDescent="0.25">
      <c r="K2326" s="3">
        <v>7500</v>
      </c>
      <c r="L2326" s="3">
        <v>1555</v>
      </c>
      <c r="M2326" s="10" t="s">
        <v>8222</v>
      </c>
    </row>
    <row r="2327" spans="11:13" x14ac:dyDescent="0.25">
      <c r="K2327" s="3">
        <v>1000</v>
      </c>
      <c r="L2327" s="3">
        <v>80</v>
      </c>
      <c r="M2327" s="10" t="s">
        <v>8222</v>
      </c>
    </row>
    <row r="2328" spans="11:13" x14ac:dyDescent="0.25">
      <c r="K2328" s="3">
        <v>15000</v>
      </c>
      <c r="L2328" s="3">
        <v>108</v>
      </c>
      <c r="M2328" s="10" t="s">
        <v>8222</v>
      </c>
    </row>
    <row r="2329" spans="11:13" x14ac:dyDescent="0.25">
      <c r="K2329" s="3">
        <v>35000</v>
      </c>
      <c r="L2329" s="3">
        <v>184133.01</v>
      </c>
      <c r="M2329" s="8" t="s">
        <v>8219</v>
      </c>
    </row>
    <row r="2330" spans="11:13" x14ac:dyDescent="0.25">
      <c r="K2330" s="3">
        <v>10000</v>
      </c>
      <c r="L2330" s="3">
        <v>25445</v>
      </c>
      <c r="M2330" s="8" t="s">
        <v>8219</v>
      </c>
    </row>
    <row r="2331" spans="11:13" x14ac:dyDescent="0.25">
      <c r="K2331" s="3">
        <v>25000</v>
      </c>
      <c r="L2331" s="3">
        <v>26480</v>
      </c>
      <c r="M2331" s="8" t="s">
        <v>8219</v>
      </c>
    </row>
    <row r="2332" spans="11:13" x14ac:dyDescent="0.25">
      <c r="K2332" s="3">
        <v>35000</v>
      </c>
      <c r="L2332" s="3">
        <v>35848</v>
      </c>
      <c r="M2332" s="8" t="s">
        <v>8219</v>
      </c>
    </row>
    <row r="2333" spans="11:13" x14ac:dyDescent="0.25">
      <c r="K2333" s="3">
        <v>8000</v>
      </c>
      <c r="L2333" s="3">
        <v>11545.1</v>
      </c>
      <c r="M2333" s="8" t="s">
        <v>8219</v>
      </c>
    </row>
    <row r="2334" spans="11:13" x14ac:dyDescent="0.25">
      <c r="K2334" s="3">
        <v>25000</v>
      </c>
      <c r="L2334" s="3">
        <v>26577</v>
      </c>
      <c r="M2334" s="8" t="s">
        <v>8219</v>
      </c>
    </row>
    <row r="2335" spans="11:13" x14ac:dyDescent="0.25">
      <c r="K2335" s="3">
        <v>600</v>
      </c>
      <c r="L2335" s="3">
        <v>1273</v>
      </c>
      <c r="M2335" s="8" t="s">
        <v>8219</v>
      </c>
    </row>
    <row r="2336" spans="11:13" x14ac:dyDescent="0.25">
      <c r="K2336" s="3">
        <v>4000</v>
      </c>
      <c r="L2336" s="3">
        <v>4078</v>
      </c>
      <c r="M2336" s="8" t="s">
        <v>8219</v>
      </c>
    </row>
    <row r="2337" spans="11:13" x14ac:dyDescent="0.25">
      <c r="K2337" s="3">
        <v>25000</v>
      </c>
      <c r="L2337" s="3">
        <v>25568</v>
      </c>
      <c r="M2337" s="8" t="s">
        <v>8219</v>
      </c>
    </row>
    <row r="2338" spans="11:13" x14ac:dyDescent="0.25">
      <c r="K2338" s="3">
        <v>20000</v>
      </c>
      <c r="L2338" s="3">
        <v>104146.51</v>
      </c>
      <c r="M2338" s="8" t="s">
        <v>8219</v>
      </c>
    </row>
    <row r="2339" spans="11:13" x14ac:dyDescent="0.25">
      <c r="K2339" s="3">
        <v>12000</v>
      </c>
      <c r="L2339" s="3">
        <v>13279</v>
      </c>
      <c r="M2339" s="8" t="s">
        <v>8219</v>
      </c>
    </row>
    <row r="2340" spans="11:13" x14ac:dyDescent="0.25">
      <c r="K2340" s="3">
        <v>15000</v>
      </c>
      <c r="L2340" s="3">
        <v>15171.5</v>
      </c>
      <c r="M2340" s="8" t="s">
        <v>8219</v>
      </c>
    </row>
    <row r="2341" spans="11:13" x14ac:dyDescent="0.25">
      <c r="K2341" s="3">
        <v>25000</v>
      </c>
      <c r="L2341" s="3">
        <v>73552</v>
      </c>
      <c r="M2341" s="8" t="s">
        <v>8219</v>
      </c>
    </row>
    <row r="2342" spans="11:13" x14ac:dyDescent="0.25">
      <c r="K2342" s="3">
        <v>40000</v>
      </c>
      <c r="L2342" s="3">
        <v>42311</v>
      </c>
      <c r="M2342" s="8" t="s">
        <v>8219</v>
      </c>
    </row>
    <row r="2343" spans="11:13" x14ac:dyDescent="0.25">
      <c r="K2343" s="3">
        <v>5000</v>
      </c>
      <c r="L2343" s="3">
        <v>0</v>
      </c>
      <c r="M2343" s="7" t="s">
        <v>8220</v>
      </c>
    </row>
    <row r="2344" spans="11:13" x14ac:dyDescent="0.25">
      <c r="K2344" s="3">
        <v>5500</v>
      </c>
      <c r="L2344" s="3">
        <v>0</v>
      </c>
      <c r="M2344" s="7" t="s">
        <v>8220</v>
      </c>
    </row>
    <row r="2345" spans="11:13" x14ac:dyDescent="0.25">
      <c r="K2345" s="3">
        <v>10000</v>
      </c>
      <c r="L2345" s="3">
        <v>300</v>
      </c>
      <c r="M2345" s="7" t="s">
        <v>8220</v>
      </c>
    </row>
    <row r="2346" spans="11:13" x14ac:dyDescent="0.25">
      <c r="K2346" s="3">
        <v>1000</v>
      </c>
      <c r="L2346" s="3">
        <v>1</v>
      </c>
      <c r="M2346" s="7" t="s">
        <v>8220</v>
      </c>
    </row>
    <row r="2347" spans="11:13" x14ac:dyDescent="0.25">
      <c r="K2347" s="3">
        <v>3000</v>
      </c>
      <c r="L2347" s="3">
        <v>0</v>
      </c>
      <c r="M2347" s="7" t="s">
        <v>8220</v>
      </c>
    </row>
    <row r="2348" spans="11:13" x14ac:dyDescent="0.25">
      <c r="K2348" s="3">
        <v>60000</v>
      </c>
      <c r="L2348" s="3">
        <v>39</v>
      </c>
      <c r="M2348" s="7" t="s">
        <v>8220</v>
      </c>
    </row>
    <row r="2349" spans="11:13" x14ac:dyDescent="0.25">
      <c r="K2349" s="3">
        <v>1000</v>
      </c>
      <c r="L2349" s="3">
        <v>15</v>
      </c>
      <c r="M2349" s="7" t="s">
        <v>8220</v>
      </c>
    </row>
    <row r="2350" spans="11:13" x14ac:dyDescent="0.25">
      <c r="K2350" s="3">
        <v>70000</v>
      </c>
      <c r="L2350" s="3">
        <v>270</v>
      </c>
      <c r="M2350" s="7" t="s">
        <v>8220</v>
      </c>
    </row>
    <row r="2351" spans="11:13" x14ac:dyDescent="0.25">
      <c r="K2351" s="3">
        <v>474900</v>
      </c>
      <c r="L2351" s="3">
        <v>0</v>
      </c>
      <c r="M2351" s="7" t="s">
        <v>8220</v>
      </c>
    </row>
    <row r="2352" spans="11:13" x14ac:dyDescent="0.25">
      <c r="K2352" s="3">
        <v>50000</v>
      </c>
      <c r="L2352" s="3">
        <v>0</v>
      </c>
      <c r="M2352" s="7" t="s">
        <v>8220</v>
      </c>
    </row>
    <row r="2353" spans="11:13" x14ac:dyDescent="0.25">
      <c r="K2353" s="3">
        <v>18900</v>
      </c>
      <c r="L2353" s="3">
        <v>108</v>
      </c>
      <c r="M2353" s="7" t="s">
        <v>8220</v>
      </c>
    </row>
    <row r="2354" spans="11:13" x14ac:dyDescent="0.25">
      <c r="K2354" s="3">
        <v>2000</v>
      </c>
      <c r="L2354" s="3">
        <v>0</v>
      </c>
      <c r="M2354" s="7" t="s">
        <v>8220</v>
      </c>
    </row>
    <row r="2355" spans="11:13" x14ac:dyDescent="0.25">
      <c r="K2355" s="3">
        <v>1000</v>
      </c>
      <c r="L2355" s="3">
        <v>0</v>
      </c>
      <c r="M2355" s="7" t="s">
        <v>8220</v>
      </c>
    </row>
    <row r="2356" spans="11:13" x14ac:dyDescent="0.25">
      <c r="K2356" s="3">
        <v>35000</v>
      </c>
      <c r="L2356" s="3">
        <v>25</v>
      </c>
      <c r="M2356" s="7" t="s">
        <v>8220</v>
      </c>
    </row>
    <row r="2357" spans="11:13" x14ac:dyDescent="0.25">
      <c r="K2357" s="3">
        <v>8000</v>
      </c>
      <c r="L2357" s="3">
        <v>55</v>
      </c>
      <c r="M2357" s="7" t="s">
        <v>8220</v>
      </c>
    </row>
    <row r="2358" spans="11:13" x14ac:dyDescent="0.25">
      <c r="K2358" s="3">
        <v>10000</v>
      </c>
      <c r="L2358" s="3">
        <v>0</v>
      </c>
      <c r="M2358" s="7" t="s">
        <v>8220</v>
      </c>
    </row>
    <row r="2359" spans="11:13" x14ac:dyDescent="0.25">
      <c r="K2359" s="3">
        <v>27000</v>
      </c>
      <c r="L2359" s="3">
        <v>0</v>
      </c>
      <c r="M2359" s="7" t="s">
        <v>8220</v>
      </c>
    </row>
    <row r="2360" spans="11:13" x14ac:dyDescent="0.25">
      <c r="K2360" s="3">
        <v>1500</v>
      </c>
      <c r="L2360" s="3">
        <v>0</v>
      </c>
      <c r="M2360" s="7" t="s">
        <v>8220</v>
      </c>
    </row>
    <row r="2361" spans="11:13" x14ac:dyDescent="0.25">
      <c r="K2361" s="3">
        <v>7500</v>
      </c>
      <c r="L2361" s="3">
        <v>1101</v>
      </c>
      <c r="M2361" s="7" t="s">
        <v>8220</v>
      </c>
    </row>
    <row r="2362" spans="11:13" x14ac:dyDescent="0.25">
      <c r="K2362" s="3">
        <v>5000</v>
      </c>
      <c r="L2362" s="3">
        <v>2</v>
      </c>
      <c r="M2362" s="7" t="s">
        <v>8220</v>
      </c>
    </row>
    <row r="2363" spans="11:13" x14ac:dyDescent="0.25">
      <c r="K2363" s="3">
        <v>200</v>
      </c>
      <c r="L2363" s="3">
        <v>0</v>
      </c>
      <c r="M2363" s="7" t="s">
        <v>8220</v>
      </c>
    </row>
    <row r="2364" spans="11:13" x14ac:dyDescent="0.25">
      <c r="K2364" s="3">
        <v>420</v>
      </c>
      <c r="L2364" s="3">
        <v>120</v>
      </c>
      <c r="M2364" s="7" t="s">
        <v>8220</v>
      </c>
    </row>
    <row r="2365" spans="11:13" x14ac:dyDescent="0.25">
      <c r="K2365" s="3">
        <v>175000</v>
      </c>
      <c r="L2365" s="3">
        <v>0</v>
      </c>
      <c r="M2365" s="7" t="s">
        <v>8220</v>
      </c>
    </row>
    <row r="2366" spans="11:13" x14ac:dyDescent="0.25">
      <c r="K2366" s="3">
        <v>128</v>
      </c>
      <c r="L2366" s="3">
        <v>0</v>
      </c>
      <c r="M2366" s="7" t="s">
        <v>8220</v>
      </c>
    </row>
    <row r="2367" spans="11:13" x14ac:dyDescent="0.25">
      <c r="K2367" s="3">
        <v>1000</v>
      </c>
      <c r="L2367" s="3">
        <v>0</v>
      </c>
      <c r="M2367" s="7" t="s">
        <v>8220</v>
      </c>
    </row>
    <row r="2368" spans="11:13" x14ac:dyDescent="0.25">
      <c r="K2368" s="3">
        <v>25000</v>
      </c>
      <c r="L2368" s="3">
        <v>2630</v>
      </c>
      <c r="M2368" s="7" t="s">
        <v>8220</v>
      </c>
    </row>
    <row r="2369" spans="11:13" x14ac:dyDescent="0.25">
      <c r="K2369" s="3">
        <v>50000</v>
      </c>
      <c r="L2369" s="3">
        <v>670</v>
      </c>
      <c r="M2369" s="7" t="s">
        <v>8220</v>
      </c>
    </row>
    <row r="2370" spans="11:13" x14ac:dyDescent="0.25">
      <c r="K2370" s="3">
        <v>40000</v>
      </c>
      <c r="L2370" s="3">
        <v>100</v>
      </c>
      <c r="M2370" s="7" t="s">
        <v>8220</v>
      </c>
    </row>
    <row r="2371" spans="11:13" x14ac:dyDescent="0.25">
      <c r="K2371" s="3">
        <v>25000</v>
      </c>
      <c r="L2371" s="3">
        <v>0</v>
      </c>
      <c r="M2371" s="7" t="s">
        <v>8220</v>
      </c>
    </row>
    <row r="2372" spans="11:13" x14ac:dyDescent="0.25">
      <c r="K2372" s="3">
        <v>25000</v>
      </c>
      <c r="L2372" s="3">
        <v>82</v>
      </c>
      <c r="M2372" s="7" t="s">
        <v>8220</v>
      </c>
    </row>
    <row r="2373" spans="11:13" x14ac:dyDescent="0.25">
      <c r="K2373" s="3">
        <v>2000</v>
      </c>
      <c r="L2373" s="3">
        <v>0</v>
      </c>
      <c r="M2373" s="7" t="s">
        <v>8220</v>
      </c>
    </row>
    <row r="2374" spans="11:13" x14ac:dyDescent="0.25">
      <c r="K2374" s="3">
        <v>5500</v>
      </c>
      <c r="L2374" s="3">
        <v>180</v>
      </c>
      <c r="M2374" s="7" t="s">
        <v>8220</v>
      </c>
    </row>
    <row r="2375" spans="11:13" x14ac:dyDescent="0.25">
      <c r="K2375" s="3">
        <v>850000</v>
      </c>
      <c r="L2375" s="3">
        <v>50</v>
      </c>
      <c r="M2375" s="7" t="s">
        <v>8220</v>
      </c>
    </row>
    <row r="2376" spans="11:13" x14ac:dyDescent="0.25">
      <c r="K2376" s="3">
        <v>22000</v>
      </c>
      <c r="L2376" s="3">
        <v>10</v>
      </c>
      <c r="M2376" s="7" t="s">
        <v>8220</v>
      </c>
    </row>
    <row r="2377" spans="11:13" x14ac:dyDescent="0.25">
      <c r="K2377" s="3">
        <v>10000</v>
      </c>
      <c r="L2377" s="3">
        <v>0</v>
      </c>
      <c r="M2377" s="7" t="s">
        <v>8220</v>
      </c>
    </row>
    <row r="2378" spans="11:13" x14ac:dyDescent="0.25">
      <c r="K2378" s="3">
        <v>3000</v>
      </c>
      <c r="L2378" s="3">
        <v>326.33</v>
      </c>
      <c r="M2378" s="7" t="s">
        <v>8220</v>
      </c>
    </row>
    <row r="2379" spans="11:13" x14ac:dyDescent="0.25">
      <c r="K2379" s="3">
        <v>2500</v>
      </c>
      <c r="L2379" s="3">
        <v>0</v>
      </c>
      <c r="M2379" s="7" t="s">
        <v>8220</v>
      </c>
    </row>
    <row r="2380" spans="11:13" x14ac:dyDescent="0.25">
      <c r="K2380" s="3">
        <v>110000</v>
      </c>
      <c r="L2380" s="3">
        <v>0</v>
      </c>
      <c r="M2380" s="7" t="s">
        <v>8220</v>
      </c>
    </row>
    <row r="2381" spans="11:13" x14ac:dyDescent="0.25">
      <c r="K2381" s="3">
        <v>30000</v>
      </c>
      <c r="L2381" s="3">
        <v>0</v>
      </c>
      <c r="M2381" s="7" t="s">
        <v>8220</v>
      </c>
    </row>
    <row r="2382" spans="11:13" x14ac:dyDescent="0.25">
      <c r="K2382" s="3">
        <v>15000</v>
      </c>
      <c r="L2382" s="3">
        <v>55</v>
      </c>
      <c r="M2382" s="7" t="s">
        <v>8220</v>
      </c>
    </row>
    <row r="2383" spans="11:13" x14ac:dyDescent="0.25">
      <c r="K2383" s="3">
        <v>86350</v>
      </c>
      <c r="L2383" s="3">
        <v>1571</v>
      </c>
      <c r="M2383" s="7" t="s">
        <v>8220</v>
      </c>
    </row>
    <row r="2384" spans="11:13" x14ac:dyDescent="0.25">
      <c r="K2384" s="3">
        <v>3000</v>
      </c>
      <c r="L2384" s="3">
        <v>75</v>
      </c>
      <c r="M2384" s="7" t="s">
        <v>8220</v>
      </c>
    </row>
    <row r="2385" spans="11:13" x14ac:dyDescent="0.25">
      <c r="K2385" s="3">
        <v>10000</v>
      </c>
      <c r="L2385" s="3">
        <v>435</v>
      </c>
      <c r="M2385" s="7" t="s">
        <v>8220</v>
      </c>
    </row>
    <row r="2386" spans="11:13" x14ac:dyDescent="0.25">
      <c r="K2386" s="3">
        <v>1000</v>
      </c>
      <c r="L2386" s="3">
        <v>8</v>
      </c>
      <c r="M2386" s="7" t="s">
        <v>8220</v>
      </c>
    </row>
    <row r="2387" spans="11:13" x14ac:dyDescent="0.25">
      <c r="K2387" s="3">
        <v>65000</v>
      </c>
      <c r="L2387" s="3">
        <v>788</v>
      </c>
      <c r="M2387" s="7" t="s">
        <v>8220</v>
      </c>
    </row>
    <row r="2388" spans="11:13" x14ac:dyDescent="0.25">
      <c r="K2388" s="3">
        <v>30000</v>
      </c>
      <c r="L2388" s="3">
        <v>0</v>
      </c>
      <c r="M2388" s="7" t="s">
        <v>8220</v>
      </c>
    </row>
    <row r="2389" spans="11:13" x14ac:dyDescent="0.25">
      <c r="K2389" s="3">
        <v>150000</v>
      </c>
      <c r="L2389" s="3">
        <v>1026</v>
      </c>
      <c r="M2389" s="7" t="s">
        <v>8220</v>
      </c>
    </row>
    <row r="2390" spans="11:13" x14ac:dyDescent="0.25">
      <c r="K2390" s="3">
        <v>37000</v>
      </c>
      <c r="L2390" s="3">
        <v>463</v>
      </c>
      <c r="M2390" s="7" t="s">
        <v>8220</v>
      </c>
    </row>
    <row r="2391" spans="11:13" x14ac:dyDescent="0.25">
      <c r="K2391" s="3">
        <v>16000</v>
      </c>
      <c r="L2391" s="3">
        <v>30</v>
      </c>
      <c r="M2391" s="7" t="s">
        <v>8220</v>
      </c>
    </row>
    <row r="2392" spans="11:13" x14ac:dyDescent="0.25">
      <c r="K2392" s="3">
        <v>510000</v>
      </c>
      <c r="L2392" s="3">
        <v>0</v>
      </c>
      <c r="M2392" s="7" t="s">
        <v>8220</v>
      </c>
    </row>
    <row r="2393" spans="11:13" x14ac:dyDescent="0.25">
      <c r="K2393" s="3">
        <v>20000</v>
      </c>
      <c r="L2393" s="3">
        <v>25</v>
      </c>
      <c r="M2393" s="7" t="s">
        <v>8220</v>
      </c>
    </row>
    <row r="2394" spans="11:13" x14ac:dyDescent="0.25">
      <c r="K2394" s="3">
        <v>4200</v>
      </c>
      <c r="L2394" s="3">
        <v>0</v>
      </c>
      <c r="M2394" s="7" t="s">
        <v>8220</v>
      </c>
    </row>
    <row r="2395" spans="11:13" x14ac:dyDescent="0.25">
      <c r="K2395" s="3">
        <v>100000</v>
      </c>
      <c r="L2395" s="3">
        <v>50</v>
      </c>
      <c r="M2395" s="7" t="s">
        <v>8220</v>
      </c>
    </row>
    <row r="2396" spans="11:13" x14ac:dyDescent="0.25">
      <c r="K2396" s="3">
        <v>5000</v>
      </c>
      <c r="L2396" s="3">
        <v>3</v>
      </c>
      <c r="M2396" s="7" t="s">
        <v>8220</v>
      </c>
    </row>
    <row r="2397" spans="11:13" x14ac:dyDescent="0.25">
      <c r="K2397" s="3">
        <v>33000</v>
      </c>
      <c r="L2397" s="3">
        <v>0</v>
      </c>
      <c r="M2397" s="7" t="s">
        <v>8220</v>
      </c>
    </row>
    <row r="2398" spans="11:13" x14ac:dyDescent="0.25">
      <c r="K2398" s="3">
        <v>5000</v>
      </c>
      <c r="L2398" s="3">
        <v>10</v>
      </c>
      <c r="M2398" s="7" t="s">
        <v>8220</v>
      </c>
    </row>
    <row r="2399" spans="11:13" x14ac:dyDescent="0.25">
      <c r="K2399" s="3">
        <v>124000</v>
      </c>
      <c r="L2399" s="3">
        <v>0</v>
      </c>
      <c r="M2399" s="7" t="s">
        <v>8220</v>
      </c>
    </row>
    <row r="2400" spans="11:13" x14ac:dyDescent="0.25">
      <c r="K2400" s="3">
        <v>4000</v>
      </c>
      <c r="L2400" s="3">
        <v>0</v>
      </c>
      <c r="M2400" s="7" t="s">
        <v>8220</v>
      </c>
    </row>
    <row r="2401" spans="11:13" x14ac:dyDescent="0.25">
      <c r="K2401" s="3">
        <v>13000</v>
      </c>
      <c r="L2401" s="3">
        <v>0</v>
      </c>
      <c r="M2401" s="7" t="s">
        <v>8220</v>
      </c>
    </row>
    <row r="2402" spans="11:13" x14ac:dyDescent="0.25">
      <c r="K2402" s="3">
        <v>50000</v>
      </c>
      <c r="L2402" s="3">
        <v>0</v>
      </c>
      <c r="M2402" s="7" t="s">
        <v>8220</v>
      </c>
    </row>
    <row r="2403" spans="11:13" x14ac:dyDescent="0.25">
      <c r="K2403" s="3">
        <v>28000</v>
      </c>
      <c r="L2403" s="3">
        <v>201</v>
      </c>
      <c r="M2403" s="9" t="s">
        <v>8221</v>
      </c>
    </row>
    <row r="2404" spans="11:13" x14ac:dyDescent="0.25">
      <c r="K2404" s="3">
        <v>12000</v>
      </c>
      <c r="L2404" s="3">
        <v>52</v>
      </c>
      <c r="M2404" s="9" t="s">
        <v>8221</v>
      </c>
    </row>
    <row r="2405" spans="11:13" x14ac:dyDescent="0.25">
      <c r="K2405" s="3">
        <v>1200</v>
      </c>
      <c r="L2405" s="3">
        <v>202</v>
      </c>
      <c r="M2405" s="9" t="s">
        <v>8221</v>
      </c>
    </row>
    <row r="2406" spans="11:13" x14ac:dyDescent="0.25">
      <c r="K2406" s="3">
        <v>15000</v>
      </c>
      <c r="L2406" s="3">
        <v>0</v>
      </c>
      <c r="M2406" s="9" t="s">
        <v>8221</v>
      </c>
    </row>
    <row r="2407" spans="11:13" x14ac:dyDescent="0.25">
      <c r="K2407" s="3">
        <v>5000</v>
      </c>
      <c r="L2407" s="3">
        <v>1126</v>
      </c>
      <c r="M2407" s="9" t="s">
        <v>8221</v>
      </c>
    </row>
    <row r="2408" spans="11:13" x14ac:dyDescent="0.25">
      <c r="K2408" s="3">
        <v>3250</v>
      </c>
      <c r="L2408" s="3">
        <v>1345</v>
      </c>
      <c r="M2408" s="9" t="s">
        <v>8221</v>
      </c>
    </row>
    <row r="2409" spans="11:13" x14ac:dyDescent="0.25">
      <c r="K2409" s="3">
        <v>22000</v>
      </c>
      <c r="L2409" s="3">
        <v>5557</v>
      </c>
      <c r="M2409" s="9" t="s">
        <v>8221</v>
      </c>
    </row>
    <row r="2410" spans="11:13" x14ac:dyDescent="0.25">
      <c r="K2410" s="3">
        <v>15000</v>
      </c>
      <c r="L2410" s="3">
        <v>30</v>
      </c>
      <c r="M2410" s="9" t="s">
        <v>8221</v>
      </c>
    </row>
    <row r="2411" spans="11:13" x14ac:dyDescent="0.25">
      <c r="K2411" s="3">
        <v>25000</v>
      </c>
      <c r="L2411" s="3">
        <v>460</v>
      </c>
      <c r="M2411" s="9" t="s">
        <v>8221</v>
      </c>
    </row>
    <row r="2412" spans="11:13" x14ac:dyDescent="0.25">
      <c r="K2412" s="3">
        <v>15000</v>
      </c>
      <c r="L2412" s="3">
        <v>0</v>
      </c>
      <c r="M2412" s="9" t="s">
        <v>8221</v>
      </c>
    </row>
    <row r="2413" spans="11:13" x14ac:dyDescent="0.25">
      <c r="K2413" s="3">
        <v>25000</v>
      </c>
      <c r="L2413" s="3">
        <v>151</v>
      </c>
      <c r="M2413" s="9" t="s">
        <v>8221</v>
      </c>
    </row>
    <row r="2414" spans="11:13" x14ac:dyDescent="0.25">
      <c r="K2414" s="3">
        <v>8000</v>
      </c>
      <c r="L2414" s="3">
        <v>0</v>
      </c>
      <c r="M2414" s="9" t="s">
        <v>8221</v>
      </c>
    </row>
    <row r="2415" spans="11:13" x14ac:dyDescent="0.25">
      <c r="K2415" s="3">
        <v>3000</v>
      </c>
      <c r="L2415" s="3">
        <v>25</v>
      </c>
      <c r="M2415" s="9" t="s">
        <v>8221</v>
      </c>
    </row>
    <row r="2416" spans="11:13" x14ac:dyDescent="0.25">
      <c r="K2416" s="3">
        <v>15000</v>
      </c>
      <c r="L2416" s="3">
        <v>460</v>
      </c>
      <c r="M2416" s="9" t="s">
        <v>8221</v>
      </c>
    </row>
    <row r="2417" spans="11:13" x14ac:dyDescent="0.25">
      <c r="K2417" s="3">
        <v>60000</v>
      </c>
      <c r="L2417" s="3">
        <v>335</v>
      </c>
      <c r="M2417" s="9" t="s">
        <v>8221</v>
      </c>
    </row>
    <row r="2418" spans="11:13" x14ac:dyDescent="0.25">
      <c r="K2418" s="3">
        <v>20000</v>
      </c>
      <c r="L2418" s="3">
        <v>5</v>
      </c>
      <c r="M2418" s="9" t="s">
        <v>8221</v>
      </c>
    </row>
    <row r="2419" spans="11:13" x14ac:dyDescent="0.25">
      <c r="K2419" s="3">
        <v>1000</v>
      </c>
      <c r="L2419" s="3">
        <v>0</v>
      </c>
      <c r="M2419" s="9" t="s">
        <v>8221</v>
      </c>
    </row>
    <row r="2420" spans="11:13" x14ac:dyDescent="0.25">
      <c r="K2420" s="3">
        <v>25000</v>
      </c>
      <c r="L2420" s="3">
        <v>5</v>
      </c>
      <c r="M2420" s="9" t="s">
        <v>8221</v>
      </c>
    </row>
    <row r="2421" spans="11:13" x14ac:dyDescent="0.25">
      <c r="K2421" s="3">
        <v>3000</v>
      </c>
      <c r="L2421" s="3">
        <v>0</v>
      </c>
      <c r="M2421" s="9" t="s">
        <v>8221</v>
      </c>
    </row>
    <row r="2422" spans="11:13" x14ac:dyDescent="0.25">
      <c r="K2422" s="3">
        <v>16870</v>
      </c>
      <c r="L2422" s="3">
        <v>2501</v>
      </c>
      <c r="M2422" s="9" t="s">
        <v>8221</v>
      </c>
    </row>
    <row r="2423" spans="11:13" x14ac:dyDescent="0.25">
      <c r="K2423" s="3">
        <v>6000</v>
      </c>
      <c r="L2423" s="3">
        <v>1</v>
      </c>
      <c r="M2423" s="9" t="s">
        <v>8221</v>
      </c>
    </row>
    <row r="2424" spans="11:13" x14ac:dyDescent="0.25">
      <c r="K2424" s="3">
        <v>500</v>
      </c>
      <c r="L2424" s="3">
        <v>1</v>
      </c>
      <c r="M2424" s="9" t="s">
        <v>8221</v>
      </c>
    </row>
    <row r="2425" spans="11:13" x14ac:dyDescent="0.25">
      <c r="K2425" s="3">
        <v>60000</v>
      </c>
      <c r="L2425" s="3">
        <v>8</v>
      </c>
      <c r="M2425" s="9" t="s">
        <v>8221</v>
      </c>
    </row>
    <row r="2426" spans="11:13" x14ac:dyDescent="0.25">
      <c r="K2426" s="3">
        <v>25000</v>
      </c>
      <c r="L2426" s="3">
        <v>310</v>
      </c>
      <c r="M2426" s="9" t="s">
        <v>8221</v>
      </c>
    </row>
    <row r="2427" spans="11:13" x14ac:dyDescent="0.25">
      <c r="K2427" s="3">
        <v>3500</v>
      </c>
      <c r="L2427" s="3">
        <v>1</v>
      </c>
      <c r="M2427" s="9" t="s">
        <v>8221</v>
      </c>
    </row>
    <row r="2428" spans="11:13" x14ac:dyDescent="0.25">
      <c r="K2428" s="3">
        <v>20000</v>
      </c>
      <c r="L2428" s="3">
        <v>0</v>
      </c>
      <c r="M2428" s="9" t="s">
        <v>8221</v>
      </c>
    </row>
    <row r="2429" spans="11:13" x14ac:dyDescent="0.25">
      <c r="K2429" s="3">
        <v>50000</v>
      </c>
      <c r="L2429" s="3">
        <v>1</v>
      </c>
      <c r="M2429" s="9" t="s">
        <v>8221</v>
      </c>
    </row>
    <row r="2430" spans="11:13" x14ac:dyDescent="0.25">
      <c r="K2430" s="3">
        <v>35000</v>
      </c>
      <c r="L2430" s="3">
        <v>1</v>
      </c>
      <c r="M2430" s="9" t="s">
        <v>8221</v>
      </c>
    </row>
    <row r="2431" spans="11:13" x14ac:dyDescent="0.25">
      <c r="K2431" s="3">
        <v>140000</v>
      </c>
      <c r="L2431" s="3">
        <v>2005</v>
      </c>
      <c r="M2431" s="9" t="s">
        <v>8221</v>
      </c>
    </row>
    <row r="2432" spans="11:13" x14ac:dyDescent="0.25">
      <c r="K2432" s="3">
        <v>3000</v>
      </c>
      <c r="L2432" s="3">
        <v>21</v>
      </c>
      <c r="M2432" s="9" t="s">
        <v>8221</v>
      </c>
    </row>
    <row r="2433" spans="11:13" x14ac:dyDescent="0.25">
      <c r="K2433" s="3">
        <v>100000</v>
      </c>
      <c r="L2433" s="3">
        <v>2</v>
      </c>
      <c r="M2433" s="9" t="s">
        <v>8221</v>
      </c>
    </row>
    <row r="2434" spans="11:13" x14ac:dyDescent="0.25">
      <c r="K2434" s="3">
        <v>14000</v>
      </c>
      <c r="L2434" s="3">
        <v>2</v>
      </c>
      <c r="M2434" s="9" t="s">
        <v>8221</v>
      </c>
    </row>
    <row r="2435" spans="11:13" x14ac:dyDescent="0.25">
      <c r="K2435" s="3">
        <v>10000</v>
      </c>
      <c r="L2435" s="3">
        <v>0</v>
      </c>
      <c r="M2435" s="9" t="s">
        <v>8221</v>
      </c>
    </row>
    <row r="2436" spans="11:13" x14ac:dyDescent="0.25">
      <c r="K2436" s="3">
        <v>20000</v>
      </c>
      <c r="L2436" s="3">
        <v>26</v>
      </c>
      <c r="M2436" s="9" t="s">
        <v>8221</v>
      </c>
    </row>
    <row r="2437" spans="11:13" x14ac:dyDescent="0.25">
      <c r="K2437" s="3">
        <v>250000</v>
      </c>
      <c r="L2437" s="3">
        <v>1224</v>
      </c>
      <c r="M2437" s="9" t="s">
        <v>8221</v>
      </c>
    </row>
    <row r="2438" spans="11:13" x14ac:dyDescent="0.25">
      <c r="K2438" s="3">
        <v>117000</v>
      </c>
      <c r="L2438" s="3">
        <v>45</v>
      </c>
      <c r="M2438" s="9" t="s">
        <v>8221</v>
      </c>
    </row>
    <row r="2439" spans="11:13" x14ac:dyDescent="0.25">
      <c r="K2439" s="3">
        <v>8000</v>
      </c>
      <c r="L2439" s="3">
        <v>0</v>
      </c>
      <c r="M2439" s="9" t="s">
        <v>8221</v>
      </c>
    </row>
    <row r="2440" spans="11:13" x14ac:dyDescent="0.25">
      <c r="K2440" s="3">
        <v>15000</v>
      </c>
      <c r="L2440" s="3">
        <v>50</v>
      </c>
      <c r="M2440" s="9" t="s">
        <v>8221</v>
      </c>
    </row>
    <row r="2441" spans="11:13" x14ac:dyDescent="0.25">
      <c r="K2441" s="3">
        <v>10000</v>
      </c>
      <c r="L2441" s="3">
        <v>0</v>
      </c>
      <c r="M2441" s="9" t="s">
        <v>8221</v>
      </c>
    </row>
    <row r="2442" spans="11:13" x14ac:dyDescent="0.25">
      <c r="K2442" s="3">
        <v>5000</v>
      </c>
      <c r="L2442" s="3">
        <v>10</v>
      </c>
      <c r="M2442" s="9" t="s">
        <v>8221</v>
      </c>
    </row>
    <row r="2443" spans="11:13" x14ac:dyDescent="0.25">
      <c r="K2443" s="3">
        <v>7500</v>
      </c>
      <c r="L2443" s="3">
        <v>8091</v>
      </c>
      <c r="M2443" s="8" t="s">
        <v>8219</v>
      </c>
    </row>
    <row r="2444" spans="11:13" x14ac:dyDescent="0.25">
      <c r="K2444" s="3">
        <v>24000</v>
      </c>
      <c r="L2444" s="3">
        <v>30226</v>
      </c>
      <c r="M2444" s="8" t="s">
        <v>8219</v>
      </c>
    </row>
    <row r="2445" spans="11:13" x14ac:dyDescent="0.25">
      <c r="K2445" s="3">
        <v>20000</v>
      </c>
      <c r="L2445" s="3">
        <v>40502.99</v>
      </c>
      <c r="M2445" s="8" t="s">
        <v>8219</v>
      </c>
    </row>
    <row r="2446" spans="11:13" x14ac:dyDescent="0.25">
      <c r="K2446" s="3">
        <v>3000</v>
      </c>
      <c r="L2446" s="3">
        <v>3258</v>
      </c>
      <c r="M2446" s="8" t="s">
        <v>8219</v>
      </c>
    </row>
    <row r="2447" spans="11:13" x14ac:dyDescent="0.25">
      <c r="K2447" s="3">
        <v>5000</v>
      </c>
      <c r="L2447" s="3">
        <v>8640</v>
      </c>
      <c r="M2447" s="8" t="s">
        <v>8219</v>
      </c>
    </row>
    <row r="2448" spans="11:13" x14ac:dyDescent="0.25">
      <c r="K2448" s="3">
        <v>5000</v>
      </c>
      <c r="L2448" s="3">
        <v>8399</v>
      </c>
      <c r="M2448" s="8" t="s">
        <v>8219</v>
      </c>
    </row>
    <row r="2449" spans="11:13" x14ac:dyDescent="0.25">
      <c r="K2449" s="3">
        <v>2500</v>
      </c>
      <c r="L2449" s="3">
        <v>10680</v>
      </c>
      <c r="M2449" s="8" t="s">
        <v>8219</v>
      </c>
    </row>
    <row r="2450" spans="11:13" x14ac:dyDescent="0.25">
      <c r="K2450" s="3">
        <v>400</v>
      </c>
      <c r="L2450" s="3">
        <v>430</v>
      </c>
      <c r="M2450" s="8" t="s">
        <v>8219</v>
      </c>
    </row>
    <row r="2451" spans="11:13" x14ac:dyDescent="0.25">
      <c r="K2451" s="3">
        <v>10000</v>
      </c>
      <c r="L2451" s="3">
        <v>10800</v>
      </c>
      <c r="M2451" s="8" t="s">
        <v>8219</v>
      </c>
    </row>
    <row r="2452" spans="11:13" x14ac:dyDescent="0.25">
      <c r="K2452" s="3">
        <v>15000</v>
      </c>
      <c r="L2452" s="3">
        <v>15230.03</v>
      </c>
      <c r="M2452" s="8" t="s">
        <v>8219</v>
      </c>
    </row>
    <row r="2453" spans="11:13" x14ac:dyDescent="0.25">
      <c r="K2453" s="3">
        <v>10000</v>
      </c>
      <c r="L2453" s="3">
        <v>11545</v>
      </c>
      <c r="M2453" s="8" t="s">
        <v>8219</v>
      </c>
    </row>
    <row r="2454" spans="11:13" x14ac:dyDescent="0.25">
      <c r="K2454" s="3">
        <v>600</v>
      </c>
      <c r="L2454" s="3">
        <v>801</v>
      </c>
      <c r="M2454" s="8" t="s">
        <v>8219</v>
      </c>
    </row>
    <row r="2455" spans="11:13" x14ac:dyDescent="0.25">
      <c r="K2455" s="3">
        <v>3000</v>
      </c>
      <c r="L2455" s="3">
        <v>4641</v>
      </c>
      <c r="M2455" s="8" t="s">
        <v>8219</v>
      </c>
    </row>
    <row r="2456" spans="11:13" x14ac:dyDescent="0.25">
      <c r="K2456" s="3">
        <v>35000</v>
      </c>
      <c r="L2456" s="3">
        <v>35296</v>
      </c>
      <c r="M2456" s="8" t="s">
        <v>8219</v>
      </c>
    </row>
    <row r="2457" spans="11:13" x14ac:dyDescent="0.25">
      <c r="K2457" s="3">
        <v>300</v>
      </c>
      <c r="L2457" s="3">
        <v>546</v>
      </c>
      <c r="M2457" s="8" t="s">
        <v>8219</v>
      </c>
    </row>
    <row r="2458" spans="11:13" x14ac:dyDescent="0.25">
      <c r="K2458" s="3">
        <v>1500</v>
      </c>
      <c r="L2458" s="3">
        <v>2713</v>
      </c>
      <c r="M2458" s="8" t="s">
        <v>8219</v>
      </c>
    </row>
    <row r="2459" spans="11:13" x14ac:dyDescent="0.25">
      <c r="K2459" s="3">
        <v>23000</v>
      </c>
      <c r="L2459" s="3">
        <v>23530</v>
      </c>
      <c r="M2459" s="8" t="s">
        <v>8219</v>
      </c>
    </row>
    <row r="2460" spans="11:13" x14ac:dyDescent="0.25">
      <c r="K2460" s="3">
        <v>5000</v>
      </c>
      <c r="L2460" s="3">
        <v>5509</v>
      </c>
      <c r="M2460" s="8" t="s">
        <v>8219</v>
      </c>
    </row>
    <row r="2461" spans="11:13" x14ac:dyDescent="0.25">
      <c r="K2461" s="3">
        <v>30000</v>
      </c>
      <c r="L2461" s="3">
        <v>30675</v>
      </c>
      <c r="M2461" s="8" t="s">
        <v>8219</v>
      </c>
    </row>
    <row r="2462" spans="11:13" x14ac:dyDescent="0.25">
      <c r="K2462" s="3">
        <v>8500</v>
      </c>
      <c r="L2462" s="3">
        <v>8567</v>
      </c>
      <c r="M2462" s="8" t="s">
        <v>8219</v>
      </c>
    </row>
    <row r="2463" spans="11:13" x14ac:dyDescent="0.25">
      <c r="K2463" s="3">
        <v>7500</v>
      </c>
      <c r="L2463" s="3">
        <v>7785</v>
      </c>
      <c r="M2463" s="8" t="s">
        <v>8219</v>
      </c>
    </row>
    <row r="2464" spans="11:13" x14ac:dyDescent="0.25">
      <c r="K2464" s="3">
        <v>3000</v>
      </c>
      <c r="L2464" s="3">
        <v>3321.25</v>
      </c>
      <c r="M2464" s="8" t="s">
        <v>8219</v>
      </c>
    </row>
    <row r="2465" spans="11:13" x14ac:dyDescent="0.25">
      <c r="K2465" s="3">
        <v>2000</v>
      </c>
      <c r="L2465" s="3">
        <v>2325</v>
      </c>
      <c r="M2465" s="8" t="s">
        <v>8219</v>
      </c>
    </row>
    <row r="2466" spans="11:13" x14ac:dyDescent="0.25">
      <c r="K2466" s="3">
        <v>2000</v>
      </c>
      <c r="L2466" s="3">
        <v>2222</v>
      </c>
      <c r="M2466" s="8" t="s">
        <v>8219</v>
      </c>
    </row>
    <row r="2467" spans="11:13" x14ac:dyDescent="0.25">
      <c r="K2467" s="3">
        <v>700</v>
      </c>
      <c r="L2467" s="3">
        <v>1261</v>
      </c>
      <c r="M2467" s="8" t="s">
        <v>8219</v>
      </c>
    </row>
    <row r="2468" spans="11:13" x14ac:dyDescent="0.25">
      <c r="K2468" s="3">
        <v>2500</v>
      </c>
      <c r="L2468" s="3">
        <v>2500</v>
      </c>
      <c r="M2468" s="8" t="s">
        <v>8219</v>
      </c>
    </row>
    <row r="2469" spans="11:13" x14ac:dyDescent="0.25">
      <c r="K2469" s="3">
        <v>1000</v>
      </c>
      <c r="L2469" s="3">
        <v>1185</v>
      </c>
      <c r="M2469" s="8" t="s">
        <v>8219</v>
      </c>
    </row>
    <row r="2470" spans="11:13" x14ac:dyDescent="0.25">
      <c r="K2470" s="3">
        <v>2000</v>
      </c>
      <c r="L2470" s="3">
        <v>2144.34</v>
      </c>
      <c r="M2470" s="8" t="s">
        <v>8219</v>
      </c>
    </row>
    <row r="2471" spans="11:13" x14ac:dyDescent="0.25">
      <c r="K2471" s="3">
        <v>1200</v>
      </c>
      <c r="L2471" s="3">
        <v>1364</v>
      </c>
      <c r="M2471" s="8" t="s">
        <v>8219</v>
      </c>
    </row>
    <row r="2472" spans="11:13" x14ac:dyDescent="0.25">
      <c r="K2472" s="3">
        <v>1000</v>
      </c>
      <c r="L2472" s="3">
        <v>1031.6400000000001</v>
      </c>
      <c r="M2472" s="8" t="s">
        <v>8219</v>
      </c>
    </row>
    <row r="2473" spans="11:13" x14ac:dyDescent="0.25">
      <c r="K2473" s="3">
        <v>500</v>
      </c>
      <c r="L2473" s="3">
        <v>640</v>
      </c>
      <c r="M2473" s="8" t="s">
        <v>8219</v>
      </c>
    </row>
    <row r="2474" spans="11:13" x14ac:dyDescent="0.25">
      <c r="K2474" s="3">
        <v>7500</v>
      </c>
      <c r="L2474" s="3">
        <v>10182.02</v>
      </c>
      <c r="M2474" s="8" t="s">
        <v>8219</v>
      </c>
    </row>
    <row r="2475" spans="11:13" x14ac:dyDescent="0.25">
      <c r="K2475" s="3">
        <v>2000</v>
      </c>
      <c r="L2475" s="3">
        <v>2000</v>
      </c>
      <c r="M2475" s="8" t="s">
        <v>8219</v>
      </c>
    </row>
    <row r="2476" spans="11:13" x14ac:dyDescent="0.25">
      <c r="K2476" s="3">
        <v>5000</v>
      </c>
      <c r="L2476" s="3">
        <v>5000.18</v>
      </c>
      <c r="M2476" s="8" t="s">
        <v>8219</v>
      </c>
    </row>
    <row r="2477" spans="11:13" x14ac:dyDescent="0.25">
      <c r="K2477" s="3">
        <v>2500</v>
      </c>
      <c r="L2477" s="3">
        <v>2618</v>
      </c>
      <c r="M2477" s="8" t="s">
        <v>8219</v>
      </c>
    </row>
    <row r="2478" spans="11:13" x14ac:dyDescent="0.25">
      <c r="K2478" s="3">
        <v>3200</v>
      </c>
      <c r="L2478" s="3">
        <v>3360.72</v>
      </c>
      <c r="M2478" s="8" t="s">
        <v>8219</v>
      </c>
    </row>
    <row r="2479" spans="11:13" x14ac:dyDescent="0.25">
      <c r="K2479" s="3">
        <v>750</v>
      </c>
      <c r="L2479" s="3">
        <v>1285</v>
      </c>
      <c r="M2479" s="8" t="s">
        <v>8219</v>
      </c>
    </row>
    <row r="2480" spans="11:13" x14ac:dyDescent="0.25">
      <c r="K2480" s="3">
        <v>8000</v>
      </c>
      <c r="L2480" s="3">
        <v>10200</v>
      </c>
      <c r="M2480" s="8" t="s">
        <v>8219</v>
      </c>
    </row>
    <row r="2481" spans="11:13" x14ac:dyDescent="0.25">
      <c r="K2481" s="3">
        <v>300</v>
      </c>
      <c r="L2481" s="3">
        <v>400.33</v>
      </c>
      <c r="M2481" s="8" t="s">
        <v>8219</v>
      </c>
    </row>
    <row r="2482" spans="11:13" x14ac:dyDescent="0.25">
      <c r="K2482" s="3">
        <v>2000</v>
      </c>
      <c r="L2482" s="3">
        <v>2000</v>
      </c>
      <c r="M2482" s="8" t="s">
        <v>8219</v>
      </c>
    </row>
    <row r="2483" spans="11:13" x14ac:dyDescent="0.25">
      <c r="K2483" s="3">
        <v>4000</v>
      </c>
      <c r="L2483" s="3">
        <v>4516.4399999999996</v>
      </c>
      <c r="M2483" s="8" t="s">
        <v>8219</v>
      </c>
    </row>
    <row r="2484" spans="11:13" x14ac:dyDescent="0.25">
      <c r="K2484" s="3">
        <v>1000</v>
      </c>
      <c r="L2484" s="3">
        <v>1001</v>
      </c>
      <c r="M2484" s="8" t="s">
        <v>8219</v>
      </c>
    </row>
    <row r="2485" spans="11:13" x14ac:dyDescent="0.25">
      <c r="K2485" s="3">
        <v>1100</v>
      </c>
      <c r="L2485" s="3">
        <v>1251</v>
      </c>
      <c r="M2485" s="8" t="s">
        <v>8219</v>
      </c>
    </row>
    <row r="2486" spans="11:13" x14ac:dyDescent="0.25">
      <c r="K2486" s="3">
        <v>3500</v>
      </c>
      <c r="L2486" s="3">
        <v>4176.1099999999997</v>
      </c>
      <c r="M2486" s="8" t="s">
        <v>8219</v>
      </c>
    </row>
    <row r="2487" spans="11:13" x14ac:dyDescent="0.25">
      <c r="K2487" s="3">
        <v>2000</v>
      </c>
      <c r="L2487" s="3">
        <v>2065</v>
      </c>
      <c r="M2487" s="8" t="s">
        <v>8219</v>
      </c>
    </row>
    <row r="2488" spans="11:13" x14ac:dyDescent="0.25">
      <c r="K2488" s="3">
        <v>300</v>
      </c>
      <c r="L2488" s="3">
        <v>797</v>
      </c>
      <c r="M2488" s="8" t="s">
        <v>8219</v>
      </c>
    </row>
    <row r="2489" spans="11:13" x14ac:dyDescent="0.25">
      <c r="K2489" s="3">
        <v>1500</v>
      </c>
      <c r="L2489" s="3">
        <v>1500.76</v>
      </c>
      <c r="M2489" s="8" t="s">
        <v>8219</v>
      </c>
    </row>
    <row r="2490" spans="11:13" x14ac:dyDescent="0.25">
      <c r="K2490" s="3">
        <v>3000</v>
      </c>
      <c r="L2490" s="3">
        <v>3201</v>
      </c>
      <c r="M2490" s="8" t="s">
        <v>8219</v>
      </c>
    </row>
    <row r="2491" spans="11:13" x14ac:dyDescent="0.25">
      <c r="K2491" s="3">
        <v>3500</v>
      </c>
      <c r="L2491" s="3">
        <v>4678.5</v>
      </c>
      <c r="M2491" s="8" t="s">
        <v>8219</v>
      </c>
    </row>
    <row r="2492" spans="11:13" x14ac:dyDescent="0.25">
      <c r="K2492" s="3">
        <v>500</v>
      </c>
      <c r="L2492" s="3">
        <v>607</v>
      </c>
      <c r="M2492" s="8" t="s">
        <v>8219</v>
      </c>
    </row>
    <row r="2493" spans="11:13" x14ac:dyDescent="0.25">
      <c r="K2493" s="3">
        <v>500</v>
      </c>
      <c r="L2493" s="3">
        <v>516</v>
      </c>
      <c r="M2493" s="8" t="s">
        <v>8219</v>
      </c>
    </row>
    <row r="2494" spans="11:13" x14ac:dyDescent="0.25">
      <c r="K2494" s="3">
        <v>600</v>
      </c>
      <c r="L2494" s="3">
        <v>750</v>
      </c>
      <c r="M2494" s="8" t="s">
        <v>8219</v>
      </c>
    </row>
    <row r="2495" spans="11:13" x14ac:dyDescent="0.25">
      <c r="K2495" s="3">
        <v>20000</v>
      </c>
      <c r="L2495" s="3">
        <v>25740</v>
      </c>
      <c r="M2495" s="8" t="s">
        <v>8219</v>
      </c>
    </row>
    <row r="2496" spans="11:13" x14ac:dyDescent="0.25">
      <c r="K2496" s="3">
        <v>1500</v>
      </c>
      <c r="L2496" s="3">
        <v>1515.08</v>
      </c>
      <c r="M2496" s="8" t="s">
        <v>8219</v>
      </c>
    </row>
    <row r="2497" spans="11:13" x14ac:dyDescent="0.25">
      <c r="K2497" s="3">
        <v>1500</v>
      </c>
      <c r="L2497" s="3">
        <v>1913.05</v>
      </c>
      <c r="M2497" s="8" t="s">
        <v>8219</v>
      </c>
    </row>
    <row r="2498" spans="11:13" x14ac:dyDescent="0.25">
      <c r="K2498" s="3">
        <v>6000</v>
      </c>
      <c r="L2498" s="3">
        <v>6000</v>
      </c>
      <c r="M2498" s="8" t="s">
        <v>8219</v>
      </c>
    </row>
    <row r="2499" spans="11:13" x14ac:dyDescent="0.25">
      <c r="K2499" s="3">
        <v>4000</v>
      </c>
      <c r="L2499" s="3">
        <v>4510.8599999999997</v>
      </c>
      <c r="M2499" s="8" t="s">
        <v>8219</v>
      </c>
    </row>
    <row r="2500" spans="11:13" x14ac:dyDescent="0.25">
      <c r="K2500" s="3">
        <v>1000</v>
      </c>
      <c r="L2500" s="3">
        <v>1056</v>
      </c>
      <c r="M2500" s="8" t="s">
        <v>8219</v>
      </c>
    </row>
    <row r="2501" spans="11:13" x14ac:dyDescent="0.25">
      <c r="K2501" s="3">
        <v>4000</v>
      </c>
      <c r="L2501" s="3">
        <v>8105</v>
      </c>
      <c r="M2501" s="8" t="s">
        <v>8219</v>
      </c>
    </row>
    <row r="2502" spans="11:13" x14ac:dyDescent="0.25">
      <c r="K2502" s="3">
        <v>600</v>
      </c>
      <c r="L2502" s="3">
        <v>680</v>
      </c>
      <c r="M2502" s="8" t="s">
        <v>8219</v>
      </c>
    </row>
    <row r="2503" spans="11:13" x14ac:dyDescent="0.25">
      <c r="K2503" s="3">
        <v>11000</v>
      </c>
      <c r="L2503" s="3">
        <v>281</v>
      </c>
      <c r="M2503" s="9" t="s">
        <v>8221</v>
      </c>
    </row>
    <row r="2504" spans="11:13" x14ac:dyDescent="0.25">
      <c r="K2504" s="3">
        <v>110000</v>
      </c>
      <c r="L2504" s="3">
        <v>86</v>
      </c>
      <c r="M2504" s="9" t="s">
        <v>8221</v>
      </c>
    </row>
    <row r="2505" spans="11:13" x14ac:dyDescent="0.25">
      <c r="K2505" s="3">
        <v>10000</v>
      </c>
      <c r="L2505" s="3">
        <v>0</v>
      </c>
      <c r="M2505" s="9" t="s">
        <v>8221</v>
      </c>
    </row>
    <row r="2506" spans="11:13" x14ac:dyDescent="0.25">
      <c r="K2506" s="3">
        <v>35000</v>
      </c>
      <c r="L2506" s="3">
        <v>0</v>
      </c>
      <c r="M2506" s="9" t="s">
        <v>8221</v>
      </c>
    </row>
    <row r="2507" spans="11:13" x14ac:dyDescent="0.25">
      <c r="K2507" s="3">
        <v>7000</v>
      </c>
      <c r="L2507" s="3">
        <v>0</v>
      </c>
      <c r="M2507" s="9" t="s">
        <v>8221</v>
      </c>
    </row>
    <row r="2508" spans="11:13" x14ac:dyDescent="0.25">
      <c r="K2508" s="3">
        <v>5000</v>
      </c>
      <c r="L2508" s="3">
        <v>30</v>
      </c>
      <c r="M2508" s="9" t="s">
        <v>8221</v>
      </c>
    </row>
    <row r="2509" spans="11:13" x14ac:dyDescent="0.25">
      <c r="K2509" s="3">
        <v>42850</v>
      </c>
      <c r="L2509" s="3">
        <v>0</v>
      </c>
      <c r="M2509" s="9" t="s">
        <v>8221</v>
      </c>
    </row>
    <row r="2510" spans="11:13" x14ac:dyDescent="0.25">
      <c r="K2510" s="3">
        <v>20000</v>
      </c>
      <c r="L2510" s="3">
        <v>0</v>
      </c>
      <c r="M2510" s="9" t="s">
        <v>8221</v>
      </c>
    </row>
    <row r="2511" spans="11:13" x14ac:dyDescent="0.25">
      <c r="K2511" s="3">
        <v>95000</v>
      </c>
      <c r="L2511" s="3">
        <v>1000</v>
      </c>
      <c r="M2511" s="9" t="s">
        <v>8221</v>
      </c>
    </row>
    <row r="2512" spans="11:13" x14ac:dyDescent="0.25">
      <c r="K2512" s="3">
        <v>50000</v>
      </c>
      <c r="L2512" s="3">
        <v>75</v>
      </c>
      <c r="M2512" s="9" t="s">
        <v>8221</v>
      </c>
    </row>
    <row r="2513" spans="11:13" x14ac:dyDescent="0.25">
      <c r="K2513" s="3">
        <v>100000</v>
      </c>
      <c r="L2513" s="3">
        <v>0</v>
      </c>
      <c r="M2513" s="9" t="s">
        <v>8221</v>
      </c>
    </row>
    <row r="2514" spans="11:13" x14ac:dyDescent="0.25">
      <c r="K2514" s="3">
        <v>1150</v>
      </c>
      <c r="L2514" s="3">
        <v>0</v>
      </c>
      <c r="M2514" s="9" t="s">
        <v>8221</v>
      </c>
    </row>
    <row r="2515" spans="11:13" x14ac:dyDescent="0.25">
      <c r="K2515" s="3">
        <v>180000</v>
      </c>
      <c r="L2515" s="3">
        <v>0</v>
      </c>
      <c r="M2515" s="9" t="s">
        <v>8221</v>
      </c>
    </row>
    <row r="2516" spans="11:13" x14ac:dyDescent="0.25">
      <c r="K2516" s="3">
        <v>12000</v>
      </c>
      <c r="L2516" s="3">
        <v>210</v>
      </c>
      <c r="M2516" s="9" t="s">
        <v>8221</v>
      </c>
    </row>
    <row r="2517" spans="11:13" x14ac:dyDescent="0.25">
      <c r="K2517" s="3">
        <v>5000</v>
      </c>
      <c r="L2517" s="3">
        <v>930</v>
      </c>
      <c r="M2517" s="9" t="s">
        <v>8221</v>
      </c>
    </row>
    <row r="2518" spans="11:13" x14ac:dyDescent="0.25">
      <c r="K2518" s="3">
        <v>22000</v>
      </c>
      <c r="L2518" s="3">
        <v>0</v>
      </c>
      <c r="M2518" s="9" t="s">
        <v>8221</v>
      </c>
    </row>
    <row r="2519" spans="11:13" x14ac:dyDescent="0.25">
      <c r="K2519" s="3">
        <v>18000</v>
      </c>
      <c r="L2519" s="3">
        <v>1767</v>
      </c>
      <c r="M2519" s="9" t="s">
        <v>8221</v>
      </c>
    </row>
    <row r="2520" spans="11:13" x14ac:dyDescent="0.25">
      <c r="K2520" s="3">
        <v>5000</v>
      </c>
      <c r="L2520" s="3">
        <v>0</v>
      </c>
      <c r="M2520" s="9" t="s">
        <v>8221</v>
      </c>
    </row>
    <row r="2521" spans="11:13" x14ac:dyDescent="0.25">
      <c r="K2521" s="3">
        <v>150000</v>
      </c>
      <c r="L2521" s="3">
        <v>65</v>
      </c>
      <c r="M2521" s="9" t="s">
        <v>8221</v>
      </c>
    </row>
    <row r="2522" spans="11:13" x14ac:dyDescent="0.25">
      <c r="K2522" s="3">
        <v>100000</v>
      </c>
      <c r="L2522" s="3">
        <v>0</v>
      </c>
      <c r="M2522" s="9" t="s">
        <v>8221</v>
      </c>
    </row>
    <row r="2523" spans="11:13" x14ac:dyDescent="0.25">
      <c r="K2523" s="3">
        <v>12500</v>
      </c>
      <c r="L2523" s="3">
        <v>13685.99</v>
      </c>
      <c r="M2523" s="8" t="s">
        <v>8219</v>
      </c>
    </row>
    <row r="2524" spans="11:13" x14ac:dyDescent="0.25">
      <c r="K2524" s="3">
        <v>5000</v>
      </c>
      <c r="L2524" s="3">
        <v>5000</v>
      </c>
      <c r="M2524" s="8" t="s">
        <v>8219</v>
      </c>
    </row>
    <row r="2525" spans="11:13" x14ac:dyDescent="0.25">
      <c r="K2525" s="3">
        <v>900</v>
      </c>
      <c r="L2525" s="3">
        <v>1408</v>
      </c>
      <c r="M2525" s="8" t="s">
        <v>8219</v>
      </c>
    </row>
    <row r="2526" spans="11:13" x14ac:dyDescent="0.25">
      <c r="K2526" s="3">
        <v>7500</v>
      </c>
      <c r="L2526" s="3">
        <v>7620</v>
      </c>
      <c r="M2526" s="8" t="s">
        <v>8219</v>
      </c>
    </row>
    <row r="2527" spans="11:13" x14ac:dyDescent="0.25">
      <c r="K2527" s="3">
        <v>8000</v>
      </c>
      <c r="L2527" s="3">
        <v>8026</v>
      </c>
      <c r="M2527" s="8" t="s">
        <v>8219</v>
      </c>
    </row>
    <row r="2528" spans="11:13" x14ac:dyDescent="0.25">
      <c r="K2528" s="3">
        <v>4000</v>
      </c>
      <c r="L2528" s="3">
        <v>4518</v>
      </c>
      <c r="M2528" s="8" t="s">
        <v>8219</v>
      </c>
    </row>
    <row r="2529" spans="11:13" x14ac:dyDescent="0.25">
      <c r="K2529" s="3">
        <v>4000</v>
      </c>
      <c r="L2529" s="3">
        <v>4085</v>
      </c>
      <c r="M2529" s="8" t="s">
        <v>8219</v>
      </c>
    </row>
    <row r="2530" spans="11:13" x14ac:dyDescent="0.25">
      <c r="K2530" s="3">
        <v>4000</v>
      </c>
      <c r="L2530" s="3">
        <v>4289.99</v>
      </c>
      <c r="M2530" s="8" t="s">
        <v>8219</v>
      </c>
    </row>
    <row r="2531" spans="11:13" x14ac:dyDescent="0.25">
      <c r="K2531" s="3">
        <v>6000</v>
      </c>
      <c r="L2531" s="3">
        <v>6257</v>
      </c>
      <c r="M2531" s="8" t="s">
        <v>8219</v>
      </c>
    </row>
    <row r="2532" spans="11:13" x14ac:dyDescent="0.25">
      <c r="K2532" s="3">
        <v>6500</v>
      </c>
      <c r="L2532" s="3">
        <v>6500</v>
      </c>
      <c r="M2532" s="8" t="s">
        <v>8219</v>
      </c>
    </row>
    <row r="2533" spans="11:13" x14ac:dyDescent="0.25">
      <c r="K2533" s="3">
        <v>4500</v>
      </c>
      <c r="L2533" s="3">
        <v>4518</v>
      </c>
      <c r="M2533" s="8" t="s">
        <v>8219</v>
      </c>
    </row>
    <row r="2534" spans="11:13" x14ac:dyDescent="0.25">
      <c r="K2534" s="3">
        <v>4000</v>
      </c>
      <c r="L2534" s="3">
        <v>5045</v>
      </c>
      <c r="M2534" s="8" t="s">
        <v>8219</v>
      </c>
    </row>
    <row r="2535" spans="11:13" x14ac:dyDescent="0.25">
      <c r="K2535" s="3">
        <v>7500</v>
      </c>
      <c r="L2535" s="3">
        <v>8300</v>
      </c>
      <c r="M2535" s="8" t="s">
        <v>8219</v>
      </c>
    </row>
    <row r="2536" spans="11:13" x14ac:dyDescent="0.25">
      <c r="K2536" s="3">
        <v>2000</v>
      </c>
      <c r="L2536" s="3">
        <v>2100</v>
      </c>
      <c r="M2536" s="8" t="s">
        <v>8219</v>
      </c>
    </row>
    <row r="2537" spans="11:13" x14ac:dyDescent="0.25">
      <c r="K2537" s="3">
        <v>20000</v>
      </c>
      <c r="L2537" s="3">
        <v>20755</v>
      </c>
      <c r="M2537" s="8" t="s">
        <v>8219</v>
      </c>
    </row>
    <row r="2538" spans="11:13" x14ac:dyDescent="0.25">
      <c r="K2538" s="3">
        <v>25</v>
      </c>
      <c r="L2538" s="3">
        <v>29</v>
      </c>
      <c r="M2538" s="8" t="s">
        <v>8219</v>
      </c>
    </row>
    <row r="2539" spans="11:13" x14ac:dyDescent="0.25">
      <c r="K2539" s="3">
        <v>1000</v>
      </c>
      <c r="L2539" s="3">
        <v>1100</v>
      </c>
      <c r="M2539" s="8" t="s">
        <v>8219</v>
      </c>
    </row>
    <row r="2540" spans="11:13" x14ac:dyDescent="0.25">
      <c r="K2540" s="3">
        <v>18000</v>
      </c>
      <c r="L2540" s="3">
        <v>20343.169999999998</v>
      </c>
      <c r="M2540" s="8" t="s">
        <v>8219</v>
      </c>
    </row>
    <row r="2541" spans="11:13" x14ac:dyDescent="0.25">
      <c r="K2541" s="3">
        <v>10000</v>
      </c>
      <c r="L2541" s="3">
        <v>10025</v>
      </c>
      <c r="M2541" s="8" t="s">
        <v>8219</v>
      </c>
    </row>
    <row r="2542" spans="11:13" x14ac:dyDescent="0.25">
      <c r="K2542" s="3">
        <v>2500</v>
      </c>
      <c r="L2542" s="3">
        <v>2585</v>
      </c>
      <c r="M2542" s="8" t="s">
        <v>8219</v>
      </c>
    </row>
    <row r="2543" spans="11:13" x14ac:dyDescent="0.25">
      <c r="K2543" s="3">
        <v>3500</v>
      </c>
      <c r="L2543" s="3">
        <v>3746</v>
      </c>
      <c r="M2543" s="8" t="s">
        <v>8219</v>
      </c>
    </row>
    <row r="2544" spans="11:13" x14ac:dyDescent="0.25">
      <c r="K2544" s="3">
        <v>700</v>
      </c>
      <c r="L2544" s="3">
        <v>725</v>
      </c>
      <c r="M2544" s="8" t="s">
        <v>8219</v>
      </c>
    </row>
    <row r="2545" spans="11:13" x14ac:dyDescent="0.25">
      <c r="K2545" s="3">
        <v>250</v>
      </c>
      <c r="L2545" s="3">
        <v>391</v>
      </c>
      <c r="M2545" s="8" t="s">
        <v>8219</v>
      </c>
    </row>
    <row r="2546" spans="11:13" x14ac:dyDescent="0.25">
      <c r="K2546" s="3">
        <v>5000</v>
      </c>
      <c r="L2546" s="3">
        <v>5041</v>
      </c>
      <c r="M2546" s="8" t="s">
        <v>8219</v>
      </c>
    </row>
    <row r="2547" spans="11:13" x14ac:dyDescent="0.25">
      <c r="K2547" s="3">
        <v>2000</v>
      </c>
      <c r="L2547" s="3">
        <v>3906</v>
      </c>
      <c r="M2547" s="8" t="s">
        <v>8219</v>
      </c>
    </row>
    <row r="2548" spans="11:13" x14ac:dyDescent="0.25">
      <c r="K2548" s="3">
        <v>3500</v>
      </c>
      <c r="L2548" s="3">
        <v>3910</v>
      </c>
      <c r="M2548" s="8" t="s">
        <v>8219</v>
      </c>
    </row>
    <row r="2549" spans="11:13" x14ac:dyDescent="0.25">
      <c r="K2549" s="3">
        <v>5500</v>
      </c>
      <c r="L2549" s="3">
        <v>6592</v>
      </c>
      <c r="M2549" s="8" t="s">
        <v>8219</v>
      </c>
    </row>
    <row r="2550" spans="11:13" x14ac:dyDescent="0.25">
      <c r="K2550" s="3">
        <v>6000</v>
      </c>
      <c r="L2550" s="3">
        <v>6111</v>
      </c>
      <c r="M2550" s="8" t="s">
        <v>8219</v>
      </c>
    </row>
    <row r="2551" spans="11:13" x14ac:dyDescent="0.25">
      <c r="K2551" s="3">
        <v>1570</v>
      </c>
      <c r="L2551" s="3">
        <v>1614</v>
      </c>
      <c r="M2551" s="8" t="s">
        <v>8219</v>
      </c>
    </row>
    <row r="2552" spans="11:13" x14ac:dyDescent="0.25">
      <c r="K2552" s="3">
        <v>6500</v>
      </c>
      <c r="L2552" s="3">
        <v>6555</v>
      </c>
      <c r="M2552" s="8" t="s">
        <v>8219</v>
      </c>
    </row>
    <row r="2553" spans="11:13" x14ac:dyDescent="0.25">
      <c r="K2553" s="3">
        <v>3675</v>
      </c>
      <c r="L2553" s="3">
        <v>3775.5</v>
      </c>
      <c r="M2553" s="8" t="s">
        <v>8219</v>
      </c>
    </row>
    <row r="2554" spans="11:13" x14ac:dyDescent="0.25">
      <c r="K2554" s="3">
        <v>3000</v>
      </c>
      <c r="L2554" s="3">
        <v>3195</v>
      </c>
      <c r="M2554" s="8" t="s">
        <v>8219</v>
      </c>
    </row>
    <row r="2555" spans="11:13" x14ac:dyDescent="0.25">
      <c r="K2555" s="3">
        <v>1500</v>
      </c>
      <c r="L2555" s="3">
        <v>2333</v>
      </c>
      <c r="M2555" s="8" t="s">
        <v>8219</v>
      </c>
    </row>
    <row r="2556" spans="11:13" x14ac:dyDescent="0.25">
      <c r="K2556" s="3">
        <v>3000</v>
      </c>
      <c r="L2556" s="3">
        <v>3684</v>
      </c>
      <c r="M2556" s="8" t="s">
        <v>8219</v>
      </c>
    </row>
    <row r="2557" spans="11:13" x14ac:dyDescent="0.25">
      <c r="K2557" s="3">
        <v>2000</v>
      </c>
      <c r="L2557" s="3">
        <v>2147</v>
      </c>
      <c r="M2557" s="8" t="s">
        <v>8219</v>
      </c>
    </row>
    <row r="2558" spans="11:13" x14ac:dyDescent="0.25">
      <c r="K2558" s="3">
        <v>745</v>
      </c>
      <c r="L2558" s="3">
        <v>786</v>
      </c>
      <c r="M2558" s="8" t="s">
        <v>8219</v>
      </c>
    </row>
    <row r="2559" spans="11:13" x14ac:dyDescent="0.25">
      <c r="K2559" s="3">
        <v>900</v>
      </c>
      <c r="L2559" s="3">
        <v>1066</v>
      </c>
      <c r="M2559" s="8" t="s">
        <v>8219</v>
      </c>
    </row>
    <row r="2560" spans="11:13" x14ac:dyDescent="0.25">
      <c r="K2560" s="3">
        <v>1250</v>
      </c>
      <c r="L2560" s="3">
        <v>1361</v>
      </c>
      <c r="M2560" s="8" t="s">
        <v>8219</v>
      </c>
    </row>
    <row r="2561" spans="11:13" x14ac:dyDescent="0.25">
      <c r="K2561" s="3">
        <v>800</v>
      </c>
      <c r="L2561" s="3">
        <v>890</v>
      </c>
      <c r="M2561" s="8" t="s">
        <v>8219</v>
      </c>
    </row>
    <row r="2562" spans="11:13" x14ac:dyDescent="0.25">
      <c r="K2562" s="3">
        <v>3000</v>
      </c>
      <c r="L2562" s="3">
        <v>3003</v>
      </c>
      <c r="M2562" s="8" t="s">
        <v>8219</v>
      </c>
    </row>
    <row r="2563" spans="11:13" x14ac:dyDescent="0.25">
      <c r="K2563" s="3">
        <v>100000</v>
      </c>
      <c r="L2563" s="3">
        <v>0</v>
      </c>
      <c r="M2563" s="7" t="s">
        <v>8220</v>
      </c>
    </row>
    <row r="2564" spans="11:13" x14ac:dyDescent="0.25">
      <c r="K2564" s="3">
        <v>10000</v>
      </c>
      <c r="L2564" s="3">
        <v>75</v>
      </c>
      <c r="M2564" s="7" t="s">
        <v>8220</v>
      </c>
    </row>
    <row r="2565" spans="11:13" x14ac:dyDescent="0.25">
      <c r="K2565" s="3">
        <v>20000</v>
      </c>
      <c r="L2565" s="3">
        <v>0</v>
      </c>
      <c r="M2565" s="7" t="s">
        <v>8220</v>
      </c>
    </row>
    <row r="2566" spans="11:13" x14ac:dyDescent="0.25">
      <c r="K2566" s="3">
        <v>40000</v>
      </c>
      <c r="L2566" s="3">
        <v>0</v>
      </c>
      <c r="M2566" s="7" t="s">
        <v>8220</v>
      </c>
    </row>
    <row r="2567" spans="11:13" x14ac:dyDescent="0.25">
      <c r="K2567" s="3">
        <v>10000</v>
      </c>
      <c r="L2567" s="3">
        <v>100</v>
      </c>
      <c r="M2567" s="7" t="s">
        <v>8220</v>
      </c>
    </row>
    <row r="2568" spans="11:13" x14ac:dyDescent="0.25">
      <c r="K2568" s="3">
        <v>35000</v>
      </c>
      <c r="L2568" s="3">
        <v>0</v>
      </c>
      <c r="M2568" s="7" t="s">
        <v>8220</v>
      </c>
    </row>
    <row r="2569" spans="11:13" x14ac:dyDescent="0.25">
      <c r="K2569" s="3">
        <v>45000</v>
      </c>
      <c r="L2569" s="3">
        <v>120</v>
      </c>
      <c r="M2569" s="7" t="s">
        <v>8220</v>
      </c>
    </row>
    <row r="2570" spans="11:13" x14ac:dyDescent="0.25">
      <c r="K2570" s="3">
        <v>10000</v>
      </c>
      <c r="L2570" s="3">
        <v>50</v>
      </c>
      <c r="M2570" s="7" t="s">
        <v>8220</v>
      </c>
    </row>
    <row r="2571" spans="11:13" x14ac:dyDescent="0.25">
      <c r="K2571" s="3">
        <v>6500</v>
      </c>
      <c r="L2571" s="3">
        <v>145</v>
      </c>
      <c r="M2571" s="7" t="s">
        <v>8220</v>
      </c>
    </row>
    <row r="2572" spans="11:13" x14ac:dyDescent="0.25">
      <c r="K2572" s="3">
        <v>7000</v>
      </c>
      <c r="L2572" s="3">
        <v>59</v>
      </c>
      <c r="M2572" s="7" t="s">
        <v>8220</v>
      </c>
    </row>
    <row r="2573" spans="11:13" x14ac:dyDescent="0.25">
      <c r="K2573" s="3">
        <v>100000</v>
      </c>
      <c r="L2573" s="3">
        <v>250</v>
      </c>
      <c r="M2573" s="7" t="s">
        <v>8220</v>
      </c>
    </row>
    <row r="2574" spans="11:13" x14ac:dyDescent="0.25">
      <c r="K2574" s="3">
        <v>30000</v>
      </c>
      <c r="L2574" s="3">
        <v>0</v>
      </c>
      <c r="M2574" s="7" t="s">
        <v>8220</v>
      </c>
    </row>
    <row r="2575" spans="11:13" x14ac:dyDescent="0.25">
      <c r="K2575" s="3">
        <v>8000</v>
      </c>
      <c r="L2575" s="3">
        <v>0</v>
      </c>
      <c r="M2575" s="7" t="s">
        <v>8220</v>
      </c>
    </row>
    <row r="2576" spans="11:13" x14ac:dyDescent="0.25">
      <c r="K2576" s="3">
        <v>10000</v>
      </c>
      <c r="L2576" s="3">
        <v>0</v>
      </c>
      <c r="M2576" s="7" t="s">
        <v>8220</v>
      </c>
    </row>
    <row r="2577" spans="11:13" x14ac:dyDescent="0.25">
      <c r="K2577" s="3">
        <v>85000</v>
      </c>
      <c r="L2577" s="3">
        <v>0</v>
      </c>
      <c r="M2577" s="7" t="s">
        <v>8220</v>
      </c>
    </row>
    <row r="2578" spans="11:13" x14ac:dyDescent="0.25">
      <c r="K2578" s="3">
        <v>10000</v>
      </c>
      <c r="L2578" s="3">
        <v>0</v>
      </c>
      <c r="M2578" s="7" t="s">
        <v>8220</v>
      </c>
    </row>
    <row r="2579" spans="11:13" x14ac:dyDescent="0.25">
      <c r="K2579" s="3">
        <v>15000</v>
      </c>
      <c r="L2579" s="3">
        <v>0</v>
      </c>
      <c r="M2579" s="7" t="s">
        <v>8220</v>
      </c>
    </row>
    <row r="2580" spans="11:13" x14ac:dyDescent="0.25">
      <c r="K2580" s="3">
        <v>6000</v>
      </c>
      <c r="L2580" s="3">
        <v>0</v>
      </c>
      <c r="M2580" s="7" t="s">
        <v>8220</v>
      </c>
    </row>
    <row r="2581" spans="11:13" x14ac:dyDescent="0.25">
      <c r="K2581" s="3">
        <v>200000</v>
      </c>
      <c r="L2581" s="3">
        <v>277</v>
      </c>
      <c r="M2581" s="7" t="s">
        <v>8220</v>
      </c>
    </row>
    <row r="2582" spans="11:13" x14ac:dyDescent="0.25">
      <c r="K2582" s="3">
        <v>8500</v>
      </c>
      <c r="L2582" s="3">
        <v>51</v>
      </c>
      <c r="M2582" s="7" t="s">
        <v>8220</v>
      </c>
    </row>
    <row r="2583" spans="11:13" x14ac:dyDescent="0.25">
      <c r="K2583" s="3">
        <v>5000</v>
      </c>
      <c r="L2583" s="3">
        <v>530</v>
      </c>
      <c r="M2583" s="9" t="s">
        <v>8221</v>
      </c>
    </row>
    <row r="2584" spans="11:13" x14ac:dyDescent="0.25">
      <c r="K2584" s="3">
        <v>90000</v>
      </c>
      <c r="L2584" s="3">
        <v>1</v>
      </c>
      <c r="M2584" s="9" t="s">
        <v>8221</v>
      </c>
    </row>
    <row r="2585" spans="11:13" x14ac:dyDescent="0.25">
      <c r="K2585" s="3">
        <v>1000</v>
      </c>
      <c r="L2585" s="3">
        <v>5</v>
      </c>
      <c r="M2585" s="9" t="s">
        <v>8221</v>
      </c>
    </row>
    <row r="2586" spans="11:13" x14ac:dyDescent="0.25">
      <c r="K2586" s="3">
        <v>10000</v>
      </c>
      <c r="L2586" s="3">
        <v>0</v>
      </c>
      <c r="M2586" s="9" t="s">
        <v>8221</v>
      </c>
    </row>
    <row r="2587" spans="11:13" x14ac:dyDescent="0.25">
      <c r="K2587" s="3">
        <v>30000</v>
      </c>
      <c r="L2587" s="3">
        <v>50</v>
      </c>
      <c r="M2587" s="9" t="s">
        <v>8221</v>
      </c>
    </row>
    <row r="2588" spans="11:13" x14ac:dyDescent="0.25">
      <c r="K2588" s="3">
        <v>3000</v>
      </c>
      <c r="L2588" s="3">
        <v>5</v>
      </c>
      <c r="M2588" s="9" t="s">
        <v>8221</v>
      </c>
    </row>
    <row r="2589" spans="11:13" x14ac:dyDescent="0.25">
      <c r="K2589" s="3">
        <v>50000</v>
      </c>
      <c r="L2589" s="3">
        <v>1217</v>
      </c>
      <c r="M2589" s="9" t="s">
        <v>8221</v>
      </c>
    </row>
    <row r="2590" spans="11:13" x14ac:dyDescent="0.25">
      <c r="K2590" s="3">
        <v>6000</v>
      </c>
      <c r="L2590" s="3">
        <v>233</v>
      </c>
      <c r="M2590" s="9" t="s">
        <v>8221</v>
      </c>
    </row>
    <row r="2591" spans="11:13" x14ac:dyDescent="0.25">
      <c r="K2591" s="3">
        <v>50000</v>
      </c>
      <c r="L2591" s="3">
        <v>5</v>
      </c>
      <c r="M2591" s="9" t="s">
        <v>8221</v>
      </c>
    </row>
    <row r="2592" spans="11:13" x14ac:dyDescent="0.25">
      <c r="K2592" s="3">
        <v>3000</v>
      </c>
      <c r="L2592" s="3">
        <v>0</v>
      </c>
      <c r="M2592" s="9" t="s">
        <v>8221</v>
      </c>
    </row>
    <row r="2593" spans="11:13" x14ac:dyDescent="0.25">
      <c r="K2593" s="3">
        <v>1500</v>
      </c>
      <c r="L2593" s="3">
        <v>26</v>
      </c>
      <c r="M2593" s="9" t="s">
        <v>8221</v>
      </c>
    </row>
    <row r="2594" spans="11:13" x14ac:dyDescent="0.25">
      <c r="K2594" s="3">
        <v>30000</v>
      </c>
      <c r="L2594" s="3">
        <v>50</v>
      </c>
      <c r="M2594" s="9" t="s">
        <v>8221</v>
      </c>
    </row>
    <row r="2595" spans="11:13" x14ac:dyDescent="0.25">
      <c r="K2595" s="3">
        <v>10000</v>
      </c>
      <c r="L2595" s="3">
        <v>0</v>
      </c>
      <c r="M2595" s="9" t="s">
        <v>8221</v>
      </c>
    </row>
    <row r="2596" spans="11:13" x14ac:dyDescent="0.25">
      <c r="K2596" s="3">
        <v>80000</v>
      </c>
      <c r="L2596" s="3">
        <v>1</v>
      </c>
      <c r="M2596" s="9" t="s">
        <v>8221</v>
      </c>
    </row>
    <row r="2597" spans="11:13" x14ac:dyDescent="0.25">
      <c r="K2597" s="3">
        <v>15000</v>
      </c>
      <c r="L2597" s="3">
        <v>1825</v>
      </c>
      <c r="M2597" s="9" t="s">
        <v>8221</v>
      </c>
    </row>
    <row r="2598" spans="11:13" x14ac:dyDescent="0.25">
      <c r="K2598" s="3">
        <v>35000</v>
      </c>
      <c r="L2598" s="3">
        <v>8256</v>
      </c>
      <c r="M2598" s="9" t="s">
        <v>8221</v>
      </c>
    </row>
    <row r="2599" spans="11:13" x14ac:dyDescent="0.25">
      <c r="K2599" s="3">
        <v>1500</v>
      </c>
      <c r="L2599" s="3">
        <v>85</v>
      </c>
      <c r="M2599" s="9" t="s">
        <v>8221</v>
      </c>
    </row>
    <row r="2600" spans="11:13" x14ac:dyDescent="0.25">
      <c r="K2600" s="3">
        <v>3000</v>
      </c>
      <c r="L2600" s="3">
        <v>1170</v>
      </c>
      <c r="M2600" s="9" t="s">
        <v>8221</v>
      </c>
    </row>
    <row r="2601" spans="11:13" x14ac:dyDescent="0.25">
      <c r="K2601" s="3">
        <v>9041</v>
      </c>
      <c r="L2601" s="3">
        <v>90</v>
      </c>
      <c r="M2601" s="9" t="s">
        <v>8221</v>
      </c>
    </row>
    <row r="2602" spans="11:13" x14ac:dyDescent="0.25">
      <c r="K2602" s="3">
        <v>50000</v>
      </c>
      <c r="L2602" s="3">
        <v>3466</v>
      </c>
      <c r="M2602" s="9" t="s">
        <v>8221</v>
      </c>
    </row>
    <row r="2603" spans="11:13" x14ac:dyDescent="0.25">
      <c r="K2603" s="3">
        <v>500</v>
      </c>
      <c r="L2603" s="3">
        <v>3307</v>
      </c>
      <c r="M2603" s="8" t="s">
        <v>8219</v>
      </c>
    </row>
    <row r="2604" spans="11:13" x14ac:dyDescent="0.25">
      <c r="K2604" s="3">
        <v>12000</v>
      </c>
      <c r="L2604" s="3">
        <v>39131</v>
      </c>
      <c r="M2604" s="8" t="s">
        <v>8219</v>
      </c>
    </row>
    <row r="2605" spans="11:13" x14ac:dyDescent="0.25">
      <c r="K2605" s="3">
        <v>1750</v>
      </c>
      <c r="L2605" s="3">
        <v>1776</v>
      </c>
      <c r="M2605" s="8" t="s">
        <v>8219</v>
      </c>
    </row>
    <row r="2606" spans="11:13" x14ac:dyDescent="0.25">
      <c r="K2606" s="3">
        <v>20000</v>
      </c>
      <c r="L2606" s="3">
        <v>20843.599999999999</v>
      </c>
      <c r="M2606" s="8" t="s">
        <v>8219</v>
      </c>
    </row>
    <row r="2607" spans="11:13" x14ac:dyDescent="0.25">
      <c r="K2607" s="3">
        <v>100000</v>
      </c>
      <c r="L2607" s="3">
        <v>107421.57</v>
      </c>
      <c r="M2607" s="8" t="s">
        <v>8219</v>
      </c>
    </row>
    <row r="2608" spans="11:13" x14ac:dyDescent="0.25">
      <c r="K2608" s="3">
        <v>11000</v>
      </c>
      <c r="L2608" s="3">
        <v>12106</v>
      </c>
      <c r="M2608" s="8" t="s">
        <v>8219</v>
      </c>
    </row>
    <row r="2609" spans="11:13" x14ac:dyDescent="0.25">
      <c r="K2609" s="3">
        <v>8000</v>
      </c>
      <c r="L2609" s="3">
        <v>32616</v>
      </c>
      <c r="M2609" s="8" t="s">
        <v>8219</v>
      </c>
    </row>
    <row r="2610" spans="11:13" x14ac:dyDescent="0.25">
      <c r="K2610" s="3">
        <v>8000</v>
      </c>
      <c r="L2610" s="3">
        <v>17914</v>
      </c>
      <c r="M2610" s="8" t="s">
        <v>8219</v>
      </c>
    </row>
    <row r="2611" spans="11:13" x14ac:dyDescent="0.25">
      <c r="K2611" s="3">
        <v>35000</v>
      </c>
      <c r="L2611" s="3">
        <v>106330.39</v>
      </c>
      <c r="M2611" s="8" t="s">
        <v>8219</v>
      </c>
    </row>
    <row r="2612" spans="11:13" x14ac:dyDescent="0.25">
      <c r="K2612" s="3">
        <v>22765</v>
      </c>
      <c r="L2612" s="3">
        <v>32172.66</v>
      </c>
      <c r="M2612" s="8" t="s">
        <v>8219</v>
      </c>
    </row>
    <row r="2613" spans="11:13" x14ac:dyDescent="0.25">
      <c r="K2613" s="3">
        <v>11000</v>
      </c>
      <c r="L2613" s="3">
        <v>306970</v>
      </c>
      <c r="M2613" s="8" t="s">
        <v>8219</v>
      </c>
    </row>
    <row r="2614" spans="11:13" x14ac:dyDescent="0.25">
      <c r="K2614" s="3">
        <v>10000</v>
      </c>
      <c r="L2614" s="3">
        <v>17176.13</v>
      </c>
      <c r="M2614" s="8" t="s">
        <v>8219</v>
      </c>
    </row>
    <row r="2615" spans="11:13" x14ac:dyDescent="0.25">
      <c r="K2615" s="3">
        <v>7500</v>
      </c>
      <c r="L2615" s="3">
        <v>7576</v>
      </c>
      <c r="M2615" s="8" t="s">
        <v>8219</v>
      </c>
    </row>
    <row r="2616" spans="11:13" x14ac:dyDescent="0.25">
      <c r="K2616" s="3">
        <v>10500</v>
      </c>
      <c r="L2616" s="3">
        <v>10710</v>
      </c>
      <c r="M2616" s="8" t="s">
        <v>8219</v>
      </c>
    </row>
    <row r="2617" spans="11:13" x14ac:dyDescent="0.25">
      <c r="K2617" s="3">
        <v>2001</v>
      </c>
      <c r="L2617" s="3">
        <v>3397</v>
      </c>
      <c r="M2617" s="8" t="s">
        <v>8219</v>
      </c>
    </row>
    <row r="2618" spans="11:13" x14ac:dyDescent="0.25">
      <c r="K2618" s="3">
        <v>25000</v>
      </c>
      <c r="L2618" s="3">
        <v>28633.5</v>
      </c>
      <c r="M2618" s="8" t="s">
        <v>8219</v>
      </c>
    </row>
    <row r="2619" spans="11:13" x14ac:dyDescent="0.25">
      <c r="K2619" s="3">
        <v>500</v>
      </c>
      <c r="L2619" s="3">
        <v>4388</v>
      </c>
      <c r="M2619" s="8" t="s">
        <v>8219</v>
      </c>
    </row>
    <row r="2620" spans="11:13" x14ac:dyDescent="0.25">
      <c r="K2620" s="3">
        <v>15000</v>
      </c>
      <c r="L2620" s="3">
        <v>15808</v>
      </c>
      <c r="M2620" s="8" t="s">
        <v>8219</v>
      </c>
    </row>
    <row r="2621" spans="11:13" x14ac:dyDescent="0.25">
      <c r="K2621" s="3">
        <v>1000</v>
      </c>
      <c r="L2621" s="3">
        <v>1884</v>
      </c>
      <c r="M2621" s="8" t="s">
        <v>8219</v>
      </c>
    </row>
    <row r="2622" spans="11:13" x14ac:dyDescent="0.25">
      <c r="K2622" s="3">
        <v>65000</v>
      </c>
      <c r="L2622" s="3">
        <v>93374</v>
      </c>
      <c r="M2622" s="8" t="s">
        <v>8219</v>
      </c>
    </row>
    <row r="2623" spans="11:13" x14ac:dyDescent="0.25">
      <c r="K2623" s="3">
        <v>15000</v>
      </c>
      <c r="L2623" s="3">
        <v>21882</v>
      </c>
      <c r="M2623" s="8" t="s">
        <v>8219</v>
      </c>
    </row>
    <row r="2624" spans="11:13" x14ac:dyDescent="0.25">
      <c r="K2624" s="3">
        <v>1500</v>
      </c>
      <c r="L2624" s="3">
        <v>1967.76</v>
      </c>
      <c r="M2624" s="8" t="s">
        <v>8219</v>
      </c>
    </row>
    <row r="2625" spans="11:13" x14ac:dyDescent="0.25">
      <c r="K2625" s="3">
        <v>2000</v>
      </c>
      <c r="L2625" s="3">
        <v>2280</v>
      </c>
      <c r="M2625" s="8" t="s">
        <v>8219</v>
      </c>
    </row>
    <row r="2626" spans="11:13" x14ac:dyDescent="0.25">
      <c r="K2626" s="3">
        <v>8000</v>
      </c>
      <c r="L2626" s="3">
        <v>110353.65</v>
      </c>
      <c r="M2626" s="8" t="s">
        <v>8219</v>
      </c>
    </row>
    <row r="2627" spans="11:13" x14ac:dyDescent="0.25">
      <c r="K2627" s="3">
        <v>150</v>
      </c>
      <c r="L2627" s="3">
        <v>1434</v>
      </c>
      <c r="M2627" s="8" t="s">
        <v>8219</v>
      </c>
    </row>
    <row r="2628" spans="11:13" x14ac:dyDescent="0.25">
      <c r="K2628" s="3">
        <v>2500</v>
      </c>
      <c r="L2628" s="3">
        <v>2800</v>
      </c>
      <c r="M2628" s="8" t="s">
        <v>8219</v>
      </c>
    </row>
    <row r="2629" spans="11:13" x14ac:dyDescent="0.25">
      <c r="K2629" s="3">
        <v>150</v>
      </c>
      <c r="L2629" s="3">
        <v>970</v>
      </c>
      <c r="M2629" s="8" t="s">
        <v>8219</v>
      </c>
    </row>
    <row r="2630" spans="11:13" x14ac:dyDescent="0.25">
      <c r="K2630" s="3">
        <v>839</v>
      </c>
      <c r="L2630" s="3">
        <v>926</v>
      </c>
      <c r="M2630" s="8" t="s">
        <v>8219</v>
      </c>
    </row>
    <row r="2631" spans="11:13" x14ac:dyDescent="0.25">
      <c r="K2631" s="3">
        <v>5000</v>
      </c>
      <c r="L2631" s="3">
        <v>6387</v>
      </c>
      <c r="M2631" s="8" t="s">
        <v>8219</v>
      </c>
    </row>
    <row r="2632" spans="11:13" x14ac:dyDescent="0.25">
      <c r="K2632" s="3">
        <v>2000</v>
      </c>
      <c r="L2632" s="3">
        <v>3158</v>
      </c>
      <c r="M2632" s="8" t="s">
        <v>8219</v>
      </c>
    </row>
    <row r="2633" spans="11:13" x14ac:dyDescent="0.25">
      <c r="K2633" s="3">
        <v>20000</v>
      </c>
      <c r="L2633" s="3">
        <v>22933.05</v>
      </c>
      <c r="M2633" s="8" t="s">
        <v>8219</v>
      </c>
    </row>
    <row r="2634" spans="11:13" x14ac:dyDescent="0.25">
      <c r="K2634" s="3">
        <v>1070</v>
      </c>
      <c r="L2634" s="3">
        <v>1466</v>
      </c>
      <c r="M2634" s="8" t="s">
        <v>8219</v>
      </c>
    </row>
    <row r="2635" spans="11:13" x14ac:dyDescent="0.25">
      <c r="K2635" s="3">
        <v>5000</v>
      </c>
      <c r="L2635" s="3">
        <v>17731</v>
      </c>
      <c r="M2635" s="8" t="s">
        <v>8219</v>
      </c>
    </row>
    <row r="2636" spans="11:13" x14ac:dyDescent="0.25">
      <c r="K2636" s="3">
        <v>930</v>
      </c>
      <c r="L2636" s="3">
        <v>986</v>
      </c>
      <c r="M2636" s="8" t="s">
        <v>8219</v>
      </c>
    </row>
    <row r="2637" spans="11:13" x14ac:dyDescent="0.25">
      <c r="K2637" s="3">
        <v>11500</v>
      </c>
      <c r="L2637" s="3">
        <v>11500</v>
      </c>
      <c r="M2637" s="8" t="s">
        <v>8219</v>
      </c>
    </row>
    <row r="2638" spans="11:13" x14ac:dyDescent="0.25">
      <c r="K2638" s="3">
        <v>1000</v>
      </c>
      <c r="L2638" s="3">
        <v>1873</v>
      </c>
      <c r="M2638" s="8" t="s">
        <v>8219</v>
      </c>
    </row>
    <row r="2639" spans="11:13" x14ac:dyDescent="0.25">
      <c r="K2639" s="3">
        <v>500</v>
      </c>
      <c r="L2639" s="3">
        <v>831</v>
      </c>
      <c r="M2639" s="8" t="s">
        <v>8219</v>
      </c>
    </row>
    <row r="2640" spans="11:13" x14ac:dyDescent="0.25">
      <c r="K2640" s="3">
        <v>347</v>
      </c>
      <c r="L2640" s="3">
        <v>353</v>
      </c>
      <c r="M2640" s="8" t="s">
        <v>8219</v>
      </c>
    </row>
    <row r="2641" spans="11:13" x14ac:dyDescent="0.25">
      <c r="K2641" s="3">
        <v>300</v>
      </c>
      <c r="L2641" s="3">
        <v>492</v>
      </c>
      <c r="M2641" s="8" t="s">
        <v>8219</v>
      </c>
    </row>
    <row r="2642" spans="11:13" x14ac:dyDescent="0.25">
      <c r="K2642" s="3">
        <v>3000</v>
      </c>
      <c r="L2642" s="3">
        <v>3170</v>
      </c>
      <c r="M2642" s="8" t="s">
        <v>8219</v>
      </c>
    </row>
    <row r="2643" spans="11:13" x14ac:dyDescent="0.25">
      <c r="K2643" s="3">
        <v>1500</v>
      </c>
      <c r="L2643" s="3">
        <v>15</v>
      </c>
      <c r="M2643" s="9" t="s">
        <v>8221</v>
      </c>
    </row>
    <row r="2644" spans="11:13" x14ac:dyDescent="0.25">
      <c r="K2644" s="3">
        <v>500000</v>
      </c>
      <c r="L2644" s="3">
        <v>0</v>
      </c>
      <c r="M2644" s="9" t="s">
        <v>8221</v>
      </c>
    </row>
    <row r="2645" spans="11:13" x14ac:dyDescent="0.25">
      <c r="K2645" s="3">
        <v>1000000</v>
      </c>
      <c r="L2645" s="3">
        <v>335597.31</v>
      </c>
      <c r="M2645" s="7" t="s">
        <v>8220</v>
      </c>
    </row>
    <row r="2646" spans="11:13" x14ac:dyDescent="0.25">
      <c r="K2646" s="3">
        <v>100000</v>
      </c>
      <c r="L2646" s="3">
        <v>2053</v>
      </c>
      <c r="M2646" s="7" t="s">
        <v>8220</v>
      </c>
    </row>
    <row r="2647" spans="11:13" x14ac:dyDescent="0.25">
      <c r="K2647" s="3">
        <v>20000</v>
      </c>
      <c r="L2647" s="3">
        <v>2100</v>
      </c>
      <c r="M2647" s="7" t="s">
        <v>8220</v>
      </c>
    </row>
    <row r="2648" spans="11:13" x14ac:dyDescent="0.25">
      <c r="K2648" s="3">
        <v>500000</v>
      </c>
      <c r="L2648" s="3">
        <v>42086.42</v>
      </c>
      <c r="M2648" s="7" t="s">
        <v>8220</v>
      </c>
    </row>
    <row r="2649" spans="11:13" x14ac:dyDescent="0.25">
      <c r="K2649" s="3">
        <v>2500</v>
      </c>
      <c r="L2649" s="3">
        <v>36</v>
      </c>
      <c r="M2649" s="7" t="s">
        <v>8220</v>
      </c>
    </row>
    <row r="2650" spans="11:13" x14ac:dyDescent="0.25">
      <c r="K2650" s="3">
        <v>12000</v>
      </c>
      <c r="L2650" s="3">
        <v>106</v>
      </c>
      <c r="M2650" s="7" t="s">
        <v>8220</v>
      </c>
    </row>
    <row r="2651" spans="11:13" x14ac:dyDescent="0.25">
      <c r="K2651" s="3">
        <v>125000</v>
      </c>
      <c r="L2651" s="3">
        <v>124</v>
      </c>
      <c r="M2651" s="7" t="s">
        <v>8220</v>
      </c>
    </row>
    <row r="2652" spans="11:13" x14ac:dyDescent="0.25">
      <c r="K2652" s="3">
        <v>60000</v>
      </c>
      <c r="L2652" s="3">
        <v>358</v>
      </c>
      <c r="M2652" s="7" t="s">
        <v>8220</v>
      </c>
    </row>
    <row r="2653" spans="11:13" x14ac:dyDescent="0.25">
      <c r="K2653" s="3">
        <v>280000</v>
      </c>
      <c r="L2653" s="3">
        <v>5233</v>
      </c>
      <c r="M2653" s="7" t="s">
        <v>8220</v>
      </c>
    </row>
    <row r="2654" spans="11:13" x14ac:dyDescent="0.25">
      <c r="K2654" s="3">
        <v>100000</v>
      </c>
      <c r="L2654" s="3">
        <v>885</v>
      </c>
      <c r="M2654" s="7" t="s">
        <v>8220</v>
      </c>
    </row>
    <row r="2655" spans="11:13" x14ac:dyDescent="0.25">
      <c r="K2655" s="3">
        <v>51000</v>
      </c>
      <c r="L2655" s="3">
        <v>5876</v>
      </c>
      <c r="M2655" s="7" t="s">
        <v>8220</v>
      </c>
    </row>
    <row r="2656" spans="11:13" x14ac:dyDescent="0.25">
      <c r="K2656" s="3">
        <v>100000</v>
      </c>
      <c r="L2656" s="3">
        <v>51</v>
      </c>
      <c r="M2656" s="7" t="s">
        <v>8220</v>
      </c>
    </row>
    <row r="2657" spans="11:13" x14ac:dyDescent="0.25">
      <c r="K2657" s="3">
        <v>15000</v>
      </c>
      <c r="L2657" s="3">
        <v>3155</v>
      </c>
      <c r="M2657" s="7" t="s">
        <v>8220</v>
      </c>
    </row>
    <row r="2658" spans="11:13" x14ac:dyDescent="0.25">
      <c r="K2658" s="3">
        <v>150000</v>
      </c>
      <c r="L2658" s="3">
        <v>17155</v>
      </c>
      <c r="M2658" s="7" t="s">
        <v>8220</v>
      </c>
    </row>
    <row r="2659" spans="11:13" x14ac:dyDescent="0.25">
      <c r="K2659" s="3">
        <v>30000</v>
      </c>
      <c r="L2659" s="3">
        <v>5621.38</v>
      </c>
      <c r="M2659" s="7" t="s">
        <v>8220</v>
      </c>
    </row>
    <row r="2660" spans="11:13" x14ac:dyDescent="0.25">
      <c r="K2660" s="3">
        <v>98000</v>
      </c>
      <c r="L2660" s="3">
        <v>91</v>
      </c>
      <c r="M2660" s="7" t="s">
        <v>8220</v>
      </c>
    </row>
    <row r="2661" spans="11:13" x14ac:dyDescent="0.25">
      <c r="K2661" s="3">
        <v>49000</v>
      </c>
      <c r="L2661" s="3">
        <v>1333</v>
      </c>
      <c r="M2661" s="7" t="s">
        <v>8220</v>
      </c>
    </row>
    <row r="2662" spans="11:13" x14ac:dyDescent="0.25">
      <c r="K2662" s="3">
        <v>20000</v>
      </c>
      <c r="L2662" s="3">
        <v>19</v>
      </c>
      <c r="M2662" s="7" t="s">
        <v>8220</v>
      </c>
    </row>
    <row r="2663" spans="11:13" x14ac:dyDescent="0.25">
      <c r="K2663" s="3">
        <v>5000</v>
      </c>
      <c r="L2663" s="3">
        <v>5145</v>
      </c>
      <c r="M2663" s="8" t="s">
        <v>8219</v>
      </c>
    </row>
    <row r="2664" spans="11:13" x14ac:dyDescent="0.25">
      <c r="K2664" s="3">
        <v>20000</v>
      </c>
      <c r="L2664" s="3">
        <v>21360</v>
      </c>
      <c r="M2664" s="8" t="s">
        <v>8219</v>
      </c>
    </row>
    <row r="2665" spans="11:13" x14ac:dyDescent="0.25">
      <c r="K2665" s="3">
        <v>20000</v>
      </c>
      <c r="L2665" s="3">
        <v>20919.25</v>
      </c>
      <c r="M2665" s="8" t="s">
        <v>8219</v>
      </c>
    </row>
    <row r="2666" spans="11:13" x14ac:dyDescent="0.25">
      <c r="K2666" s="3">
        <v>17500</v>
      </c>
      <c r="L2666" s="3">
        <v>18100</v>
      </c>
      <c r="M2666" s="8" t="s">
        <v>8219</v>
      </c>
    </row>
    <row r="2667" spans="11:13" x14ac:dyDescent="0.25">
      <c r="K2667" s="3">
        <v>3500</v>
      </c>
      <c r="L2667" s="3">
        <v>4310</v>
      </c>
      <c r="M2667" s="8" t="s">
        <v>8219</v>
      </c>
    </row>
    <row r="2668" spans="11:13" x14ac:dyDescent="0.25">
      <c r="K2668" s="3">
        <v>10000</v>
      </c>
      <c r="L2668" s="3">
        <v>15929.51</v>
      </c>
      <c r="M2668" s="8" t="s">
        <v>8219</v>
      </c>
    </row>
    <row r="2669" spans="11:13" x14ac:dyDescent="0.25">
      <c r="K2669" s="3">
        <v>1500</v>
      </c>
      <c r="L2669" s="3">
        <v>1660</v>
      </c>
      <c r="M2669" s="8" t="s">
        <v>8219</v>
      </c>
    </row>
    <row r="2670" spans="11:13" x14ac:dyDescent="0.25">
      <c r="K2670" s="3">
        <v>1000</v>
      </c>
      <c r="L2670" s="3">
        <v>1707</v>
      </c>
      <c r="M2670" s="8" t="s">
        <v>8219</v>
      </c>
    </row>
    <row r="2671" spans="11:13" x14ac:dyDescent="0.25">
      <c r="K2671" s="3">
        <v>800</v>
      </c>
      <c r="L2671" s="3">
        <v>1001</v>
      </c>
      <c r="M2671" s="8" t="s">
        <v>8219</v>
      </c>
    </row>
    <row r="2672" spans="11:13" x14ac:dyDescent="0.25">
      <c r="K2672" s="3">
        <v>38888</v>
      </c>
      <c r="L2672" s="3">
        <v>2495</v>
      </c>
      <c r="M2672" s="9" t="s">
        <v>8221</v>
      </c>
    </row>
    <row r="2673" spans="11:13" x14ac:dyDescent="0.25">
      <c r="K2673" s="3">
        <v>25000</v>
      </c>
      <c r="L2673" s="3">
        <v>2836</v>
      </c>
      <c r="M2673" s="9" t="s">
        <v>8221</v>
      </c>
    </row>
    <row r="2674" spans="11:13" x14ac:dyDescent="0.25">
      <c r="K2674" s="3">
        <v>10000</v>
      </c>
      <c r="L2674" s="3">
        <v>3319</v>
      </c>
      <c r="M2674" s="9" t="s">
        <v>8221</v>
      </c>
    </row>
    <row r="2675" spans="11:13" x14ac:dyDescent="0.25">
      <c r="K2675" s="3">
        <v>40000</v>
      </c>
      <c r="L2675" s="3">
        <v>11032</v>
      </c>
      <c r="M2675" s="9" t="s">
        <v>8221</v>
      </c>
    </row>
    <row r="2676" spans="11:13" x14ac:dyDescent="0.25">
      <c r="K2676" s="3">
        <v>35000</v>
      </c>
      <c r="L2676" s="3">
        <v>21994</v>
      </c>
      <c r="M2676" s="9" t="s">
        <v>8221</v>
      </c>
    </row>
    <row r="2677" spans="11:13" x14ac:dyDescent="0.25">
      <c r="K2677" s="3">
        <v>25000</v>
      </c>
      <c r="L2677" s="3">
        <v>1897</v>
      </c>
      <c r="M2677" s="9" t="s">
        <v>8221</v>
      </c>
    </row>
    <row r="2678" spans="11:13" x14ac:dyDescent="0.25">
      <c r="K2678" s="3">
        <v>2100</v>
      </c>
      <c r="L2678" s="3">
        <v>1058</v>
      </c>
      <c r="M2678" s="9" t="s">
        <v>8221</v>
      </c>
    </row>
    <row r="2679" spans="11:13" x14ac:dyDescent="0.25">
      <c r="K2679" s="3">
        <v>19500</v>
      </c>
      <c r="L2679" s="3">
        <v>3415</v>
      </c>
      <c r="M2679" s="9" t="s">
        <v>8221</v>
      </c>
    </row>
    <row r="2680" spans="11:13" x14ac:dyDescent="0.25">
      <c r="K2680" s="3">
        <v>8000000</v>
      </c>
      <c r="L2680" s="3">
        <v>1100</v>
      </c>
      <c r="M2680" s="9" t="s">
        <v>8221</v>
      </c>
    </row>
    <row r="2681" spans="11:13" x14ac:dyDescent="0.25">
      <c r="K2681" s="3">
        <v>40000</v>
      </c>
      <c r="L2681" s="3">
        <v>132</v>
      </c>
      <c r="M2681" s="9" t="s">
        <v>8221</v>
      </c>
    </row>
    <row r="2682" spans="11:13" x14ac:dyDescent="0.25">
      <c r="K2682" s="3">
        <v>32000</v>
      </c>
      <c r="L2682" s="3">
        <v>276</v>
      </c>
      <c r="M2682" s="9" t="s">
        <v>8221</v>
      </c>
    </row>
    <row r="2683" spans="11:13" x14ac:dyDescent="0.25">
      <c r="K2683" s="3">
        <v>8000</v>
      </c>
      <c r="L2683" s="3">
        <v>55</v>
      </c>
      <c r="M2683" s="9" t="s">
        <v>8221</v>
      </c>
    </row>
    <row r="2684" spans="11:13" x14ac:dyDescent="0.25">
      <c r="K2684" s="3">
        <v>6000</v>
      </c>
      <c r="L2684" s="3">
        <v>1698</v>
      </c>
      <c r="M2684" s="9" t="s">
        <v>8221</v>
      </c>
    </row>
    <row r="2685" spans="11:13" x14ac:dyDescent="0.25">
      <c r="K2685" s="3">
        <v>15000</v>
      </c>
      <c r="L2685" s="3">
        <v>36</v>
      </c>
      <c r="M2685" s="9" t="s">
        <v>8221</v>
      </c>
    </row>
    <row r="2686" spans="11:13" x14ac:dyDescent="0.25">
      <c r="K2686" s="3">
        <v>70000</v>
      </c>
      <c r="L2686" s="3">
        <v>800</v>
      </c>
      <c r="M2686" s="9" t="s">
        <v>8221</v>
      </c>
    </row>
    <row r="2687" spans="11:13" x14ac:dyDescent="0.25">
      <c r="K2687" s="3">
        <v>50000</v>
      </c>
      <c r="L2687" s="3">
        <v>10</v>
      </c>
      <c r="M2687" s="9" t="s">
        <v>8221</v>
      </c>
    </row>
    <row r="2688" spans="11:13" x14ac:dyDescent="0.25">
      <c r="K2688" s="3">
        <v>30000</v>
      </c>
      <c r="L2688" s="3">
        <v>0</v>
      </c>
      <c r="M2688" s="9" t="s">
        <v>8221</v>
      </c>
    </row>
    <row r="2689" spans="11:13" x14ac:dyDescent="0.25">
      <c r="K2689" s="3">
        <v>15000</v>
      </c>
      <c r="L2689" s="3">
        <v>0</v>
      </c>
      <c r="M2689" s="9" t="s">
        <v>8221</v>
      </c>
    </row>
    <row r="2690" spans="11:13" x14ac:dyDescent="0.25">
      <c r="K2690" s="3">
        <v>50000</v>
      </c>
      <c r="L2690" s="3">
        <v>74</v>
      </c>
      <c r="M2690" s="9" t="s">
        <v>8221</v>
      </c>
    </row>
    <row r="2691" spans="11:13" x14ac:dyDescent="0.25">
      <c r="K2691" s="3">
        <v>35000</v>
      </c>
      <c r="L2691" s="3">
        <v>1</v>
      </c>
      <c r="M2691" s="9" t="s">
        <v>8221</v>
      </c>
    </row>
    <row r="2692" spans="11:13" x14ac:dyDescent="0.25">
      <c r="K2692" s="3">
        <v>80000</v>
      </c>
      <c r="L2692" s="3">
        <v>8586</v>
      </c>
      <c r="M2692" s="9" t="s">
        <v>8221</v>
      </c>
    </row>
    <row r="2693" spans="11:13" x14ac:dyDescent="0.25">
      <c r="K2693" s="3">
        <v>65000</v>
      </c>
      <c r="L2693" s="3">
        <v>35</v>
      </c>
      <c r="M2693" s="9" t="s">
        <v>8221</v>
      </c>
    </row>
    <row r="2694" spans="11:13" x14ac:dyDescent="0.25">
      <c r="K2694" s="3">
        <v>3500</v>
      </c>
      <c r="L2694" s="3">
        <v>25</v>
      </c>
      <c r="M2694" s="9" t="s">
        <v>8221</v>
      </c>
    </row>
    <row r="2695" spans="11:13" x14ac:dyDescent="0.25">
      <c r="K2695" s="3">
        <v>5000</v>
      </c>
      <c r="L2695" s="3">
        <v>40</v>
      </c>
      <c r="M2695" s="9" t="s">
        <v>8221</v>
      </c>
    </row>
    <row r="2696" spans="11:13" x14ac:dyDescent="0.25">
      <c r="K2696" s="3">
        <v>30000</v>
      </c>
      <c r="L2696" s="3">
        <v>1</v>
      </c>
      <c r="M2696" s="9" t="s">
        <v>8221</v>
      </c>
    </row>
    <row r="2697" spans="11:13" x14ac:dyDescent="0.25">
      <c r="K2697" s="3">
        <v>15000</v>
      </c>
      <c r="L2697" s="3">
        <v>71</v>
      </c>
      <c r="M2697" s="9" t="s">
        <v>8221</v>
      </c>
    </row>
    <row r="2698" spans="11:13" x14ac:dyDescent="0.25">
      <c r="K2698" s="3">
        <v>60000</v>
      </c>
      <c r="L2698" s="3">
        <v>3390</v>
      </c>
      <c r="M2698" s="9" t="s">
        <v>8221</v>
      </c>
    </row>
    <row r="2699" spans="11:13" x14ac:dyDescent="0.25">
      <c r="K2699" s="3">
        <v>23000</v>
      </c>
      <c r="L2699" s="3">
        <v>6061</v>
      </c>
      <c r="M2699" s="9" t="s">
        <v>8221</v>
      </c>
    </row>
    <row r="2700" spans="11:13" x14ac:dyDescent="0.25">
      <c r="K2700" s="3">
        <v>8000</v>
      </c>
      <c r="L2700" s="3">
        <v>26.01</v>
      </c>
      <c r="M2700" s="9" t="s">
        <v>8221</v>
      </c>
    </row>
    <row r="2701" spans="11:13" x14ac:dyDescent="0.25">
      <c r="K2701" s="3">
        <v>2</v>
      </c>
      <c r="L2701" s="3">
        <v>0</v>
      </c>
      <c r="M2701" s="9" t="s">
        <v>8221</v>
      </c>
    </row>
    <row r="2702" spans="11:13" x14ac:dyDescent="0.25">
      <c r="K2702" s="3">
        <v>9999</v>
      </c>
      <c r="L2702" s="3">
        <v>70</v>
      </c>
      <c r="M2702" s="9" t="s">
        <v>8221</v>
      </c>
    </row>
    <row r="2703" spans="11:13" x14ac:dyDescent="0.25">
      <c r="K2703" s="3">
        <v>3400</v>
      </c>
      <c r="L2703" s="3">
        <v>1570</v>
      </c>
      <c r="M2703" s="10" t="s">
        <v>8222</v>
      </c>
    </row>
    <row r="2704" spans="11:13" x14ac:dyDescent="0.25">
      <c r="K2704" s="3">
        <v>10000</v>
      </c>
      <c r="L2704" s="3">
        <v>3441</v>
      </c>
      <c r="M2704" s="10" t="s">
        <v>8222</v>
      </c>
    </row>
    <row r="2705" spans="11:13" x14ac:dyDescent="0.25">
      <c r="K2705" s="3">
        <v>40000</v>
      </c>
      <c r="L2705" s="3">
        <v>41500</v>
      </c>
      <c r="M2705" s="10" t="s">
        <v>8222</v>
      </c>
    </row>
    <row r="2706" spans="11:13" x14ac:dyDescent="0.25">
      <c r="K2706" s="3">
        <v>19000</v>
      </c>
      <c r="L2706" s="3">
        <v>1145</v>
      </c>
      <c r="M2706" s="10" t="s">
        <v>8222</v>
      </c>
    </row>
    <row r="2707" spans="11:13" x14ac:dyDescent="0.25">
      <c r="K2707" s="3">
        <v>16500</v>
      </c>
      <c r="L2707" s="3">
        <v>1739</v>
      </c>
      <c r="M2707" s="10" t="s">
        <v>8222</v>
      </c>
    </row>
    <row r="2708" spans="11:13" x14ac:dyDescent="0.25">
      <c r="K2708" s="3">
        <v>35000</v>
      </c>
      <c r="L2708" s="3">
        <v>39304</v>
      </c>
      <c r="M2708" s="8" t="s">
        <v>8219</v>
      </c>
    </row>
    <row r="2709" spans="11:13" x14ac:dyDescent="0.25">
      <c r="K2709" s="3">
        <v>8000</v>
      </c>
      <c r="L2709" s="3">
        <v>28067.57</v>
      </c>
      <c r="M2709" s="8" t="s">
        <v>8219</v>
      </c>
    </row>
    <row r="2710" spans="11:13" x14ac:dyDescent="0.25">
      <c r="K2710" s="3">
        <v>20000</v>
      </c>
      <c r="L2710" s="3">
        <v>46643.07</v>
      </c>
      <c r="M2710" s="8" t="s">
        <v>8219</v>
      </c>
    </row>
    <row r="2711" spans="11:13" x14ac:dyDescent="0.25">
      <c r="K2711" s="3">
        <v>50000</v>
      </c>
      <c r="L2711" s="3">
        <v>50803</v>
      </c>
      <c r="M2711" s="8" t="s">
        <v>8219</v>
      </c>
    </row>
    <row r="2712" spans="11:13" x14ac:dyDescent="0.25">
      <c r="K2712" s="3">
        <v>60000</v>
      </c>
      <c r="L2712" s="3">
        <v>92340.21</v>
      </c>
      <c r="M2712" s="8" t="s">
        <v>8219</v>
      </c>
    </row>
    <row r="2713" spans="11:13" x14ac:dyDescent="0.25">
      <c r="K2713" s="3">
        <v>3910</v>
      </c>
      <c r="L2713" s="3">
        <v>3938</v>
      </c>
      <c r="M2713" s="8" t="s">
        <v>8219</v>
      </c>
    </row>
    <row r="2714" spans="11:13" x14ac:dyDescent="0.25">
      <c r="K2714" s="3">
        <v>5500</v>
      </c>
      <c r="L2714" s="3">
        <v>7226</v>
      </c>
      <c r="M2714" s="8" t="s">
        <v>8219</v>
      </c>
    </row>
    <row r="2715" spans="11:13" x14ac:dyDescent="0.25">
      <c r="K2715" s="3">
        <v>150000</v>
      </c>
      <c r="L2715" s="3">
        <v>153362</v>
      </c>
      <c r="M2715" s="8" t="s">
        <v>8219</v>
      </c>
    </row>
    <row r="2716" spans="11:13" x14ac:dyDescent="0.25">
      <c r="K2716" s="3">
        <v>25000</v>
      </c>
      <c r="L2716" s="3">
        <v>29089</v>
      </c>
      <c r="M2716" s="8" t="s">
        <v>8219</v>
      </c>
    </row>
    <row r="2717" spans="11:13" x14ac:dyDescent="0.25">
      <c r="K2717" s="3">
        <v>12000</v>
      </c>
      <c r="L2717" s="3">
        <v>31754.69</v>
      </c>
      <c r="M2717" s="8" t="s">
        <v>8219</v>
      </c>
    </row>
    <row r="2718" spans="11:13" x14ac:dyDescent="0.25">
      <c r="K2718" s="3">
        <v>10000</v>
      </c>
      <c r="L2718" s="3">
        <v>11998.01</v>
      </c>
      <c r="M2718" s="8" t="s">
        <v>8219</v>
      </c>
    </row>
    <row r="2719" spans="11:13" x14ac:dyDescent="0.25">
      <c r="K2719" s="3">
        <v>25000</v>
      </c>
      <c r="L2719" s="3">
        <v>30026</v>
      </c>
      <c r="M2719" s="8" t="s">
        <v>8219</v>
      </c>
    </row>
    <row r="2720" spans="11:13" x14ac:dyDescent="0.25">
      <c r="K2720" s="3">
        <v>18000</v>
      </c>
      <c r="L2720" s="3">
        <v>18645</v>
      </c>
      <c r="M2720" s="8" t="s">
        <v>8219</v>
      </c>
    </row>
    <row r="2721" spans="11:13" x14ac:dyDescent="0.25">
      <c r="K2721" s="3">
        <v>6000</v>
      </c>
      <c r="L2721" s="3">
        <v>6530</v>
      </c>
      <c r="M2721" s="8" t="s">
        <v>8219</v>
      </c>
    </row>
    <row r="2722" spans="11:13" x14ac:dyDescent="0.25">
      <c r="K2722" s="3">
        <v>25000</v>
      </c>
      <c r="L2722" s="3">
        <v>29531</v>
      </c>
      <c r="M2722" s="8" t="s">
        <v>8219</v>
      </c>
    </row>
    <row r="2723" spans="11:13" x14ac:dyDescent="0.25">
      <c r="K2723" s="3">
        <v>750</v>
      </c>
      <c r="L2723" s="3">
        <v>10965</v>
      </c>
      <c r="M2723" s="8" t="s">
        <v>8219</v>
      </c>
    </row>
    <row r="2724" spans="11:13" x14ac:dyDescent="0.25">
      <c r="K2724" s="3">
        <v>5000</v>
      </c>
      <c r="L2724" s="3">
        <v>12627</v>
      </c>
      <c r="M2724" s="8" t="s">
        <v>8219</v>
      </c>
    </row>
    <row r="2725" spans="11:13" x14ac:dyDescent="0.25">
      <c r="K2725" s="3">
        <v>12000</v>
      </c>
      <c r="L2725" s="3">
        <v>16806</v>
      </c>
      <c r="M2725" s="8" t="s">
        <v>8219</v>
      </c>
    </row>
    <row r="2726" spans="11:13" x14ac:dyDescent="0.25">
      <c r="K2726" s="3">
        <v>2468</v>
      </c>
      <c r="L2726" s="3">
        <v>7326.88</v>
      </c>
      <c r="M2726" s="8" t="s">
        <v>8219</v>
      </c>
    </row>
    <row r="2727" spans="11:13" x14ac:dyDescent="0.25">
      <c r="K2727" s="3">
        <v>40000</v>
      </c>
      <c r="L2727" s="3">
        <v>57817</v>
      </c>
      <c r="M2727" s="8" t="s">
        <v>8219</v>
      </c>
    </row>
    <row r="2728" spans="11:13" x14ac:dyDescent="0.25">
      <c r="K2728" s="3">
        <v>100000</v>
      </c>
      <c r="L2728" s="3">
        <v>105745</v>
      </c>
      <c r="M2728" s="8" t="s">
        <v>8219</v>
      </c>
    </row>
    <row r="2729" spans="11:13" x14ac:dyDescent="0.25">
      <c r="K2729" s="3">
        <v>10000</v>
      </c>
      <c r="L2729" s="3">
        <v>49321</v>
      </c>
      <c r="M2729" s="8" t="s">
        <v>8219</v>
      </c>
    </row>
    <row r="2730" spans="11:13" x14ac:dyDescent="0.25">
      <c r="K2730" s="3">
        <v>15000</v>
      </c>
      <c r="L2730" s="3">
        <v>30274</v>
      </c>
      <c r="M2730" s="8" t="s">
        <v>8219</v>
      </c>
    </row>
    <row r="2731" spans="11:13" x14ac:dyDescent="0.25">
      <c r="K2731" s="3">
        <v>7500</v>
      </c>
      <c r="L2731" s="3">
        <v>7833</v>
      </c>
      <c r="M2731" s="8" t="s">
        <v>8219</v>
      </c>
    </row>
    <row r="2732" spans="11:13" x14ac:dyDescent="0.25">
      <c r="K2732" s="3">
        <v>27000</v>
      </c>
      <c r="L2732" s="3">
        <v>45979.01</v>
      </c>
      <c r="M2732" s="8" t="s">
        <v>8219</v>
      </c>
    </row>
    <row r="2733" spans="11:13" x14ac:dyDescent="0.25">
      <c r="K2733" s="3">
        <v>30000</v>
      </c>
      <c r="L2733" s="3">
        <v>31291</v>
      </c>
      <c r="M2733" s="8" t="s">
        <v>8219</v>
      </c>
    </row>
    <row r="2734" spans="11:13" x14ac:dyDescent="0.25">
      <c r="K2734" s="3">
        <v>12000</v>
      </c>
      <c r="L2734" s="3">
        <v>14190</v>
      </c>
      <c r="M2734" s="8" t="s">
        <v>8219</v>
      </c>
    </row>
    <row r="2735" spans="11:13" x14ac:dyDescent="0.25">
      <c r="K2735" s="3">
        <v>50000</v>
      </c>
      <c r="L2735" s="3">
        <v>53769</v>
      </c>
      <c r="M2735" s="8" t="s">
        <v>8219</v>
      </c>
    </row>
    <row r="2736" spans="11:13" x14ac:dyDescent="0.25">
      <c r="K2736" s="3">
        <v>1</v>
      </c>
      <c r="L2736" s="3">
        <v>22603</v>
      </c>
      <c r="M2736" s="8" t="s">
        <v>8219</v>
      </c>
    </row>
    <row r="2737" spans="11:13" x14ac:dyDescent="0.25">
      <c r="K2737" s="3">
        <v>750</v>
      </c>
      <c r="L2737" s="3">
        <v>7336.01</v>
      </c>
      <c r="M2737" s="8" t="s">
        <v>8219</v>
      </c>
    </row>
    <row r="2738" spans="11:13" x14ac:dyDescent="0.25">
      <c r="K2738" s="3">
        <v>8000</v>
      </c>
      <c r="L2738" s="3">
        <v>9832</v>
      </c>
      <c r="M2738" s="8" t="s">
        <v>8219</v>
      </c>
    </row>
    <row r="2739" spans="11:13" x14ac:dyDescent="0.25">
      <c r="K2739" s="3">
        <v>30000</v>
      </c>
      <c r="L2739" s="3">
        <v>73818.240000000005</v>
      </c>
      <c r="M2739" s="8" t="s">
        <v>8219</v>
      </c>
    </row>
    <row r="2740" spans="11:13" x14ac:dyDescent="0.25">
      <c r="K2740" s="3">
        <v>5000</v>
      </c>
      <c r="L2740" s="3">
        <v>7397</v>
      </c>
      <c r="M2740" s="8" t="s">
        <v>8219</v>
      </c>
    </row>
    <row r="2741" spans="11:13" x14ac:dyDescent="0.25">
      <c r="K2741" s="3">
        <v>1100</v>
      </c>
      <c r="L2741" s="3">
        <v>4225</v>
      </c>
      <c r="M2741" s="8" t="s">
        <v>8219</v>
      </c>
    </row>
    <row r="2742" spans="11:13" x14ac:dyDescent="0.25">
      <c r="K2742" s="3">
        <v>300</v>
      </c>
      <c r="L2742" s="3">
        <v>310</v>
      </c>
      <c r="M2742" s="8" t="s">
        <v>8219</v>
      </c>
    </row>
    <row r="2743" spans="11:13" x14ac:dyDescent="0.25">
      <c r="K2743" s="3">
        <v>8000</v>
      </c>
      <c r="L2743" s="3">
        <v>35</v>
      </c>
      <c r="M2743" s="9" t="s">
        <v>8221</v>
      </c>
    </row>
    <row r="2744" spans="11:13" x14ac:dyDescent="0.25">
      <c r="K2744" s="3">
        <v>2500</v>
      </c>
      <c r="L2744" s="3">
        <v>731</v>
      </c>
      <c r="M2744" s="9" t="s">
        <v>8221</v>
      </c>
    </row>
    <row r="2745" spans="11:13" x14ac:dyDescent="0.25">
      <c r="K2745" s="3">
        <v>5999</v>
      </c>
      <c r="L2745" s="3">
        <v>0</v>
      </c>
      <c r="M2745" s="9" t="s">
        <v>8221</v>
      </c>
    </row>
    <row r="2746" spans="11:13" x14ac:dyDescent="0.25">
      <c r="K2746" s="3">
        <v>16000</v>
      </c>
      <c r="L2746" s="3">
        <v>835</v>
      </c>
      <c r="M2746" s="9" t="s">
        <v>8221</v>
      </c>
    </row>
    <row r="2747" spans="11:13" x14ac:dyDescent="0.25">
      <c r="K2747" s="3">
        <v>8000</v>
      </c>
      <c r="L2747" s="3">
        <v>1751</v>
      </c>
      <c r="M2747" s="9" t="s">
        <v>8221</v>
      </c>
    </row>
    <row r="2748" spans="11:13" x14ac:dyDescent="0.25">
      <c r="K2748" s="3">
        <v>3000</v>
      </c>
      <c r="L2748" s="3">
        <v>801</v>
      </c>
      <c r="M2748" s="9" t="s">
        <v>8221</v>
      </c>
    </row>
    <row r="2749" spans="11:13" x14ac:dyDescent="0.25">
      <c r="K2749" s="3">
        <v>500</v>
      </c>
      <c r="L2749" s="3">
        <v>140</v>
      </c>
      <c r="M2749" s="9" t="s">
        <v>8221</v>
      </c>
    </row>
    <row r="2750" spans="11:13" x14ac:dyDescent="0.25">
      <c r="K2750" s="3">
        <v>5000</v>
      </c>
      <c r="L2750" s="3">
        <v>53</v>
      </c>
      <c r="M2750" s="9" t="s">
        <v>8221</v>
      </c>
    </row>
    <row r="2751" spans="11:13" x14ac:dyDescent="0.25">
      <c r="K2751" s="3">
        <v>10000</v>
      </c>
      <c r="L2751" s="3">
        <v>110</v>
      </c>
      <c r="M2751" s="9" t="s">
        <v>8221</v>
      </c>
    </row>
    <row r="2752" spans="11:13" x14ac:dyDescent="0.25">
      <c r="K2752" s="3">
        <v>1999</v>
      </c>
      <c r="L2752" s="3">
        <v>0</v>
      </c>
      <c r="M2752" s="9" t="s">
        <v>8221</v>
      </c>
    </row>
    <row r="2753" spans="11:13" x14ac:dyDescent="0.25">
      <c r="K2753" s="3">
        <v>3274</v>
      </c>
      <c r="L2753" s="3">
        <v>0</v>
      </c>
      <c r="M2753" s="9" t="s">
        <v>8221</v>
      </c>
    </row>
    <row r="2754" spans="11:13" x14ac:dyDescent="0.25">
      <c r="K2754" s="3">
        <v>4800</v>
      </c>
      <c r="L2754" s="3">
        <v>550</v>
      </c>
      <c r="M2754" s="9" t="s">
        <v>8221</v>
      </c>
    </row>
    <row r="2755" spans="11:13" x14ac:dyDescent="0.25">
      <c r="K2755" s="3">
        <v>2000</v>
      </c>
      <c r="L2755" s="3">
        <v>380</v>
      </c>
      <c r="M2755" s="9" t="s">
        <v>8221</v>
      </c>
    </row>
    <row r="2756" spans="11:13" x14ac:dyDescent="0.25">
      <c r="K2756" s="3">
        <v>10000</v>
      </c>
      <c r="L2756" s="3">
        <v>0</v>
      </c>
      <c r="M2756" s="9" t="s">
        <v>8221</v>
      </c>
    </row>
    <row r="2757" spans="11:13" x14ac:dyDescent="0.25">
      <c r="K2757" s="3">
        <v>500</v>
      </c>
      <c r="L2757" s="3">
        <v>260</v>
      </c>
      <c r="M2757" s="9" t="s">
        <v>8221</v>
      </c>
    </row>
    <row r="2758" spans="11:13" x14ac:dyDescent="0.25">
      <c r="K2758" s="3">
        <v>10000</v>
      </c>
      <c r="L2758" s="3">
        <v>1048</v>
      </c>
      <c r="M2758" s="9" t="s">
        <v>8221</v>
      </c>
    </row>
    <row r="2759" spans="11:13" x14ac:dyDescent="0.25">
      <c r="K2759" s="3">
        <v>1500</v>
      </c>
      <c r="L2759" s="3">
        <v>10</v>
      </c>
      <c r="M2759" s="9" t="s">
        <v>8221</v>
      </c>
    </row>
    <row r="2760" spans="11:13" x14ac:dyDescent="0.25">
      <c r="K2760" s="3">
        <v>2000</v>
      </c>
      <c r="L2760" s="3">
        <v>234</v>
      </c>
      <c r="M2760" s="9" t="s">
        <v>8221</v>
      </c>
    </row>
    <row r="2761" spans="11:13" x14ac:dyDescent="0.25">
      <c r="K2761" s="3">
        <v>1000</v>
      </c>
      <c r="L2761" s="3">
        <v>105</v>
      </c>
      <c r="M2761" s="9" t="s">
        <v>8221</v>
      </c>
    </row>
    <row r="2762" spans="11:13" x14ac:dyDescent="0.25">
      <c r="K2762" s="3">
        <v>5000</v>
      </c>
      <c r="L2762" s="3">
        <v>0</v>
      </c>
      <c r="M2762" s="9" t="s">
        <v>8221</v>
      </c>
    </row>
    <row r="2763" spans="11:13" x14ac:dyDescent="0.25">
      <c r="K2763" s="3">
        <v>5000</v>
      </c>
      <c r="L2763" s="3">
        <v>36</v>
      </c>
      <c r="M2763" s="9" t="s">
        <v>8221</v>
      </c>
    </row>
    <row r="2764" spans="11:13" x14ac:dyDescent="0.25">
      <c r="K2764" s="3">
        <v>3250</v>
      </c>
      <c r="L2764" s="3">
        <v>25</v>
      </c>
      <c r="M2764" s="9" t="s">
        <v>8221</v>
      </c>
    </row>
    <row r="2765" spans="11:13" x14ac:dyDescent="0.25">
      <c r="K2765" s="3">
        <v>39400</v>
      </c>
      <c r="L2765" s="3">
        <v>90</v>
      </c>
      <c r="M2765" s="9" t="s">
        <v>8221</v>
      </c>
    </row>
    <row r="2766" spans="11:13" x14ac:dyDescent="0.25">
      <c r="K2766" s="3">
        <v>4000</v>
      </c>
      <c r="L2766" s="3">
        <v>45</v>
      </c>
      <c r="M2766" s="9" t="s">
        <v>8221</v>
      </c>
    </row>
    <row r="2767" spans="11:13" x14ac:dyDescent="0.25">
      <c r="K2767" s="3">
        <v>4000</v>
      </c>
      <c r="L2767" s="3">
        <v>0</v>
      </c>
      <c r="M2767" s="9" t="s">
        <v>8221</v>
      </c>
    </row>
    <row r="2768" spans="11:13" x14ac:dyDescent="0.25">
      <c r="K2768" s="3">
        <v>5000</v>
      </c>
      <c r="L2768" s="3">
        <v>100</v>
      </c>
      <c r="M2768" s="9" t="s">
        <v>8221</v>
      </c>
    </row>
    <row r="2769" spans="11:13" x14ac:dyDescent="0.25">
      <c r="K2769" s="3">
        <v>4000</v>
      </c>
      <c r="L2769" s="3">
        <v>34</v>
      </c>
      <c r="M2769" s="9" t="s">
        <v>8221</v>
      </c>
    </row>
    <row r="2770" spans="11:13" x14ac:dyDescent="0.25">
      <c r="K2770" s="3">
        <v>7000</v>
      </c>
      <c r="L2770" s="3">
        <v>1002</v>
      </c>
      <c r="M2770" s="9" t="s">
        <v>8221</v>
      </c>
    </row>
    <row r="2771" spans="11:13" x14ac:dyDescent="0.25">
      <c r="K2771" s="3">
        <v>800</v>
      </c>
      <c r="L2771" s="3">
        <v>2</v>
      </c>
      <c r="M2771" s="9" t="s">
        <v>8221</v>
      </c>
    </row>
    <row r="2772" spans="11:13" x14ac:dyDescent="0.25">
      <c r="K2772" s="3">
        <v>20000</v>
      </c>
      <c r="L2772" s="3">
        <v>2082.25</v>
      </c>
      <c r="M2772" s="9" t="s">
        <v>8221</v>
      </c>
    </row>
    <row r="2773" spans="11:13" x14ac:dyDescent="0.25">
      <c r="K2773" s="3">
        <v>19980</v>
      </c>
      <c r="L2773" s="3">
        <v>0</v>
      </c>
      <c r="M2773" s="9" t="s">
        <v>8221</v>
      </c>
    </row>
    <row r="2774" spans="11:13" x14ac:dyDescent="0.25">
      <c r="K2774" s="3">
        <v>8000</v>
      </c>
      <c r="L2774" s="3">
        <v>0</v>
      </c>
      <c r="M2774" s="9" t="s">
        <v>8221</v>
      </c>
    </row>
    <row r="2775" spans="11:13" x14ac:dyDescent="0.25">
      <c r="K2775" s="3">
        <v>530</v>
      </c>
      <c r="L2775" s="3">
        <v>1</v>
      </c>
      <c r="M2775" s="9" t="s">
        <v>8221</v>
      </c>
    </row>
    <row r="2776" spans="11:13" x14ac:dyDescent="0.25">
      <c r="K2776" s="3">
        <v>4000</v>
      </c>
      <c r="L2776" s="3">
        <v>570</v>
      </c>
      <c r="M2776" s="9" t="s">
        <v>8221</v>
      </c>
    </row>
    <row r="2777" spans="11:13" x14ac:dyDescent="0.25">
      <c r="K2777" s="3">
        <v>5000</v>
      </c>
      <c r="L2777" s="3">
        <v>150</v>
      </c>
      <c r="M2777" s="9" t="s">
        <v>8221</v>
      </c>
    </row>
    <row r="2778" spans="11:13" x14ac:dyDescent="0.25">
      <c r="K2778" s="3">
        <v>21000</v>
      </c>
      <c r="L2778" s="3">
        <v>1655</v>
      </c>
      <c r="M2778" s="9" t="s">
        <v>8221</v>
      </c>
    </row>
    <row r="2779" spans="11:13" x14ac:dyDescent="0.25">
      <c r="K2779" s="3">
        <v>3000</v>
      </c>
      <c r="L2779" s="3">
        <v>10</v>
      </c>
      <c r="M2779" s="9" t="s">
        <v>8221</v>
      </c>
    </row>
    <row r="2780" spans="11:13" x14ac:dyDescent="0.25">
      <c r="K2780" s="3">
        <v>5500</v>
      </c>
      <c r="L2780" s="3">
        <v>1405</v>
      </c>
      <c r="M2780" s="9" t="s">
        <v>8221</v>
      </c>
    </row>
    <row r="2781" spans="11:13" x14ac:dyDescent="0.25">
      <c r="K2781" s="3">
        <v>2500</v>
      </c>
      <c r="L2781" s="3">
        <v>53</v>
      </c>
      <c r="M2781" s="9" t="s">
        <v>8221</v>
      </c>
    </row>
    <row r="2782" spans="11:13" x14ac:dyDescent="0.25">
      <c r="K2782" s="3">
        <v>100000</v>
      </c>
      <c r="L2782" s="3">
        <v>0</v>
      </c>
      <c r="M2782" s="9" t="s">
        <v>8221</v>
      </c>
    </row>
    <row r="2783" spans="11:13" x14ac:dyDescent="0.25">
      <c r="K2783" s="3">
        <v>1250</v>
      </c>
      <c r="L2783" s="3">
        <v>1316</v>
      </c>
      <c r="M2783" s="8" t="s">
        <v>8219</v>
      </c>
    </row>
    <row r="2784" spans="11:13" x14ac:dyDescent="0.25">
      <c r="K2784" s="3">
        <v>1000</v>
      </c>
      <c r="L2784" s="3">
        <v>1200</v>
      </c>
      <c r="M2784" s="8" t="s">
        <v>8219</v>
      </c>
    </row>
    <row r="2785" spans="11:13" x14ac:dyDescent="0.25">
      <c r="K2785" s="3">
        <v>1000</v>
      </c>
      <c r="L2785" s="3">
        <v>1145</v>
      </c>
      <c r="M2785" s="8" t="s">
        <v>8219</v>
      </c>
    </row>
    <row r="2786" spans="11:13" x14ac:dyDescent="0.25">
      <c r="K2786" s="3">
        <v>6000</v>
      </c>
      <c r="L2786" s="3">
        <v>7140</v>
      </c>
      <c r="M2786" s="8" t="s">
        <v>8219</v>
      </c>
    </row>
    <row r="2787" spans="11:13" x14ac:dyDescent="0.25">
      <c r="K2787" s="3">
        <v>5000</v>
      </c>
      <c r="L2787" s="3">
        <v>5234</v>
      </c>
      <c r="M2787" s="8" t="s">
        <v>8219</v>
      </c>
    </row>
    <row r="2788" spans="11:13" x14ac:dyDescent="0.25">
      <c r="K2788" s="3">
        <v>2500</v>
      </c>
      <c r="L2788" s="3">
        <v>2946</v>
      </c>
      <c r="M2788" s="8" t="s">
        <v>8219</v>
      </c>
    </row>
    <row r="2789" spans="11:13" x14ac:dyDescent="0.25">
      <c r="K2789" s="3">
        <v>1000</v>
      </c>
      <c r="L2789" s="3">
        <v>1197</v>
      </c>
      <c r="M2789" s="8" t="s">
        <v>8219</v>
      </c>
    </row>
    <row r="2790" spans="11:13" x14ac:dyDescent="0.25">
      <c r="K2790" s="3">
        <v>2000</v>
      </c>
      <c r="L2790" s="3">
        <v>2050</v>
      </c>
      <c r="M2790" s="8" t="s">
        <v>8219</v>
      </c>
    </row>
    <row r="2791" spans="11:13" x14ac:dyDescent="0.25">
      <c r="K2791" s="3">
        <v>3000</v>
      </c>
      <c r="L2791" s="3">
        <v>3035</v>
      </c>
      <c r="M2791" s="8" t="s">
        <v>8219</v>
      </c>
    </row>
    <row r="2792" spans="11:13" x14ac:dyDescent="0.25">
      <c r="K2792" s="3">
        <v>3000</v>
      </c>
      <c r="L2792" s="3">
        <v>3160</v>
      </c>
      <c r="M2792" s="8" t="s">
        <v>8219</v>
      </c>
    </row>
    <row r="2793" spans="11:13" x14ac:dyDescent="0.25">
      <c r="K2793" s="3">
        <v>2000</v>
      </c>
      <c r="L2793" s="3">
        <v>2050</v>
      </c>
      <c r="M2793" s="8" t="s">
        <v>8219</v>
      </c>
    </row>
    <row r="2794" spans="11:13" x14ac:dyDescent="0.25">
      <c r="K2794" s="3">
        <v>2000</v>
      </c>
      <c r="L2794" s="3">
        <v>2152</v>
      </c>
      <c r="M2794" s="8" t="s">
        <v>8219</v>
      </c>
    </row>
    <row r="2795" spans="11:13" x14ac:dyDescent="0.25">
      <c r="K2795" s="3">
        <v>10000</v>
      </c>
      <c r="L2795" s="3">
        <v>11056.75</v>
      </c>
      <c r="M2795" s="8" t="s">
        <v>8219</v>
      </c>
    </row>
    <row r="2796" spans="11:13" x14ac:dyDescent="0.25">
      <c r="K2796" s="3">
        <v>50</v>
      </c>
      <c r="L2796" s="3">
        <v>75</v>
      </c>
      <c r="M2796" s="8" t="s">
        <v>8219</v>
      </c>
    </row>
    <row r="2797" spans="11:13" x14ac:dyDescent="0.25">
      <c r="K2797" s="3">
        <v>700</v>
      </c>
      <c r="L2797" s="3">
        <v>730</v>
      </c>
      <c r="M2797" s="8" t="s">
        <v>8219</v>
      </c>
    </row>
    <row r="2798" spans="11:13" x14ac:dyDescent="0.25">
      <c r="K2798" s="3">
        <v>800</v>
      </c>
      <c r="L2798" s="3">
        <v>924</v>
      </c>
      <c r="M2798" s="8" t="s">
        <v>8219</v>
      </c>
    </row>
    <row r="2799" spans="11:13" x14ac:dyDescent="0.25">
      <c r="K2799" s="3">
        <v>8000</v>
      </c>
      <c r="L2799" s="3">
        <v>8211.61</v>
      </c>
      <c r="M2799" s="8" t="s">
        <v>8219</v>
      </c>
    </row>
    <row r="2800" spans="11:13" x14ac:dyDescent="0.25">
      <c r="K2800" s="3">
        <v>5000</v>
      </c>
      <c r="L2800" s="3">
        <v>5070</v>
      </c>
      <c r="M2800" s="8" t="s">
        <v>8219</v>
      </c>
    </row>
    <row r="2801" spans="11:13" x14ac:dyDescent="0.25">
      <c r="K2801" s="3">
        <v>5000</v>
      </c>
      <c r="L2801" s="3">
        <v>5831.74</v>
      </c>
      <c r="M2801" s="8" t="s">
        <v>8219</v>
      </c>
    </row>
    <row r="2802" spans="11:13" x14ac:dyDescent="0.25">
      <c r="K2802" s="3">
        <v>1000</v>
      </c>
      <c r="L2802" s="3">
        <v>1330</v>
      </c>
      <c r="M2802" s="8" t="s">
        <v>8219</v>
      </c>
    </row>
    <row r="2803" spans="11:13" x14ac:dyDescent="0.25">
      <c r="K2803" s="3">
        <v>500</v>
      </c>
      <c r="L2803" s="3">
        <v>666</v>
      </c>
      <c r="M2803" s="8" t="s">
        <v>8219</v>
      </c>
    </row>
    <row r="2804" spans="11:13" x14ac:dyDescent="0.25">
      <c r="K2804" s="3">
        <v>3000</v>
      </c>
      <c r="L2804" s="3">
        <v>3055</v>
      </c>
      <c r="M2804" s="8" t="s">
        <v>8219</v>
      </c>
    </row>
    <row r="2805" spans="11:13" x14ac:dyDescent="0.25">
      <c r="K2805" s="3">
        <v>10000</v>
      </c>
      <c r="L2805" s="3">
        <v>12795</v>
      </c>
      <c r="M2805" s="8" t="s">
        <v>8219</v>
      </c>
    </row>
    <row r="2806" spans="11:13" x14ac:dyDescent="0.25">
      <c r="K2806" s="3">
        <v>1000</v>
      </c>
      <c r="L2806" s="3">
        <v>1150</v>
      </c>
      <c r="M2806" s="8" t="s">
        <v>8219</v>
      </c>
    </row>
    <row r="2807" spans="11:13" x14ac:dyDescent="0.25">
      <c r="K2807" s="3">
        <v>400</v>
      </c>
      <c r="L2807" s="3">
        <v>440</v>
      </c>
      <c r="M2807" s="8" t="s">
        <v>8219</v>
      </c>
    </row>
    <row r="2808" spans="11:13" x14ac:dyDescent="0.25">
      <c r="K2808" s="3">
        <v>3000</v>
      </c>
      <c r="L2808" s="3">
        <v>3363</v>
      </c>
      <c r="M2808" s="8" t="s">
        <v>8219</v>
      </c>
    </row>
    <row r="2809" spans="11:13" x14ac:dyDescent="0.25">
      <c r="K2809" s="3">
        <v>5000</v>
      </c>
      <c r="L2809" s="3">
        <v>6300</v>
      </c>
      <c r="M2809" s="8" t="s">
        <v>8219</v>
      </c>
    </row>
    <row r="2810" spans="11:13" x14ac:dyDescent="0.25">
      <c r="K2810" s="3">
        <v>4500</v>
      </c>
      <c r="L2810" s="3">
        <v>4511</v>
      </c>
      <c r="M2810" s="8" t="s">
        <v>8219</v>
      </c>
    </row>
    <row r="2811" spans="11:13" x14ac:dyDescent="0.25">
      <c r="K2811" s="3">
        <v>2500</v>
      </c>
      <c r="L2811" s="3">
        <v>2560</v>
      </c>
      <c r="M2811" s="8" t="s">
        <v>8219</v>
      </c>
    </row>
    <row r="2812" spans="11:13" x14ac:dyDescent="0.25">
      <c r="K2812" s="3">
        <v>2500</v>
      </c>
      <c r="L2812" s="3">
        <v>2705</v>
      </c>
      <c r="M2812" s="8" t="s">
        <v>8219</v>
      </c>
    </row>
    <row r="2813" spans="11:13" x14ac:dyDescent="0.25">
      <c r="K2813" s="3">
        <v>10000</v>
      </c>
      <c r="L2813" s="3">
        <v>10027</v>
      </c>
      <c r="M2813" s="8" t="s">
        <v>8219</v>
      </c>
    </row>
    <row r="2814" spans="11:13" x14ac:dyDescent="0.25">
      <c r="K2814" s="3">
        <v>5000</v>
      </c>
      <c r="L2814" s="3">
        <v>5665</v>
      </c>
      <c r="M2814" s="8" t="s">
        <v>8219</v>
      </c>
    </row>
    <row r="2815" spans="11:13" x14ac:dyDescent="0.25">
      <c r="K2815" s="3">
        <v>2800</v>
      </c>
      <c r="L2815" s="3">
        <v>3572.12</v>
      </c>
      <c r="M2815" s="8" t="s">
        <v>8219</v>
      </c>
    </row>
    <row r="2816" spans="11:13" x14ac:dyDescent="0.25">
      <c r="K2816" s="3">
        <v>1500</v>
      </c>
      <c r="L2816" s="3">
        <v>1616</v>
      </c>
      <c r="M2816" s="8" t="s">
        <v>8219</v>
      </c>
    </row>
    <row r="2817" spans="11:13" x14ac:dyDescent="0.25">
      <c r="K2817" s="3">
        <v>250</v>
      </c>
      <c r="L2817" s="3">
        <v>605</v>
      </c>
      <c r="M2817" s="8" t="s">
        <v>8219</v>
      </c>
    </row>
    <row r="2818" spans="11:13" x14ac:dyDescent="0.25">
      <c r="K2818" s="3">
        <v>3000</v>
      </c>
      <c r="L2818" s="3">
        <v>4247</v>
      </c>
      <c r="M2818" s="8" t="s">
        <v>8219</v>
      </c>
    </row>
    <row r="2819" spans="11:13" x14ac:dyDescent="0.25">
      <c r="K2819" s="3">
        <v>600</v>
      </c>
      <c r="L2819" s="3">
        <v>780</v>
      </c>
      <c r="M2819" s="8" t="s">
        <v>8219</v>
      </c>
    </row>
    <row r="2820" spans="11:13" x14ac:dyDescent="0.25">
      <c r="K2820" s="3">
        <v>10000</v>
      </c>
      <c r="L2820" s="3">
        <v>10603</v>
      </c>
      <c r="M2820" s="8" t="s">
        <v>8219</v>
      </c>
    </row>
    <row r="2821" spans="11:13" x14ac:dyDescent="0.25">
      <c r="K2821" s="3">
        <v>5000</v>
      </c>
      <c r="L2821" s="3">
        <v>5240</v>
      </c>
      <c r="M2821" s="8" t="s">
        <v>8219</v>
      </c>
    </row>
    <row r="2822" spans="11:13" x14ac:dyDescent="0.25">
      <c r="K2822" s="3">
        <v>200</v>
      </c>
      <c r="L2822" s="3">
        <v>272</v>
      </c>
      <c r="M2822" s="8" t="s">
        <v>8219</v>
      </c>
    </row>
    <row r="2823" spans="11:13" x14ac:dyDescent="0.25">
      <c r="K2823" s="3">
        <v>1000</v>
      </c>
      <c r="L2823" s="3">
        <v>1000</v>
      </c>
      <c r="M2823" s="8" t="s">
        <v>8219</v>
      </c>
    </row>
    <row r="2824" spans="11:13" x14ac:dyDescent="0.25">
      <c r="K2824" s="3">
        <v>6000</v>
      </c>
      <c r="L2824" s="3">
        <v>6000</v>
      </c>
      <c r="M2824" s="8" t="s">
        <v>8219</v>
      </c>
    </row>
    <row r="2825" spans="11:13" x14ac:dyDescent="0.25">
      <c r="K2825" s="3">
        <v>100</v>
      </c>
      <c r="L2825" s="3">
        <v>124</v>
      </c>
      <c r="M2825" s="8" t="s">
        <v>8219</v>
      </c>
    </row>
    <row r="2826" spans="11:13" x14ac:dyDescent="0.25">
      <c r="K2826" s="3">
        <v>650</v>
      </c>
      <c r="L2826" s="3">
        <v>760</v>
      </c>
      <c r="M2826" s="8" t="s">
        <v>8219</v>
      </c>
    </row>
    <row r="2827" spans="11:13" x14ac:dyDescent="0.25">
      <c r="K2827" s="3">
        <v>3000</v>
      </c>
      <c r="L2827" s="3">
        <v>3100</v>
      </c>
      <c r="M2827" s="8" t="s">
        <v>8219</v>
      </c>
    </row>
    <row r="2828" spans="11:13" x14ac:dyDescent="0.25">
      <c r="K2828" s="3">
        <v>2000</v>
      </c>
      <c r="L2828" s="3">
        <v>2155</v>
      </c>
      <c r="M2828" s="8" t="s">
        <v>8219</v>
      </c>
    </row>
    <row r="2829" spans="11:13" x14ac:dyDescent="0.25">
      <c r="K2829" s="3">
        <v>2000</v>
      </c>
      <c r="L2829" s="3">
        <v>2405</v>
      </c>
      <c r="M2829" s="8" t="s">
        <v>8219</v>
      </c>
    </row>
    <row r="2830" spans="11:13" x14ac:dyDescent="0.25">
      <c r="K2830" s="3">
        <v>9500</v>
      </c>
      <c r="L2830" s="3">
        <v>9536</v>
      </c>
      <c r="M2830" s="8" t="s">
        <v>8219</v>
      </c>
    </row>
    <row r="2831" spans="11:13" x14ac:dyDescent="0.25">
      <c r="K2831" s="3">
        <v>2500</v>
      </c>
      <c r="L2831" s="3">
        <v>2663</v>
      </c>
      <c r="M2831" s="8" t="s">
        <v>8219</v>
      </c>
    </row>
    <row r="2832" spans="11:13" x14ac:dyDescent="0.25">
      <c r="K2832" s="3">
        <v>3000</v>
      </c>
      <c r="L2832" s="3">
        <v>3000</v>
      </c>
      <c r="M2832" s="8" t="s">
        <v>8219</v>
      </c>
    </row>
    <row r="2833" spans="11:13" x14ac:dyDescent="0.25">
      <c r="K2833" s="3">
        <v>3000</v>
      </c>
      <c r="L2833" s="3">
        <v>3320</v>
      </c>
      <c r="M2833" s="8" t="s">
        <v>8219</v>
      </c>
    </row>
    <row r="2834" spans="11:13" x14ac:dyDescent="0.25">
      <c r="K2834" s="3">
        <v>2500</v>
      </c>
      <c r="L2834" s="3">
        <v>2867.99</v>
      </c>
      <c r="M2834" s="8" t="s">
        <v>8219</v>
      </c>
    </row>
    <row r="2835" spans="11:13" x14ac:dyDescent="0.25">
      <c r="K2835" s="3">
        <v>2700</v>
      </c>
      <c r="L2835" s="3">
        <v>2923</v>
      </c>
      <c r="M2835" s="8" t="s">
        <v>8219</v>
      </c>
    </row>
    <row r="2836" spans="11:13" x14ac:dyDescent="0.25">
      <c r="K2836" s="3">
        <v>800</v>
      </c>
      <c r="L2836" s="3">
        <v>1360</v>
      </c>
      <c r="M2836" s="8" t="s">
        <v>8219</v>
      </c>
    </row>
    <row r="2837" spans="11:13" x14ac:dyDescent="0.25">
      <c r="K2837" s="3">
        <v>1000</v>
      </c>
      <c r="L2837" s="3">
        <v>1870.99</v>
      </c>
      <c r="M2837" s="8" t="s">
        <v>8219</v>
      </c>
    </row>
    <row r="2838" spans="11:13" x14ac:dyDescent="0.25">
      <c r="K2838" s="3">
        <v>450</v>
      </c>
      <c r="L2838" s="3">
        <v>485</v>
      </c>
      <c r="M2838" s="8" t="s">
        <v>8219</v>
      </c>
    </row>
    <row r="2839" spans="11:13" x14ac:dyDescent="0.25">
      <c r="K2839" s="3">
        <v>850</v>
      </c>
      <c r="L2839" s="3">
        <v>850</v>
      </c>
      <c r="M2839" s="8" t="s">
        <v>8219</v>
      </c>
    </row>
    <row r="2840" spans="11:13" x14ac:dyDescent="0.25">
      <c r="K2840" s="3">
        <v>2000</v>
      </c>
      <c r="L2840" s="3">
        <v>2405</v>
      </c>
      <c r="M2840" s="8" t="s">
        <v>8219</v>
      </c>
    </row>
    <row r="2841" spans="11:13" x14ac:dyDescent="0.25">
      <c r="K2841" s="3">
        <v>3500</v>
      </c>
      <c r="L2841" s="3">
        <v>3900</v>
      </c>
      <c r="M2841" s="8" t="s">
        <v>8219</v>
      </c>
    </row>
    <row r="2842" spans="11:13" x14ac:dyDescent="0.25">
      <c r="K2842" s="3">
        <v>2500</v>
      </c>
      <c r="L2842" s="3">
        <v>2600</v>
      </c>
      <c r="M2842" s="8" t="s">
        <v>8219</v>
      </c>
    </row>
    <row r="2843" spans="11:13" x14ac:dyDescent="0.25">
      <c r="K2843" s="3">
        <v>1000</v>
      </c>
      <c r="L2843" s="3">
        <v>10</v>
      </c>
      <c r="M2843" s="9" t="s">
        <v>8221</v>
      </c>
    </row>
    <row r="2844" spans="11:13" x14ac:dyDescent="0.25">
      <c r="K2844" s="3">
        <v>1500</v>
      </c>
      <c r="L2844" s="3">
        <v>0</v>
      </c>
      <c r="M2844" s="9" t="s">
        <v>8221</v>
      </c>
    </row>
    <row r="2845" spans="11:13" x14ac:dyDescent="0.25">
      <c r="K2845" s="3">
        <v>1200</v>
      </c>
      <c r="L2845" s="3">
        <v>0</v>
      </c>
      <c r="M2845" s="9" t="s">
        <v>8221</v>
      </c>
    </row>
    <row r="2846" spans="11:13" x14ac:dyDescent="0.25">
      <c r="K2846" s="3">
        <v>550</v>
      </c>
      <c r="L2846" s="3">
        <v>30</v>
      </c>
      <c r="M2846" s="9" t="s">
        <v>8221</v>
      </c>
    </row>
    <row r="2847" spans="11:13" x14ac:dyDescent="0.25">
      <c r="K2847" s="3">
        <v>7500</v>
      </c>
      <c r="L2847" s="3">
        <v>2366</v>
      </c>
      <c r="M2847" s="9" t="s">
        <v>8221</v>
      </c>
    </row>
    <row r="2848" spans="11:13" x14ac:dyDescent="0.25">
      <c r="K2848" s="3">
        <v>8000</v>
      </c>
      <c r="L2848" s="3">
        <v>0</v>
      </c>
      <c r="M2848" s="9" t="s">
        <v>8221</v>
      </c>
    </row>
    <row r="2849" spans="11:13" x14ac:dyDescent="0.25">
      <c r="K2849" s="3">
        <v>2000</v>
      </c>
      <c r="L2849" s="3">
        <v>0</v>
      </c>
      <c r="M2849" s="9" t="s">
        <v>8221</v>
      </c>
    </row>
    <row r="2850" spans="11:13" x14ac:dyDescent="0.25">
      <c r="K2850" s="3">
        <v>35000</v>
      </c>
      <c r="L2850" s="3">
        <v>70</v>
      </c>
      <c r="M2850" s="9" t="s">
        <v>8221</v>
      </c>
    </row>
    <row r="2851" spans="11:13" x14ac:dyDescent="0.25">
      <c r="K2851" s="3">
        <v>500</v>
      </c>
      <c r="L2851" s="3">
        <v>5</v>
      </c>
      <c r="M2851" s="9" t="s">
        <v>8221</v>
      </c>
    </row>
    <row r="2852" spans="11:13" x14ac:dyDescent="0.25">
      <c r="K2852" s="3">
        <v>8000</v>
      </c>
      <c r="L2852" s="3">
        <v>311</v>
      </c>
      <c r="M2852" s="9" t="s">
        <v>8221</v>
      </c>
    </row>
    <row r="2853" spans="11:13" x14ac:dyDescent="0.25">
      <c r="K2853" s="3">
        <v>4500</v>
      </c>
      <c r="L2853" s="3">
        <v>0</v>
      </c>
      <c r="M2853" s="9" t="s">
        <v>8221</v>
      </c>
    </row>
    <row r="2854" spans="11:13" x14ac:dyDescent="0.25">
      <c r="K2854" s="3">
        <v>5000</v>
      </c>
      <c r="L2854" s="3">
        <v>95</v>
      </c>
      <c r="M2854" s="9" t="s">
        <v>8221</v>
      </c>
    </row>
    <row r="2855" spans="11:13" x14ac:dyDescent="0.25">
      <c r="K2855" s="3">
        <v>9500</v>
      </c>
      <c r="L2855" s="3">
        <v>0</v>
      </c>
      <c r="M2855" s="9" t="s">
        <v>8221</v>
      </c>
    </row>
    <row r="2856" spans="11:13" x14ac:dyDescent="0.25">
      <c r="K2856" s="3">
        <v>1000</v>
      </c>
      <c r="L2856" s="3">
        <v>417</v>
      </c>
      <c r="M2856" s="9" t="s">
        <v>8221</v>
      </c>
    </row>
    <row r="2857" spans="11:13" x14ac:dyDescent="0.25">
      <c r="K2857" s="3">
        <v>600</v>
      </c>
      <c r="L2857" s="3">
        <v>300</v>
      </c>
      <c r="M2857" s="9" t="s">
        <v>8221</v>
      </c>
    </row>
    <row r="2858" spans="11:13" x14ac:dyDescent="0.25">
      <c r="K2858" s="3">
        <v>3000</v>
      </c>
      <c r="L2858" s="3">
        <v>146</v>
      </c>
      <c r="M2858" s="9" t="s">
        <v>8221</v>
      </c>
    </row>
    <row r="2859" spans="11:13" x14ac:dyDescent="0.25">
      <c r="K2859" s="3">
        <v>38000</v>
      </c>
      <c r="L2859" s="3">
        <v>7500</v>
      </c>
      <c r="M2859" s="9" t="s">
        <v>8221</v>
      </c>
    </row>
    <row r="2860" spans="11:13" x14ac:dyDescent="0.25">
      <c r="K2860" s="3">
        <v>1000</v>
      </c>
      <c r="L2860" s="3">
        <v>0</v>
      </c>
      <c r="M2860" s="9" t="s">
        <v>8221</v>
      </c>
    </row>
    <row r="2861" spans="11:13" x14ac:dyDescent="0.25">
      <c r="K2861" s="3">
        <v>2000</v>
      </c>
      <c r="L2861" s="3">
        <v>35</v>
      </c>
      <c r="M2861" s="9" t="s">
        <v>8221</v>
      </c>
    </row>
    <row r="2862" spans="11:13" x14ac:dyDescent="0.25">
      <c r="K2862" s="3">
        <v>4000</v>
      </c>
      <c r="L2862" s="3">
        <v>266</v>
      </c>
      <c r="M2862" s="9" t="s">
        <v>8221</v>
      </c>
    </row>
    <row r="2863" spans="11:13" x14ac:dyDescent="0.25">
      <c r="K2863" s="3">
        <v>250</v>
      </c>
      <c r="L2863" s="3">
        <v>80</v>
      </c>
      <c r="M2863" s="9" t="s">
        <v>8221</v>
      </c>
    </row>
    <row r="2864" spans="11:13" x14ac:dyDescent="0.25">
      <c r="K2864" s="3">
        <v>12700</v>
      </c>
      <c r="L2864" s="3">
        <v>55</v>
      </c>
      <c r="M2864" s="9" t="s">
        <v>8221</v>
      </c>
    </row>
    <row r="2865" spans="11:13" x14ac:dyDescent="0.25">
      <c r="K2865" s="3">
        <v>50000</v>
      </c>
      <c r="L2865" s="3">
        <v>20</v>
      </c>
      <c r="M2865" s="9" t="s">
        <v>8221</v>
      </c>
    </row>
    <row r="2866" spans="11:13" x14ac:dyDescent="0.25">
      <c r="K2866" s="3">
        <v>2500</v>
      </c>
      <c r="L2866" s="3">
        <v>40</v>
      </c>
      <c r="M2866" s="9" t="s">
        <v>8221</v>
      </c>
    </row>
    <row r="2867" spans="11:13" x14ac:dyDescent="0.25">
      <c r="K2867" s="3">
        <v>2888</v>
      </c>
      <c r="L2867" s="3">
        <v>0</v>
      </c>
      <c r="M2867" s="9" t="s">
        <v>8221</v>
      </c>
    </row>
    <row r="2868" spans="11:13" x14ac:dyDescent="0.25">
      <c r="K2868" s="3">
        <v>5000</v>
      </c>
      <c r="L2868" s="3">
        <v>45</v>
      </c>
      <c r="M2868" s="9" t="s">
        <v>8221</v>
      </c>
    </row>
    <row r="2869" spans="11:13" x14ac:dyDescent="0.25">
      <c r="K2869" s="3">
        <v>2500</v>
      </c>
      <c r="L2869" s="3">
        <v>504</v>
      </c>
      <c r="M2869" s="9" t="s">
        <v>8221</v>
      </c>
    </row>
    <row r="2870" spans="11:13" x14ac:dyDescent="0.25">
      <c r="K2870" s="3">
        <v>15000</v>
      </c>
      <c r="L2870" s="3">
        <v>6301.76</v>
      </c>
      <c r="M2870" s="9" t="s">
        <v>8221</v>
      </c>
    </row>
    <row r="2871" spans="11:13" x14ac:dyDescent="0.25">
      <c r="K2871" s="3">
        <v>20000</v>
      </c>
      <c r="L2871" s="3">
        <v>177</v>
      </c>
      <c r="M2871" s="9" t="s">
        <v>8221</v>
      </c>
    </row>
    <row r="2872" spans="11:13" x14ac:dyDescent="0.25">
      <c r="K2872" s="3">
        <v>5000</v>
      </c>
      <c r="L2872" s="3">
        <v>750</v>
      </c>
      <c r="M2872" s="9" t="s">
        <v>8221</v>
      </c>
    </row>
    <row r="2873" spans="11:13" x14ac:dyDescent="0.25">
      <c r="K2873" s="3">
        <v>10000</v>
      </c>
      <c r="L2873" s="3">
        <v>467</v>
      </c>
      <c r="M2873" s="9" t="s">
        <v>8221</v>
      </c>
    </row>
    <row r="2874" spans="11:13" x14ac:dyDescent="0.25">
      <c r="K2874" s="3">
        <v>3000</v>
      </c>
      <c r="L2874" s="3">
        <v>0</v>
      </c>
      <c r="M2874" s="9" t="s">
        <v>8221</v>
      </c>
    </row>
    <row r="2875" spans="11:13" x14ac:dyDescent="0.25">
      <c r="K2875" s="3">
        <v>2500</v>
      </c>
      <c r="L2875" s="3">
        <v>953</v>
      </c>
      <c r="M2875" s="9" t="s">
        <v>8221</v>
      </c>
    </row>
    <row r="2876" spans="11:13" x14ac:dyDescent="0.25">
      <c r="K2876" s="3">
        <v>5000</v>
      </c>
      <c r="L2876" s="3">
        <v>271</v>
      </c>
      <c r="M2876" s="9" t="s">
        <v>8221</v>
      </c>
    </row>
    <row r="2877" spans="11:13" x14ac:dyDescent="0.25">
      <c r="K2877" s="3">
        <v>20000</v>
      </c>
      <c r="L2877" s="3">
        <v>7</v>
      </c>
      <c r="M2877" s="9" t="s">
        <v>8221</v>
      </c>
    </row>
    <row r="2878" spans="11:13" x14ac:dyDescent="0.25">
      <c r="K2878" s="3">
        <v>150000</v>
      </c>
      <c r="L2878" s="3">
        <v>0</v>
      </c>
      <c r="M2878" s="9" t="s">
        <v>8221</v>
      </c>
    </row>
    <row r="2879" spans="11:13" x14ac:dyDescent="0.25">
      <c r="K2879" s="3">
        <v>6000</v>
      </c>
      <c r="L2879" s="3">
        <v>650</v>
      </c>
      <c r="M2879" s="9" t="s">
        <v>8221</v>
      </c>
    </row>
    <row r="2880" spans="11:13" x14ac:dyDescent="0.25">
      <c r="K2880" s="3">
        <v>3000</v>
      </c>
      <c r="L2880" s="3">
        <v>63</v>
      </c>
      <c r="M2880" s="9" t="s">
        <v>8221</v>
      </c>
    </row>
    <row r="2881" spans="11:13" x14ac:dyDescent="0.25">
      <c r="K2881" s="3">
        <v>11200</v>
      </c>
      <c r="L2881" s="3">
        <v>29</v>
      </c>
      <c r="M2881" s="9" t="s">
        <v>8221</v>
      </c>
    </row>
    <row r="2882" spans="11:13" x14ac:dyDescent="0.25">
      <c r="K2882" s="3">
        <v>12000</v>
      </c>
      <c r="L2882" s="3">
        <v>2800</v>
      </c>
      <c r="M2882" s="9" t="s">
        <v>8221</v>
      </c>
    </row>
    <row r="2883" spans="11:13" x14ac:dyDescent="0.25">
      <c r="K2883" s="3">
        <v>5500</v>
      </c>
      <c r="L2883" s="3">
        <v>0</v>
      </c>
      <c r="M2883" s="9" t="s">
        <v>8221</v>
      </c>
    </row>
    <row r="2884" spans="11:13" x14ac:dyDescent="0.25">
      <c r="K2884" s="3">
        <v>750</v>
      </c>
      <c r="L2884" s="3">
        <v>252</v>
      </c>
      <c r="M2884" s="9" t="s">
        <v>8221</v>
      </c>
    </row>
    <row r="2885" spans="11:13" x14ac:dyDescent="0.25">
      <c r="K2885" s="3">
        <v>10000</v>
      </c>
      <c r="L2885" s="3">
        <v>1908</v>
      </c>
      <c r="M2885" s="9" t="s">
        <v>8221</v>
      </c>
    </row>
    <row r="2886" spans="11:13" x14ac:dyDescent="0.25">
      <c r="K2886" s="3">
        <v>45000</v>
      </c>
      <c r="L2886" s="3">
        <v>185</v>
      </c>
      <c r="M2886" s="9" t="s">
        <v>8221</v>
      </c>
    </row>
    <row r="2887" spans="11:13" x14ac:dyDescent="0.25">
      <c r="K2887" s="3">
        <v>400</v>
      </c>
      <c r="L2887" s="3">
        <v>130</v>
      </c>
      <c r="M2887" s="9" t="s">
        <v>8221</v>
      </c>
    </row>
    <row r="2888" spans="11:13" x14ac:dyDescent="0.25">
      <c r="K2888" s="3">
        <v>200</v>
      </c>
      <c r="L2888" s="3">
        <v>10</v>
      </c>
      <c r="M2888" s="9" t="s">
        <v>8221</v>
      </c>
    </row>
    <row r="2889" spans="11:13" x14ac:dyDescent="0.25">
      <c r="K2889" s="3">
        <v>3000</v>
      </c>
      <c r="L2889" s="3">
        <v>5</v>
      </c>
      <c r="M2889" s="9" t="s">
        <v>8221</v>
      </c>
    </row>
    <row r="2890" spans="11:13" x14ac:dyDescent="0.25">
      <c r="K2890" s="3">
        <v>30000</v>
      </c>
      <c r="L2890" s="3">
        <v>0</v>
      </c>
      <c r="M2890" s="9" t="s">
        <v>8221</v>
      </c>
    </row>
    <row r="2891" spans="11:13" x14ac:dyDescent="0.25">
      <c r="K2891" s="3">
        <v>3000</v>
      </c>
      <c r="L2891" s="3">
        <v>1142</v>
      </c>
      <c r="M2891" s="9" t="s">
        <v>8221</v>
      </c>
    </row>
    <row r="2892" spans="11:13" x14ac:dyDescent="0.25">
      <c r="K2892" s="3">
        <v>2000</v>
      </c>
      <c r="L2892" s="3">
        <v>21</v>
      </c>
      <c r="M2892" s="9" t="s">
        <v>8221</v>
      </c>
    </row>
    <row r="2893" spans="11:13" x14ac:dyDescent="0.25">
      <c r="K2893" s="3">
        <v>10000</v>
      </c>
      <c r="L2893" s="3">
        <v>273</v>
      </c>
      <c r="M2893" s="9" t="s">
        <v>8221</v>
      </c>
    </row>
    <row r="2894" spans="11:13" x14ac:dyDescent="0.25">
      <c r="K2894" s="3">
        <v>5500</v>
      </c>
      <c r="L2894" s="3">
        <v>500</v>
      </c>
      <c r="M2894" s="9" t="s">
        <v>8221</v>
      </c>
    </row>
    <row r="2895" spans="11:13" x14ac:dyDescent="0.25">
      <c r="K2895" s="3">
        <v>5000</v>
      </c>
      <c r="L2895" s="3">
        <v>25</v>
      </c>
      <c r="M2895" s="9" t="s">
        <v>8221</v>
      </c>
    </row>
    <row r="2896" spans="11:13" x14ac:dyDescent="0.25">
      <c r="K2896" s="3">
        <v>50000</v>
      </c>
      <c r="L2896" s="3">
        <v>0</v>
      </c>
      <c r="M2896" s="9" t="s">
        <v>8221</v>
      </c>
    </row>
    <row r="2897" spans="11:13" x14ac:dyDescent="0.25">
      <c r="K2897" s="3">
        <v>500</v>
      </c>
      <c r="L2897" s="3">
        <v>23</v>
      </c>
      <c r="M2897" s="9" t="s">
        <v>8221</v>
      </c>
    </row>
    <row r="2898" spans="11:13" x14ac:dyDescent="0.25">
      <c r="K2898" s="3">
        <v>3000</v>
      </c>
      <c r="L2898" s="3">
        <v>625</v>
      </c>
      <c r="M2898" s="9" t="s">
        <v>8221</v>
      </c>
    </row>
    <row r="2899" spans="11:13" x14ac:dyDescent="0.25">
      <c r="K2899" s="3">
        <v>12000</v>
      </c>
      <c r="L2899" s="3">
        <v>550</v>
      </c>
      <c r="M2899" s="9" t="s">
        <v>8221</v>
      </c>
    </row>
    <row r="2900" spans="11:13" x14ac:dyDescent="0.25">
      <c r="K2900" s="3">
        <v>7500</v>
      </c>
      <c r="L2900" s="3">
        <v>316</v>
      </c>
      <c r="M2900" s="9" t="s">
        <v>8221</v>
      </c>
    </row>
    <row r="2901" spans="11:13" x14ac:dyDescent="0.25">
      <c r="K2901" s="3">
        <v>10000</v>
      </c>
      <c r="L2901" s="3">
        <v>0</v>
      </c>
      <c r="M2901" s="9" t="s">
        <v>8221</v>
      </c>
    </row>
    <row r="2902" spans="11:13" x14ac:dyDescent="0.25">
      <c r="K2902" s="3">
        <v>5500</v>
      </c>
      <c r="L2902" s="3">
        <v>3405</v>
      </c>
      <c r="M2902" s="9" t="s">
        <v>8221</v>
      </c>
    </row>
    <row r="2903" spans="11:13" x14ac:dyDescent="0.25">
      <c r="K2903" s="3">
        <v>750</v>
      </c>
      <c r="L2903" s="3">
        <v>6</v>
      </c>
      <c r="M2903" s="9" t="s">
        <v>8221</v>
      </c>
    </row>
    <row r="2904" spans="11:13" x14ac:dyDescent="0.25">
      <c r="K2904" s="3">
        <v>150000</v>
      </c>
      <c r="L2904" s="3">
        <v>25</v>
      </c>
      <c r="M2904" s="9" t="s">
        <v>8221</v>
      </c>
    </row>
    <row r="2905" spans="11:13" x14ac:dyDescent="0.25">
      <c r="K2905" s="3">
        <v>5000</v>
      </c>
      <c r="L2905" s="3">
        <v>39</v>
      </c>
      <c r="M2905" s="9" t="s">
        <v>8221</v>
      </c>
    </row>
    <row r="2906" spans="11:13" x14ac:dyDescent="0.25">
      <c r="K2906" s="3">
        <v>1500</v>
      </c>
      <c r="L2906" s="3">
        <v>75</v>
      </c>
      <c r="M2906" s="9" t="s">
        <v>8221</v>
      </c>
    </row>
    <row r="2907" spans="11:13" x14ac:dyDescent="0.25">
      <c r="K2907" s="3">
        <v>3500</v>
      </c>
      <c r="L2907" s="3">
        <v>622</v>
      </c>
      <c r="M2907" s="9" t="s">
        <v>8221</v>
      </c>
    </row>
    <row r="2908" spans="11:13" x14ac:dyDescent="0.25">
      <c r="K2908" s="3">
        <v>6000</v>
      </c>
      <c r="L2908" s="3">
        <v>565</v>
      </c>
      <c r="M2908" s="9" t="s">
        <v>8221</v>
      </c>
    </row>
    <row r="2909" spans="11:13" x14ac:dyDescent="0.25">
      <c r="K2909" s="3">
        <v>2500</v>
      </c>
      <c r="L2909" s="3">
        <v>2</v>
      </c>
      <c r="M2909" s="9" t="s">
        <v>8221</v>
      </c>
    </row>
    <row r="2910" spans="11:13" x14ac:dyDescent="0.25">
      <c r="K2910" s="3">
        <v>9600</v>
      </c>
      <c r="L2910" s="3">
        <v>264</v>
      </c>
      <c r="M2910" s="9" t="s">
        <v>8221</v>
      </c>
    </row>
    <row r="2911" spans="11:13" x14ac:dyDescent="0.25">
      <c r="K2911" s="3">
        <v>180000</v>
      </c>
      <c r="L2911" s="3">
        <v>20</v>
      </c>
      <c r="M2911" s="9" t="s">
        <v>8221</v>
      </c>
    </row>
    <row r="2912" spans="11:13" x14ac:dyDescent="0.25">
      <c r="K2912" s="3">
        <v>30000</v>
      </c>
      <c r="L2912" s="3">
        <v>1</v>
      </c>
      <c r="M2912" s="9" t="s">
        <v>8221</v>
      </c>
    </row>
    <row r="2913" spans="11:13" x14ac:dyDescent="0.25">
      <c r="K2913" s="3">
        <v>1800</v>
      </c>
      <c r="L2913" s="3">
        <v>657</v>
      </c>
      <c r="M2913" s="9" t="s">
        <v>8221</v>
      </c>
    </row>
    <row r="2914" spans="11:13" x14ac:dyDescent="0.25">
      <c r="K2914" s="3">
        <v>14440</v>
      </c>
      <c r="L2914" s="3">
        <v>2030</v>
      </c>
      <c r="M2914" s="9" t="s">
        <v>8221</v>
      </c>
    </row>
    <row r="2915" spans="11:13" x14ac:dyDescent="0.25">
      <c r="K2915" s="3">
        <v>10000</v>
      </c>
      <c r="L2915" s="3">
        <v>2</v>
      </c>
      <c r="M2915" s="9" t="s">
        <v>8221</v>
      </c>
    </row>
    <row r="2916" spans="11:13" x14ac:dyDescent="0.25">
      <c r="K2916" s="3">
        <v>25000</v>
      </c>
      <c r="L2916" s="3">
        <v>1</v>
      </c>
      <c r="M2916" s="9" t="s">
        <v>8221</v>
      </c>
    </row>
    <row r="2917" spans="11:13" x14ac:dyDescent="0.25">
      <c r="K2917" s="3">
        <v>1000</v>
      </c>
      <c r="L2917" s="3">
        <v>611</v>
      </c>
      <c r="M2917" s="9" t="s">
        <v>8221</v>
      </c>
    </row>
    <row r="2918" spans="11:13" x14ac:dyDescent="0.25">
      <c r="K2918" s="3">
        <v>1850</v>
      </c>
      <c r="L2918" s="3">
        <v>145</v>
      </c>
      <c r="M2918" s="9" t="s">
        <v>8221</v>
      </c>
    </row>
    <row r="2919" spans="11:13" x14ac:dyDescent="0.25">
      <c r="K2919" s="3">
        <v>2000</v>
      </c>
      <c r="L2919" s="3">
        <v>437</v>
      </c>
      <c r="M2919" s="9" t="s">
        <v>8221</v>
      </c>
    </row>
    <row r="2920" spans="11:13" x14ac:dyDescent="0.25">
      <c r="K2920" s="3">
        <v>5000</v>
      </c>
      <c r="L2920" s="3">
        <v>1362</v>
      </c>
      <c r="M2920" s="9" t="s">
        <v>8221</v>
      </c>
    </row>
    <row r="2921" spans="11:13" x14ac:dyDescent="0.25">
      <c r="K2921" s="3">
        <v>600</v>
      </c>
      <c r="L2921" s="3">
        <v>51</v>
      </c>
      <c r="M2921" s="9" t="s">
        <v>8221</v>
      </c>
    </row>
    <row r="2922" spans="11:13" x14ac:dyDescent="0.25">
      <c r="K2922" s="3">
        <v>2500</v>
      </c>
      <c r="L2922" s="3">
        <v>671</v>
      </c>
      <c r="M2922" s="9" t="s">
        <v>8221</v>
      </c>
    </row>
    <row r="2923" spans="11:13" x14ac:dyDescent="0.25">
      <c r="K2923" s="3">
        <v>100</v>
      </c>
      <c r="L2923" s="3">
        <v>129</v>
      </c>
      <c r="M2923" s="8" t="s">
        <v>8219</v>
      </c>
    </row>
    <row r="2924" spans="11:13" x14ac:dyDescent="0.25">
      <c r="K2924" s="3">
        <v>500</v>
      </c>
      <c r="L2924" s="3">
        <v>500</v>
      </c>
      <c r="M2924" s="8" t="s">
        <v>8219</v>
      </c>
    </row>
    <row r="2925" spans="11:13" x14ac:dyDescent="0.25">
      <c r="K2925" s="3">
        <v>300</v>
      </c>
      <c r="L2925" s="3">
        <v>300</v>
      </c>
      <c r="M2925" s="8" t="s">
        <v>8219</v>
      </c>
    </row>
    <row r="2926" spans="11:13" x14ac:dyDescent="0.25">
      <c r="K2926" s="3">
        <v>25000</v>
      </c>
      <c r="L2926" s="3">
        <v>25800</v>
      </c>
      <c r="M2926" s="8" t="s">
        <v>8219</v>
      </c>
    </row>
    <row r="2927" spans="11:13" x14ac:dyDescent="0.25">
      <c r="K2927" s="3">
        <v>45000</v>
      </c>
      <c r="L2927" s="3">
        <v>46100.69</v>
      </c>
      <c r="M2927" s="8" t="s">
        <v>8219</v>
      </c>
    </row>
    <row r="2928" spans="11:13" x14ac:dyDescent="0.25">
      <c r="K2928" s="3">
        <v>3000</v>
      </c>
      <c r="L2928" s="3">
        <v>3750</v>
      </c>
      <c r="M2928" s="8" t="s">
        <v>8219</v>
      </c>
    </row>
    <row r="2929" spans="11:13" x14ac:dyDescent="0.25">
      <c r="K2929" s="3">
        <v>1800</v>
      </c>
      <c r="L2929" s="3">
        <v>2355</v>
      </c>
      <c r="M2929" s="8" t="s">
        <v>8219</v>
      </c>
    </row>
    <row r="2930" spans="11:13" x14ac:dyDescent="0.25">
      <c r="K2930" s="3">
        <v>1000</v>
      </c>
      <c r="L2930" s="3">
        <v>1000</v>
      </c>
      <c r="M2930" s="8" t="s">
        <v>8219</v>
      </c>
    </row>
    <row r="2931" spans="11:13" x14ac:dyDescent="0.25">
      <c r="K2931" s="3">
        <v>8000</v>
      </c>
      <c r="L2931" s="3">
        <v>8165.55</v>
      </c>
      <c r="M2931" s="8" t="s">
        <v>8219</v>
      </c>
    </row>
    <row r="2932" spans="11:13" x14ac:dyDescent="0.25">
      <c r="K2932" s="3">
        <v>10000</v>
      </c>
      <c r="L2932" s="3">
        <v>10092</v>
      </c>
      <c r="M2932" s="8" t="s">
        <v>8219</v>
      </c>
    </row>
    <row r="2933" spans="11:13" x14ac:dyDescent="0.25">
      <c r="K2933" s="3">
        <v>750</v>
      </c>
      <c r="L2933" s="3">
        <v>795</v>
      </c>
      <c r="M2933" s="8" t="s">
        <v>8219</v>
      </c>
    </row>
    <row r="2934" spans="11:13" x14ac:dyDescent="0.25">
      <c r="K2934" s="3">
        <v>3100</v>
      </c>
      <c r="L2934" s="3">
        <v>3258</v>
      </c>
      <c r="M2934" s="8" t="s">
        <v>8219</v>
      </c>
    </row>
    <row r="2935" spans="11:13" x14ac:dyDescent="0.25">
      <c r="K2935" s="3">
        <v>2500</v>
      </c>
      <c r="L2935" s="3">
        <v>2569</v>
      </c>
      <c r="M2935" s="8" t="s">
        <v>8219</v>
      </c>
    </row>
    <row r="2936" spans="11:13" x14ac:dyDescent="0.25">
      <c r="K2936" s="3">
        <v>2500</v>
      </c>
      <c r="L2936" s="3">
        <v>2700</v>
      </c>
      <c r="M2936" s="8" t="s">
        <v>8219</v>
      </c>
    </row>
    <row r="2937" spans="11:13" x14ac:dyDescent="0.25">
      <c r="K2937" s="3">
        <v>3500</v>
      </c>
      <c r="L2937" s="3">
        <v>3531</v>
      </c>
      <c r="M2937" s="8" t="s">
        <v>8219</v>
      </c>
    </row>
    <row r="2938" spans="11:13" x14ac:dyDescent="0.25">
      <c r="K2938" s="3">
        <v>1000</v>
      </c>
      <c r="L2938" s="3">
        <v>1280</v>
      </c>
      <c r="M2938" s="8" t="s">
        <v>8219</v>
      </c>
    </row>
    <row r="2939" spans="11:13" x14ac:dyDescent="0.25">
      <c r="K2939" s="3">
        <v>1500</v>
      </c>
      <c r="L2939" s="3">
        <v>2000</v>
      </c>
      <c r="M2939" s="8" t="s">
        <v>8219</v>
      </c>
    </row>
    <row r="2940" spans="11:13" x14ac:dyDescent="0.25">
      <c r="K2940" s="3">
        <v>4000</v>
      </c>
      <c r="L2940" s="3">
        <v>4055</v>
      </c>
      <c r="M2940" s="8" t="s">
        <v>8219</v>
      </c>
    </row>
    <row r="2941" spans="11:13" x14ac:dyDescent="0.25">
      <c r="K2941" s="3">
        <v>8000</v>
      </c>
      <c r="L2941" s="3">
        <v>8230</v>
      </c>
      <c r="M2941" s="8" t="s">
        <v>8219</v>
      </c>
    </row>
    <row r="2942" spans="11:13" x14ac:dyDescent="0.25">
      <c r="K2942" s="3">
        <v>2500</v>
      </c>
      <c r="L2942" s="3">
        <v>2681</v>
      </c>
      <c r="M2942" s="8" t="s">
        <v>8219</v>
      </c>
    </row>
    <row r="2943" spans="11:13" x14ac:dyDescent="0.25">
      <c r="K2943" s="3">
        <v>25000</v>
      </c>
      <c r="L2943" s="3">
        <v>1</v>
      </c>
      <c r="M2943" s="9" t="s">
        <v>8221</v>
      </c>
    </row>
    <row r="2944" spans="11:13" x14ac:dyDescent="0.25">
      <c r="K2944" s="3">
        <v>200000</v>
      </c>
      <c r="L2944" s="3">
        <v>40850</v>
      </c>
      <c r="M2944" s="9" t="s">
        <v>8221</v>
      </c>
    </row>
    <row r="2945" spans="11:13" x14ac:dyDescent="0.25">
      <c r="K2945" s="3">
        <v>3000</v>
      </c>
      <c r="L2945" s="3">
        <v>0</v>
      </c>
      <c r="M2945" s="9" t="s">
        <v>8221</v>
      </c>
    </row>
    <row r="2946" spans="11:13" x14ac:dyDescent="0.25">
      <c r="K2946" s="3">
        <v>10000</v>
      </c>
      <c r="L2946" s="3">
        <v>100</v>
      </c>
      <c r="M2946" s="9" t="s">
        <v>8221</v>
      </c>
    </row>
    <row r="2947" spans="11:13" x14ac:dyDescent="0.25">
      <c r="K2947" s="3">
        <v>50000</v>
      </c>
      <c r="L2947" s="3">
        <v>0</v>
      </c>
      <c r="M2947" s="9" t="s">
        <v>8221</v>
      </c>
    </row>
    <row r="2948" spans="11:13" x14ac:dyDescent="0.25">
      <c r="K2948" s="3">
        <v>2000</v>
      </c>
      <c r="L2948" s="3">
        <v>2</v>
      </c>
      <c r="M2948" s="9" t="s">
        <v>8221</v>
      </c>
    </row>
    <row r="2949" spans="11:13" x14ac:dyDescent="0.25">
      <c r="K2949" s="3">
        <v>25000</v>
      </c>
      <c r="L2949" s="3">
        <v>1072</v>
      </c>
      <c r="M2949" s="9" t="s">
        <v>8221</v>
      </c>
    </row>
    <row r="2950" spans="11:13" x14ac:dyDescent="0.25">
      <c r="K2950" s="3">
        <v>500000</v>
      </c>
      <c r="L2950" s="3">
        <v>24</v>
      </c>
      <c r="M2950" s="9" t="s">
        <v>8221</v>
      </c>
    </row>
    <row r="2951" spans="11:13" x14ac:dyDescent="0.25">
      <c r="K2951" s="3">
        <v>1000</v>
      </c>
      <c r="L2951" s="3">
        <v>25</v>
      </c>
      <c r="M2951" s="9" t="s">
        <v>8221</v>
      </c>
    </row>
    <row r="2952" spans="11:13" x14ac:dyDescent="0.25">
      <c r="K2952" s="3">
        <v>5000000</v>
      </c>
      <c r="L2952" s="3">
        <v>0</v>
      </c>
      <c r="M2952" s="9" t="s">
        <v>8221</v>
      </c>
    </row>
    <row r="2953" spans="11:13" x14ac:dyDescent="0.25">
      <c r="K2953" s="3">
        <v>50000</v>
      </c>
      <c r="L2953" s="3">
        <v>1096</v>
      </c>
      <c r="M2953" s="7" t="s">
        <v>8220</v>
      </c>
    </row>
    <row r="2954" spans="11:13" x14ac:dyDescent="0.25">
      <c r="K2954" s="3">
        <v>20000</v>
      </c>
      <c r="L2954" s="3">
        <v>1605</v>
      </c>
      <c r="M2954" s="7" t="s">
        <v>8220</v>
      </c>
    </row>
    <row r="2955" spans="11:13" x14ac:dyDescent="0.25">
      <c r="K2955" s="3">
        <v>400000</v>
      </c>
      <c r="L2955" s="3">
        <v>605</v>
      </c>
      <c r="M2955" s="7" t="s">
        <v>8220</v>
      </c>
    </row>
    <row r="2956" spans="11:13" x14ac:dyDescent="0.25">
      <c r="K2956" s="3">
        <v>15000</v>
      </c>
      <c r="L2956" s="3">
        <v>0</v>
      </c>
      <c r="M2956" s="7" t="s">
        <v>8220</v>
      </c>
    </row>
    <row r="2957" spans="11:13" x14ac:dyDescent="0.25">
      <c r="K2957" s="3">
        <v>1200</v>
      </c>
      <c r="L2957" s="3">
        <v>715</v>
      </c>
      <c r="M2957" s="7" t="s">
        <v>8220</v>
      </c>
    </row>
    <row r="2958" spans="11:13" x14ac:dyDescent="0.25">
      <c r="K2958" s="3">
        <v>7900</v>
      </c>
      <c r="L2958" s="3">
        <v>1322</v>
      </c>
      <c r="M2958" s="7" t="s">
        <v>8220</v>
      </c>
    </row>
    <row r="2959" spans="11:13" x14ac:dyDescent="0.25">
      <c r="K2959" s="3">
        <v>15000</v>
      </c>
      <c r="L2959" s="3">
        <v>280</v>
      </c>
      <c r="M2959" s="7" t="s">
        <v>8220</v>
      </c>
    </row>
    <row r="2960" spans="11:13" x14ac:dyDescent="0.25">
      <c r="K2960" s="3">
        <v>80000</v>
      </c>
      <c r="L2960" s="3">
        <v>0</v>
      </c>
      <c r="M2960" s="7" t="s">
        <v>8220</v>
      </c>
    </row>
    <row r="2961" spans="11:13" x14ac:dyDescent="0.25">
      <c r="K2961" s="3">
        <v>10000</v>
      </c>
      <c r="L2961" s="3">
        <v>0</v>
      </c>
      <c r="M2961" s="7" t="s">
        <v>8220</v>
      </c>
    </row>
    <row r="2962" spans="11:13" x14ac:dyDescent="0.25">
      <c r="K2962" s="3">
        <v>30000000</v>
      </c>
      <c r="L2962" s="3">
        <v>0</v>
      </c>
      <c r="M2962" s="7" t="s">
        <v>8220</v>
      </c>
    </row>
    <row r="2963" spans="11:13" x14ac:dyDescent="0.25">
      <c r="K2963" s="3">
        <v>5000</v>
      </c>
      <c r="L2963" s="3">
        <v>5481</v>
      </c>
      <c r="M2963" s="8" t="s">
        <v>8219</v>
      </c>
    </row>
    <row r="2964" spans="11:13" x14ac:dyDescent="0.25">
      <c r="K2964" s="3">
        <v>1000</v>
      </c>
      <c r="L2964" s="3">
        <v>1218</v>
      </c>
      <c r="M2964" s="8" t="s">
        <v>8219</v>
      </c>
    </row>
    <row r="2965" spans="11:13" x14ac:dyDescent="0.25">
      <c r="K2965" s="3">
        <v>10000</v>
      </c>
      <c r="L2965" s="3">
        <v>10685</v>
      </c>
      <c r="M2965" s="8" t="s">
        <v>8219</v>
      </c>
    </row>
    <row r="2966" spans="11:13" x14ac:dyDescent="0.25">
      <c r="K2966" s="3">
        <v>5000</v>
      </c>
      <c r="L2966" s="3">
        <v>5035.6899999999996</v>
      </c>
      <c r="M2966" s="8" t="s">
        <v>8219</v>
      </c>
    </row>
    <row r="2967" spans="11:13" x14ac:dyDescent="0.25">
      <c r="K2967" s="3">
        <v>1500</v>
      </c>
      <c r="L2967" s="3">
        <v>1635</v>
      </c>
      <c r="M2967" s="8" t="s">
        <v>8219</v>
      </c>
    </row>
    <row r="2968" spans="11:13" x14ac:dyDescent="0.25">
      <c r="K2968" s="3">
        <v>10000</v>
      </c>
      <c r="L2968" s="3">
        <v>11363</v>
      </c>
      <c r="M2968" s="8" t="s">
        <v>8219</v>
      </c>
    </row>
    <row r="2969" spans="11:13" x14ac:dyDescent="0.25">
      <c r="K2969" s="3">
        <v>5000</v>
      </c>
      <c r="L2969" s="3">
        <v>5696</v>
      </c>
      <c r="M2969" s="8" t="s">
        <v>8219</v>
      </c>
    </row>
    <row r="2970" spans="11:13" x14ac:dyDescent="0.25">
      <c r="K2970" s="3">
        <v>3500</v>
      </c>
      <c r="L2970" s="3">
        <v>3710</v>
      </c>
      <c r="M2970" s="8" t="s">
        <v>8219</v>
      </c>
    </row>
    <row r="2971" spans="11:13" x14ac:dyDescent="0.25">
      <c r="K2971" s="3">
        <v>1000</v>
      </c>
      <c r="L2971" s="3">
        <v>1625</v>
      </c>
      <c r="M2971" s="8" t="s">
        <v>8219</v>
      </c>
    </row>
    <row r="2972" spans="11:13" x14ac:dyDescent="0.25">
      <c r="K2972" s="3">
        <v>6000</v>
      </c>
      <c r="L2972" s="3">
        <v>6360</v>
      </c>
      <c r="M2972" s="8" t="s">
        <v>8219</v>
      </c>
    </row>
    <row r="2973" spans="11:13" x14ac:dyDescent="0.25">
      <c r="K2973" s="3">
        <v>3200</v>
      </c>
      <c r="L2973" s="3">
        <v>3205</v>
      </c>
      <c r="M2973" s="8" t="s">
        <v>8219</v>
      </c>
    </row>
    <row r="2974" spans="11:13" x14ac:dyDescent="0.25">
      <c r="K2974" s="3">
        <v>2000</v>
      </c>
      <c r="L2974" s="3">
        <v>2107</v>
      </c>
      <c r="M2974" s="8" t="s">
        <v>8219</v>
      </c>
    </row>
    <row r="2975" spans="11:13" x14ac:dyDescent="0.25">
      <c r="K2975" s="3">
        <v>5000</v>
      </c>
      <c r="L2975" s="3">
        <v>8740</v>
      </c>
      <c r="M2975" s="8" t="s">
        <v>8219</v>
      </c>
    </row>
    <row r="2976" spans="11:13" x14ac:dyDescent="0.25">
      <c r="K2976" s="3">
        <v>5000</v>
      </c>
      <c r="L2976" s="3">
        <v>5100</v>
      </c>
      <c r="M2976" s="8" t="s">
        <v>8219</v>
      </c>
    </row>
    <row r="2977" spans="11:13" x14ac:dyDescent="0.25">
      <c r="K2977" s="3">
        <v>8000</v>
      </c>
      <c r="L2977" s="3">
        <v>8010</v>
      </c>
      <c r="M2977" s="8" t="s">
        <v>8219</v>
      </c>
    </row>
    <row r="2978" spans="11:13" x14ac:dyDescent="0.25">
      <c r="K2978" s="3">
        <v>70</v>
      </c>
      <c r="L2978" s="3">
        <v>120</v>
      </c>
      <c r="M2978" s="8" t="s">
        <v>8219</v>
      </c>
    </row>
    <row r="2979" spans="11:13" x14ac:dyDescent="0.25">
      <c r="K2979" s="3">
        <v>3000</v>
      </c>
      <c r="L2979" s="3">
        <v>3407</v>
      </c>
      <c r="M2979" s="8" t="s">
        <v>8219</v>
      </c>
    </row>
    <row r="2980" spans="11:13" x14ac:dyDescent="0.25">
      <c r="K2980" s="3">
        <v>750</v>
      </c>
      <c r="L2980" s="3">
        <v>971</v>
      </c>
      <c r="M2980" s="8" t="s">
        <v>8219</v>
      </c>
    </row>
    <row r="2981" spans="11:13" x14ac:dyDescent="0.25">
      <c r="K2981" s="3">
        <v>5000</v>
      </c>
      <c r="L2981" s="3">
        <v>5070</v>
      </c>
      <c r="M2981" s="8" t="s">
        <v>8219</v>
      </c>
    </row>
    <row r="2982" spans="11:13" x14ac:dyDescent="0.25">
      <c r="K2982" s="3">
        <v>3000</v>
      </c>
      <c r="L2982" s="3">
        <v>3275</v>
      </c>
      <c r="M2982" s="8" t="s">
        <v>8219</v>
      </c>
    </row>
    <row r="2983" spans="11:13" x14ac:dyDescent="0.25">
      <c r="K2983" s="3">
        <v>4000</v>
      </c>
      <c r="L2983" s="3">
        <v>5157</v>
      </c>
      <c r="M2983" s="8" t="s">
        <v>8219</v>
      </c>
    </row>
    <row r="2984" spans="11:13" x14ac:dyDescent="0.25">
      <c r="K2984" s="3">
        <v>5000</v>
      </c>
      <c r="L2984" s="3">
        <v>5103</v>
      </c>
      <c r="M2984" s="8" t="s">
        <v>8219</v>
      </c>
    </row>
    <row r="2985" spans="11:13" x14ac:dyDescent="0.25">
      <c r="K2985" s="3">
        <v>116000</v>
      </c>
      <c r="L2985" s="3">
        <v>169985.91</v>
      </c>
      <c r="M2985" s="8" t="s">
        <v>8219</v>
      </c>
    </row>
    <row r="2986" spans="11:13" x14ac:dyDescent="0.25">
      <c r="K2986" s="3">
        <v>25000</v>
      </c>
      <c r="L2986" s="3">
        <v>25088</v>
      </c>
      <c r="M2986" s="8" t="s">
        <v>8219</v>
      </c>
    </row>
    <row r="2987" spans="11:13" x14ac:dyDescent="0.25">
      <c r="K2987" s="3">
        <v>10000</v>
      </c>
      <c r="L2987" s="3">
        <v>12165</v>
      </c>
      <c r="M2987" s="8" t="s">
        <v>8219</v>
      </c>
    </row>
    <row r="2988" spans="11:13" x14ac:dyDescent="0.25">
      <c r="K2988" s="3">
        <v>2400</v>
      </c>
      <c r="L2988" s="3">
        <v>2532</v>
      </c>
      <c r="M2988" s="8" t="s">
        <v>8219</v>
      </c>
    </row>
    <row r="2989" spans="11:13" x14ac:dyDescent="0.25">
      <c r="K2989" s="3">
        <v>25000</v>
      </c>
      <c r="L2989" s="3">
        <v>27600.2</v>
      </c>
      <c r="M2989" s="8" t="s">
        <v>8219</v>
      </c>
    </row>
    <row r="2990" spans="11:13" x14ac:dyDescent="0.25">
      <c r="K2990" s="3">
        <v>1000</v>
      </c>
      <c r="L2990" s="3">
        <v>1000</v>
      </c>
      <c r="M2990" s="8" t="s">
        <v>8219</v>
      </c>
    </row>
    <row r="2991" spans="11:13" x14ac:dyDescent="0.25">
      <c r="K2991" s="3">
        <v>20000</v>
      </c>
      <c r="L2991" s="3">
        <v>35307</v>
      </c>
      <c r="M2991" s="8" t="s">
        <v>8219</v>
      </c>
    </row>
    <row r="2992" spans="11:13" x14ac:dyDescent="0.25">
      <c r="K2992" s="3">
        <v>10000</v>
      </c>
      <c r="L2992" s="3">
        <v>10000</v>
      </c>
      <c r="M2992" s="8" t="s">
        <v>8219</v>
      </c>
    </row>
    <row r="2993" spans="11:13" x14ac:dyDescent="0.25">
      <c r="K2993" s="3">
        <v>8500</v>
      </c>
      <c r="L2993" s="3">
        <v>8780</v>
      </c>
      <c r="M2993" s="8" t="s">
        <v>8219</v>
      </c>
    </row>
    <row r="2994" spans="11:13" x14ac:dyDescent="0.25">
      <c r="K2994" s="3">
        <v>3000</v>
      </c>
      <c r="L2994" s="3">
        <v>3135</v>
      </c>
      <c r="M2994" s="8" t="s">
        <v>8219</v>
      </c>
    </row>
    <row r="2995" spans="11:13" x14ac:dyDescent="0.25">
      <c r="K2995" s="3">
        <v>1000</v>
      </c>
      <c r="L2995" s="3">
        <v>1003</v>
      </c>
      <c r="M2995" s="8" t="s">
        <v>8219</v>
      </c>
    </row>
    <row r="2996" spans="11:13" x14ac:dyDescent="0.25">
      <c r="K2996" s="3">
        <v>300</v>
      </c>
      <c r="L2996" s="3">
        <v>1373.24</v>
      </c>
      <c r="M2996" s="8" t="s">
        <v>8219</v>
      </c>
    </row>
    <row r="2997" spans="11:13" x14ac:dyDescent="0.25">
      <c r="K2997" s="3">
        <v>15000</v>
      </c>
      <c r="L2997" s="3">
        <v>15744</v>
      </c>
      <c r="M2997" s="8" t="s">
        <v>8219</v>
      </c>
    </row>
    <row r="2998" spans="11:13" x14ac:dyDescent="0.25">
      <c r="K2998" s="3">
        <v>35000</v>
      </c>
      <c r="L2998" s="3">
        <v>60180</v>
      </c>
      <c r="M2998" s="8" t="s">
        <v>8219</v>
      </c>
    </row>
    <row r="2999" spans="11:13" x14ac:dyDescent="0.25">
      <c r="K2999" s="3">
        <v>10000</v>
      </c>
      <c r="L2999" s="3">
        <v>10373</v>
      </c>
      <c r="M2999" s="8" t="s">
        <v>8219</v>
      </c>
    </row>
    <row r="3000" spans="11:13" x14ac:dyDescent="0.25">
      <c r="K3000" s="3">
        <v>50000</v>
      </c>
      <c r="L3000" s="3">
        <v>51514.5</v>
      </c>
      <c r="M3000" s="8" t="s">
        <v>8219</v>
      </c>
    </row>
    <row r="3001" spans="11:13" x14ac:dyDescent="0.25">
      <c r="K3001" s="3">
        <v>1350</v>
      </c>
      <c r="L3001" s="3">
        <v>1605</v>
      </c>
      <c r="M3001" s="8" t="s">
        <v>8219</v>
      </c>
    </row>
    <row r="3002" spans="11:13" x14ac:dyDescent="0.25">
      <c r="K3002" s="3">
        <v>500</v>
      </c>
      <c r="L3002" s="3">
        <v>500</v>
      </c>
      <c r="M3002" s="8" t="s">
        <v>8219</v>
      </c>
    </row>
    <row r="3003" spans="11:13" x14ac:dyDescent="0.25">
      <c r="K3003" s="3">
        <v>7214</v>
      </c>
      <c r="L3003" s="3">
        <v>22991.01</v>
      </c>
      <c r="M3003" s="8" t="s">
        <v>8219</v>
      </c>
    </row>
    <row r="3004" spans="11:13" x14ac:dyDescent="0.25">
      <c r="K3004" s="3">
        <v>7000</v>
      </c>
      <c r="L3004" s="3">
        <v>7595.43</v>
      </c>
      <c r="M3004" s="8" t="s">
        <v>8219</v>
      </c>
    </row>
    <row r="3005" spans="11:13" x14ac:dyDescent="0.25">
      <c r="K3005" s="3">
        <v>3000</v>
      </c>
      <c r="L3005" s="3">
        <v>3035</v>
      </c>
      <c r="M3005" s="8" t="s">
        <v>8219</v>
      </c>
    </row>
    <row r="3006" spans="11:13" x14ac:dyDescent="0.25">
      <c r="K3006" s="3">
        <v>40000</v>
      </c>
      <c r="L3006" s="3">
        <v>45126</v>
      </c>
      <c r="M3006" s="8" t="s">
        <v>8219</v>
      </c>
    </row>
    <row r="3007" spans="11:13" x14ac:dyDescent="0.25">
      <c r="K3007" s="3">
        <v>10600</v>
      </c>
      <c r="L3007" s="3">
        <v>12772.6</v>
      </c>
      <c r="M3007" s="8" t="s">
        <v>8219</v>
      </c>
    </row>
    <row r="3008" spans="11:13" x14ac:dyDescent="0.25">
      <c r="K3008" s="3">
        <v>8000</v>
      </c>
      <c r="L3008" s="3">
        <v>8620</v>
      </c>
      <c r="M3008" s="8" t="s">
        <v>8219</v>
      </c>
    </row>
    <row r="3009" spans="11:13" x14ac:dyDescent="0.25">
      <c r="K3009" s="3">
        <v>600</v>
      </c>
      <c r="L3009" s="3">
        <v>1080</v>
      </c>
      <c r="M3009" s="8" t="s">
        <v>8219</v>
      </c>
    </row>
    <row r="3010" spans="11:13" x14ac:dyDescent="0.25">
      <c r="K3010" s="3">
        <v>3000</v>
      </c>
      <c r="L3010" s="3">
        <v>3035</v>
      </c>
      <c r="M3010" s="8" t="s">
        <v>8219</v>
      </c>
    </row>
    <row r="3011" spans="11:13" x14ac:dyDescent="0.25">
      <c r="K3011" s="3">
        <v>25000</v>
      </c>
      <c r="L3011" s="3">
        <v>29939</v>
      </c>
      <c r="M3011" s="8" t="s">
        <v>8219</v>
      </c>
    </row>
    <row r="3012" spans="11:13" x14ac:dyDescent="0.25">
      <c r="K3012" s="3">
        <v>1500</v>
      </c>
      <c r="L3012" s="3">
        <v>2370</v>
      </c>
      <c r="M3012" s="8" t="s">
        <v>8219</v>
      </c>
    </row>
    <row r="3013" spans="11:13" x14ac:dyDescent="0.25">
      <c r="K3013" s="3">
        <v>300</v>
      </c>
      <c r="L3013" s="3">
        <v>371</v>
      </c>
      <c r="M3013" s="8" t="s">
        <v>8219</v>
      </c>
    </row>
    <row r="3014" spans="11:13" x14ac:dyDescent="0.25">
      <c r="K3014" s="3">
        <v>4000</v>
      </c>
      <c r="L3014" s="3">
        <v>4685</v>
      </c>
      <c r="M3014" s="8" t="s">
        <v>8219</v>
      </c>
    </row>
    <row r="3015" spans="11:13" x14ac:dyDescent="0.25">
      <c r="K3015" s="3">
        <v>10000</v>
      </c>
      <c r="L3015" s="3">
        <v>15696</v>
      </c>
      <c r="M3015" s="8" t="s">
        <v>8219</v>
      </c>
    </row>
    <row r="3016" spans="11:13" x14ac:dyDescent="0.25">
      <c r="K3016" s="3">
        <v>25000</v>
      </c>
      <c r="L3016" s="3">
        <v>28276</v>
      </c>
      <c r="M3016" s="8" t="s">
        <v>8219</v>
      </c>
    </row>
    <row r="3017" spans="11:13" x14ac:dyDescent="0.25">
      <c r="K3017" s="3">
        <v>3400</v>
      </c>
      <c r="L3017" s="3">
        <v>3508</v>
      </c>
      <c r="M3017" s="8" t="s">
        <v>8219</v>
      </c>
    </row>
    <row r="3018" spans="11:13" x14ac:dyDescent="0.25">
      <c r="K3018" s="3">
        <v>8500</v>
      </c>
      <c r="L3018" s="3">
        <v>8722</v>
      </c>
      <c r="M3018" s="8" t="s">
        <v>8219</v>
      </c>
    </row>
    <row r="3019" spans="11:13" x14ac:dyDescent="0.25">
      <c r="K3019" s="3">
        <v>22000</v>
      </c>
      <c r="L3019" s="3">
        <v>23285</v>
      </c>
      <c r="M3019" s="8" t="s">
        <v>8219</v>
      </c>
    </row>
    <row r="3020" spans="11:13" x14ac:dyDescent="0.25">
      <c r="K3020" s="3">
        <v>4200</v>
      </c>
      <c r="L3020" s="3">
        <v>4230</v>
      </c>
      <c r="M3020" s="8" t="s">
        <v>8219</v>
      </c>
    </row>
    <row r="3021" spans="11:13" x14ac:dyDescent="0.25">
      <c r="K3021" s="3">
        <v>15000</v>
      </c>
      <c r="L3021" s="3">
        <v>18185</v>
      </c>
      <c r="M3021" s="8" t="s">
        <v>8219</v>
      </c>
    </row>
    <row r="3022" spans="11:13" x14ac:dyDescent="0.25">
      <c r="K3022" s="3">
        <v>7000</v>
      </c>
      <c r="L3022" s="3">
        <v>7040</v>
      </c>
      <c r="M3022" s="8" t="s">
        <v>8219</v>
      </c>
    </row>
    <row r="3023" spans="11:13" x14ac:dyDescent="0.25">
      <c r="K3023" s="3">
        <v>4500</v>
      </c>
      <c r="L3023" s="3">
        <v>5221</v>
      </c>
      <c r="M3023" s="8" t="s">
        <v>8219</v>
      </c>
    </row>
    <row r="3024" spans="11:13" x14ac:dyDescent="0.25">
      <c r="K3024" s="3">
        <v>10000</v>
      </c>
      <c r="L3024" s="3">
        <v>10088</v>
      </c>
      <c r="M3024" s="8" t="s">
        <v>8219</v>
      </c>
    </row>
    <row r="3025" spans="11:13" x14ac:dyDescent="0.25">
      <c r="K3025" s="3">
        <v>700</v>
      </c>
      <c r="L3025" s="3">
        <v>721</v>
      </c>
      <c r="M3025" s="8" t="s">
        <v>8219</v>
      </c>
    </row>
    <row r="3026" spans="11:13" x14ac:dyDescent="0.25">
      <c r="K3026" s="3">
        <v>5000</v>
      </c>
      <c r="L3026" s="3">
        <v>12321</v>
      </c>
      <c r="M3026" s="8" t="s">
        <v>8219</v>
      </c>
    </row>
    <row r="3027" spans="11:13" x14ac:dyDescent="0.25">
      <c r="K3027" s="3">
        <v>2500</v>
      </c>
      <c r="L3027" s="3">
        <v>7555</v>
      </c>
      <c r="M3027" s="8" t="s">
        <v>8219</v>
      </c>
    </row>
    <row r="3028" spans="11:13" x14ac:dyDescent="0.25">
      <c r="K3028" s="3">
        <v>900</v>
      </c>
      <c r="L3028" s="3">
        <v>1290</v>
      </c>
      <c r="M3028" s="8" t="s">
        <v>8219</v>
      </c>
    </row>
    <row r="3029" spans="11:13" x14ac:dyDescent="0.25">
      <c r="K3029" s="3">
        <v>40000</v>
      </c>
      <c r="L3029" s="3">
        <v>52576</v>
      </c>
      <c r="M3029" s="8" t="s">
        <v>8219</v>
      </c>
    </row>
    <row r="3030" spans="11:13" x14ac:dyDescent="0.25">
      <c r="K3030" s="3">
        <v>5000</v>
      </c>
      <c r="L3030" s="3">
        <v>8401</v>
      </c>
      <c r="M3030" s="8" t="s">
        <v>8219</v>
      </c>
    </row>
    <row r="3031" spans="11:13" x14ac:dyDescent="0.25">
      <c r="K3031" s="3">
        <v>30000</v>
      </c>
      <c r="L3031" s="3">
        <v>32903</v>
      </c>
      <c r="M3031" s="8" t="s">
        <v>8219</v>
      </c>
    </row>
    <row r="3032" spans="11:13" x14ac:dyDescent="0.25">
      <c r="K3032" s="3">
        <v>1750</v>
      </c>
      <c r="L3032" s="3">
        <v>1867</v>
      </c>
      <c r="M3032" s="8" t="s">
        <v>8219</v>
      </c>
    </row>
    <row r="3033" spans="11:13" x14ac:dyDescent="0.25">
      <c r="K3033" s="3">
        <v>1500</v>
      </c>
      <c r="L3033" s="3">
        <v>1500</v>
      </c>
      <c r="M3033" s="8" t="s">
        <v>8219</v>
      </c>
    </row>
    <row r="3034" spans="11:13" x14ac:dyDescent="0.25">
      <c r="K3034" s="3">
        <v>1000</v>
      </c>
      <c r="L3034" s="3">
        <v>1272</v>
      </c>
      <c r="M3034" s="8" t="s">
        <v>8219</v>
      </c>
    </row>
    <row r="3035" spans="11:13" x14ac:dyDescent="0.25">
      <c r="K3035" s="3">
        <v>3000</v>
      </c>
      <c r="L3035" s="3">
        <v>4396</v>
      </c>
      <c r="M3035" s="8" t="s">
        <v>8219</v>
      </c>
    </row>
    <row r="3036" spans="11:13" x14ac:dyDescent="0.25">
      <c r="K3036" s="3">
        <v>100000</v>
      </c>
      <c r="L3036" s="3">
        <v>112536</v>
      </c>
      <c r="M3036" s="8" t="s">
        <v>8219</v>
      </c>
    </row>
    <row r="3037" spans="11:13" x14ac:dyDescent="0.25">
      <c r="K3037" s="3">
        <v>25000</v>
      </c>
      <c r="L3037" s="3">
        <v>27196.71</v>
      </c>
      <c r="M3037" s="8" t="s">
        <v>8219</v>
      </c>
    </row>
    <row r="3038" spans="11:13" x14ac:dyDescent="0.25">
      <c r="K3038" s="3">
        <v>25000</v>
      </c>
      <c r="L3038" s="3">
        <v>31683</v>
      </c>
      <c r="M3038" s="8" t="s">
        <v>8219</v>
      </c>
    </row>
    <row r="3039" spans="11:13" x14ac:dyDescent="0.25">
      <c r="K3039" s="3">
        <v>500</v>
      </c>
      <c r="L3039" s="3">
        <v>1066</v>
      </c>
      <c r="M3039" s="8" t="s">
        <v>8219</v>
      </c>
    </row>
    <row r="3040" spans="11:13" x14ac:dyDescent="0.25">
      <c r="K3040" s="3">
        <v>1000</v>
      </c>
      <c r="L3040" s="3">
        <v>1005</v>
      </c>
      <c r="M3040" s="8" t="s">
        <v>8219</v>
      </c>
    </row>
    <row r="3041" spans="11:13" x14ac:dyDescent="0.25">
      <c r="K3041" s="3">
        <v>20000</v>
      </c>
      <c r="L3041" s="3">
        <v>21742.78</v>
      </c>
      <c r="M3041" s="8" t="s">
        <v>8219</v>
      </c>
    </row>
    <row r="3042" spans="11:13" x14ac:dyDescent="0.25">
      <c r="K3042" s="3">
        <v>3000</v>
      </c>
      <c r="L3042" s="3">
        <v>3225</v>
      </c>
      <c r="M3042" s="8" t="s">
        <v>8219</v>
      </c>
    </row>
    <row r="3043" spans="11:13" x14ac:dyDescent="0.25">
      <c r="K3043" s="3">
        <v>8300</v>
      </c>
      <c r="L3043" s="3">
        <v>9170</v>
      </c>
      <c r="M3043" s="8" t="s">
        <v>8219</v>
      </c>
    </row>
    <row r="3044" spans="11:13" x14ac:dyDescent="0.25">
      <c r="K3044" s="3">
        <v>1500</v>
      </c>
      <c r="L3044" s="3">
        <v>1920</v>
      </c>
      <c r="M3044" s="8" t="s">
        <v>8219</v>
      </c>
    </row>
    <row r="3045" spans="11:13" x14ac:dyDescent="0.25">
      <c r="K3045" s="3">
        <v>15000</v>
      </c>
      <c r="L3045" s="3">
        <v>16501</v>
      </c>
      <c r="M3045" s="8" t="s">
        <v>8219</v>
      </c>
    </row>
    <row r="3046" spans="11:13" x14ac:dyDescent="0.25">
      <c r="K3046" s="3">
        <v>12000</v>
      </c>
      <c r="L3046" s="3">
        <v>13121</v>
      </c>
      <c r="M3046" s="8" t="s">
        <v>8219</v>
      </c>
    </row>
    <row r="3047" spans="11:13" x14ac:dyDescent="0.25">
      <c r="K3047" s="3">
        <v>4000</v>
      </c>
      <c r="L3047" s="3">
        <v>5308.26</v>
      </c>
      <c r="M3047" s="8" t="s">
        <v>8219</v>
      </c>
    </row>
    <row r="3048" spans="11:13" x14ac:dyDescent="0.25">
      <c r="K3048" s="3">
        <v>7900</v>
      </c>
      <c r="L3048" s="3">
        <v>15077</v>
      </c>
      <c r="M3048" s="8" t="s">
        <v>8219</v>
      </c>
    </row>
    <row r="3049" spans="11:13" x14ac:dyDescent="0.25">
      <c r="K3049" s="3">
        <v>500</v>
      </c>
      <c r="L3049" s="3">
        <v>745</v>
      </c>
      <c r="M3049" s="8" t="s">
        <v>8219</v>
      </c>
    </row>
    <row r="3050" spans="11:13" x14ac:dyDescent="0.25">
      <c r="K3050" s="3">
        <v>5000</v>
      </c>
      <c r="L3050" s="3">
        <v>8320</v>
      </c>
      <c r="M3050" s="8" t="s">
        <v>8219</v>
      </c>
    </row>
    <row r="3051" spans="11:13" x14ac:dyDescent="0.25">
      <c r="K3051" s="3">
        <v>3750</v>
      </c>
      <c r="L3051" s="3">
        <v>4000</v>
      </c>
      <c r="M3051" s="8" t="s">
        <v>8219</v>
      </c>
    </row>
    <row r="3052" spans="11:13" x14ac:dyDescent="0.25">
      <c r="K3052" s="3">
        <v>600</v>
      </c>
      <c r="L3052" s="3">
        <v>636</v>
      </c>
      <c r="M3052" s="8" t="s">
        <v>8219</v>
      </c>
    </row>
    <row r="3053" spans="11:13" x14ac:dyDescent="0.25">
      <c r="K3053" s="3">
        <v>3500</v>
      </c>
      <c r="L3053" s="3">
        <v>827</v>
      </c>
      <c r="M3053" s="9" t="s">
        <v>8221</v>
      </c>
    </row>
    <row r="3054" spans="11:13" x14ac:dyDescent="0.25">
      <c r="K3054" s="3">
        <v>50000</v>
      </c>
      <c r="L3054" s="3">
        <v>75</v>
      </c>
      <c r="M3054" s="9" t="s">
        <v>8221</v>
      </c>
    </row>
    <row r="3055" spans="11:13" x14ac:dyDescent="0.25">
      <c r="K3055" s="3">
        <v>10000</v>
      </c>
      <c r="L3055" s="3">
        <v>40</v>
      </c>
      <c r="M3055" s="9" t="s">
        <v>8221</v>
      </c>
    </row>
    <row r="3056" spans="11:13" x14ac:dyDescent="0.25">
      <c r="K3056" s="3">
        <v>300</v>
      </c>
      <c r="L3056" s="3">
        <v>0</v>
      </c>
      <c r="M3056" s="9" t="s">
        <v>8221</v>
      </c>
    </row>
    <row r="3057" spans="11:13" x14ac:dyDescent="0.25">
      <c r="K3057" s="3">
        <v>20000</v>
      </c>
      <c r="L3057" s="3">
        <v>1</v>
      </c>
      <c r="M3057" s="9" t="s">
        <v>8221</v>
      </c>
    </row>
    <row r="3058" spans="11:13" x14ac:dyDescent="0.25">
      <c r="K3058" s="3">
        <v>25000</v>
      </c>
      <c r="L3058" s="3">
        <v>0</v>
      </c>
      <c r="M3058" s="9" t="s">
        <v>8221</v>
      </c>
    </row>
    <row r="3059" spans="11:13" x14ac:dyDescent="0.25">
      <c r="K3059" s="3">
        <v>50000</v>
      </c>
      <c r="L3059" s="3">
        <v>0</v>
      </c>
      <c r="M3059" s="9" t="s">
        <v>8221</v>
      </c>
    </row>
    <row r="3060" spans="11:13" x14ac:dyDescent="0.25">
      <c r="K3060" s="3">
        <v>18000</v>
      </c>
      <c r="L3060" s="3">
        <v>3</v>
      </c>
      <c r="M3060" s="9" t="s">
        <v>8221</v>
      </c>
    </row>
    <row r="3061" spans="11:13" x14ac:dyDescent="0.25">
      <c r="K3061" s="3">
        <v>15000</v>
      </c>
      <c r="L3061" s="3">
        <v>451</v>
      </c>
      <c r="M3061" s="9" t="s">
        <v>8221</v>
      </c>
    </row>
    <row r="3062" spans="11:13" x14ac:dyDescent="0.25">
      <c r="K3062" s="3">
        <v>220000</v>
      </c>
      <c r="L3062" s="3">
        <v>335</v>
      </c>
      <c r="M3062" s="9" t="s">
        <v>8221</v>
      </c>
    </row>
    <row r="3063" spans="11:13" x14ac:dyDescent="0.25">
      <c r="K3063" s="3">
        <v>1000000</v>
      </c>
      <c r="L3063" s="3">
        <v>0</v>
      </c>
      <c r="M3063" s="9" t="s">
        <v>8221</v>
      </c>
    </row>
    <row r="3064" spans="11:13" x14ac:dyDescent="0.25">
      <c r="K3064" s="3">
        <v>10000</v>
      </c>
      <c r="L3064" s="3">
        <v>6684</v>
      </c>
      <c r="M3064" s="9" t="s">
        <v>8221</v>
      </c>
    </row>
    <row r="3065" spans="11:13" x14ac:dyDescent="0.25">
      <c r="K3065" s="3">
        <v>3000</v>
      </c>
      <c r="L3065" s="3">
        <v>587</v>
      </c>
      <c r="M3065" s="9" t="s">
        <v>8221</v>
      </c>
    </row>
    <row r="3066" spans="11:13" x14ac:dyDescent="0.25">
      <c r="K3066" s="3">
        <v>75000</v>
      </c>
      <c r="L3066" s="3">
        <v>8471</v>
      </c>
      <c r="M3066" s="9" t="s">
        <v>8221</v>
      </c>
    </row>
    <row r="3067" spans="11:13" x14ac:dyDescent="0.25">
      <c r="K3067" s="3">
        <v>25000</v>
      </c>
      <c r="L3067" s="3">
        <v>10</v>
      </c>
      <c r="M3067" s="9" t="s">
        <v>8221</v>
      </c>
    </row>
    <row r="3068" spans="11:13" x14ac:dyDescent="0.25">
      <c r="K3068" s="3">
        <v>350000</v>
      </c>
      <c r="L3068" s="3">
        <v>41950</v>
      </c>
      <c r="M3068" s="9" t="s">
        <v>8221</v>
      </c>
    </row>
    <row r="3069" spans="11:13" x14ac:dyDescent="0.25">
      <c r="K3069" s="3">
        <v>8000</v>
      </c>
      <c r="L3069" s="3">
        <v>200</v>
      </c>
      <c r="M3069" s="9" t="s">
        <v>8221</v>
      </c>
    </row>
    <row r="3070" spans="11:13" x14ac:dyDescent="0.25">
      <c r="K3070" s="3">
        <v>250000</v>
      </c>
      <c r="L3070" s="3">
        <v>175</v>
      </c>
      <c r="M3070" s="9" t="s">
        <v>8221</v>
      </c>
    </row>
    <row r="3071" spans="11:13" x14ac:dyDescent="0.25">
      <c r="K3071" s="3">
        <v>1000</v>
      </c>
      <c r="L3071" s="3">
        <v>141</v>
      </c>
      <c r="M3071" s="9" t="s">
        <v>8221</v>
      </c>
    </row>
    <row r="3072" spans="11:13" x14ac:dyDescent="0.25">
      <c r="K3072" s="3">
        <v>10000</v>
      </c>
      <c r="L3072" s="3">
        <v>334</v>
      </c>
      <c r="M3072" s="9" t="s">
        <v>8221</v>
      </c>
    </row>
    <row r="3073" spans="11:13" x14ac:dyDescent="0.25">
      <c r="K3073" s="3">
        <v>12000</v>
      </c>
      <c r="L3073" s="3">
        <v>7173</v>
      </c>
      <c r="M3073" s="9" t="s">
        <v>8221</v>
      </c>
    </row>
    <row r="3074" spans="11:13" x14ac:dyDescent="0.25">
      <c r="K3074" s="3">
        <v>12000</v>
      </c>
      <c r="L3074" s="3">
        <v>2</v>
      </c>
      <c r="M3074" s="9" t="s">
        <v>8221</v>
      </c>
    </row>
    <row r="3075" spans="11:13" x14ac:dyDescent="0.25">
      <c r="K3075" s="3">
        <v>2800000</v>
      </c>
      <c r="L3075" s="3">
        <v>645</v>
      </c>
      <c r="M3075" s="9" t="s">
        <v>8221</v>
      </c>
    </row>
    <row r="3076" spans="11:13" x14ac:dyDescent="0.25">
      <c r="K3076" s="3">
        <v>25000</v>
      </c>
      <c r="L3076" s="3">
        <v>22</v>
      </c>
      <c r="M3076" s="9" t="s">
        <v>8221</v>
      </c>
    </row>
    <row r="3077" spans="11:13" x14ac:dyDescent="0.25">
      <c r="K3077" s="3">
        <v>15000</v>
      </c>
      <c r="L3077" s="3">
        <v>1296</v>
      </c>
      <c r="M3077" s="9" t="s">
        <v>8221</v>
      </c>
    </row>
    <row r="3078" spans="11:13" x14ac:dyDescent="0.25">
      <c r="K3078" s="3">
        <v>10000</v>
      </c>
      <c r="L3078" s="3">
        <v>1506</v>
      </c>
      <c r="M3078" s="9" t="s">
        <v>8221</v>
      </c>
    </row>
    <row r="3079" spans="11:13" x14ac:dyDescent="0.25">
      <c r="K3079" s="3">
        <v>22000</v>
      </c>
      <c r="L3079" s="3">
        <v>105</v>
      </c>
      <c r="M3079" s="9" t="s">
        <v>8221</v>
      </c>
    </row>
    <row r="3080" spans="11:13" x14ac:dyDescent="0.25">
      <c r="K3080" s="3">
        <v>60000</v>
      </c>
      <c r="L3080" s="3">
        <v>71</v>
      </c>
      <c r="M3080" s="9" t="s">
        <v>8221</v>
      </c>
    </row>
    <row r="3081" spans="11:13" x14ac:dyDescent="0.25">
      <c r="K3081" s="3">
        <v>1333666</v>
      </c>
      <c r="L3081" s="3">
        <v>11226</v>
      </c>
      <c r="M3081" s="9" t="s">
        <v>8221</v>
      </c>
    </row>
    <row r="3082" spans="11:13" x14ac:dyDescent="0.25">
      <c r="K3082" s="3">
        <v>2000000</v>
      </c>
      <c r="L3082" s="3">
        <v>376</v>
      </c>
      <c r="M3082" s="9" t="s">
        <v>8221</v>
      </c>
    </row>
    <row r="3083" spans="11:13" x14ac:dyDescent="0.25">
      <c r="K3083" s="3">
        <v>1000000</v>
      </c>
      <c r="L3083" s="3">
        <v>2103</v>
      </c>
      <c r="M3083" s="9" t="s">
        <v>8221</v>
      </c>
    </row>
    <row r="3084" spans="11:13" x14ac:dyDescent="0.25">
      <c r="K3084" s="3">
        <v>9000</v>
      </c>
      <c r="L3084" s="3">
        <v>0</v>
      </c>
      <c r="M3084" s="9" t="s">
        <v>8221</v>
      </c>
    </row>
    <row r="3085" spans="11:13" x14ac:dyDescent="0.25">
      <c r="K3085" s="3">
        <v>20000</v>
      </c>
      <c r="L3085" s="3">
        <v>56</v>
      </c>
      <c r="M3085" s="9" t="s">
        <v>8221</v>
      </c>
    </row>
    <row r="3086" spans="11:13" x14ac:dyDescent="0.25">
      <c r="K3086" s="3">
        <v>4059</v>
      </c>
      <c r="L3086" s="3">
        <v>470</v>
      </c>
      <c r="M3086" s="9" t="s">
        <v>8221</v>
      </c>
    </row>
    <row r="3087" spans="11:13" x14ac:dyDescent="0.25">
      <c r="K3087" s="3">
        <v>25000</v>
      </c>
      <c r="L3087" s="3">
        <v>610</v>
      </c>
      <c r="M3087" s="9" t="s">
        <v>8221</v>
      </c>
    </row>
    <row r="3088" spans="11:13" x14ac:dyDescent="0.25">
      <c r="K3088" s="3">
        <v>20000</v>
      </c>
      <c r="L3088" s="3">
        <v>50</v>
      </c>
      <c r="M3088" s="9" t="s">
        <v>8221</v>
      </c>
    </row>
    <row r="3089" spans="11:13" x14ac:dyDescent="0.25">
      <c r="K3089" s="3">
        <v>20000</v>
      </c>
      <c r="L3089" s="3">
        <v>125</v>
      </c>
      <c r="M3089" s="9" t="s">
        <v>8221</v>
      </c>
    </row>
    <row r="3090" spans="11:13" x14ac:dyDescent="0.25">
      <c r="K3090" s="3">
        <v>65000</v>
      </c>
      <c r="L3090" s="3">
        <v>126</v>
      </c>
      <c r="M3090" s="9" t="s">
        <v>8221</v>
      </c>
    </row>
    <row r="3091" spans="11:13" x14ac:dyDescent="0.25">
      <c r="K3091" s="3">
        <v>25000</v>
      </c>
      <c r="L3091" s="3">
        <v>5854</v>
      </c>
      <c r="M3091" s="9" t="s">
        <v>8221</v>
      </c>
    </row>
    <row r="3092" spans="11:13" x14ac:dyDescent="0.25">
      <c r="K3092" s="3">
        <v>225000</v>
      </c>
      <c r="L3092" s="3">
        <v>11432</v>
      </c>
      <c r="M3092" s="9" t="s">
        <v>8221</v>
      </c>
    </row>
    <row r="3093" spans="11:13" x14ac:dyDescent="0.25">
      <c r="K3093" s="3">
        <v>5000</v>
      </c>
      <c r="L3093" s="3">
        <v>796</v>
      </c>
      <c r="M3093" s="9" t="s">
        <v>8221</v>
      </c>
    </row>
    <row r="3094" spans="11:13" x14ac:dyDescent="0.25">
      <c r="K3094" s="3">
        <v>100000</v>
      </c>
      <c r="L3094" s="3">
        <v>1183.19</v>
      </c>
      <c r="M3094" s="9" t="s">
        <v>8221</v>
      </c>
    </row>
    <row r="3095" spans="11:13" x14ac:dyDescent="0.25">
      <c r="K3095" s="3">
        <v>4000</v>
      </c>
      <c r="L3095" s="3">
        <v>910</v>
      </c>
      <c r="M3095" s="9" t="s">
        <v>8221</v>
      </c>
    </row>
    <row r="3096" spans="11:13" x14ac:dyDescent="0.25">
      <c r="K3096" s="3">
        <v>100000</v>
      </c>
      <c r="L3096" s="3">
        <v>25</v>
      </c>
      <c r="M3096" s="9" t="s">
        <v>8221</v>
      </c>
    </row>
    <row r="3097" spans="11:13" x14ac:dyDescent="0.25">
      <c r="K3097" s="3">
        <v>14920</v>
      </c>
      <c r="L3097" s="3">
        <v>50</v>
      </c>
      <c r="M3097" s="9" t="s">
        <v>8221</v>
      </c>
    </row>
    <row r="3098" spans="11:13" x14ac:dyDescent="0.25">
      <c r="K3098" s="3">
        <v>20000</v>
      </c>
      <c r="L3098" s="3">
        <v>795</v>
      </c>
      <c r="M3098" s="9" t="s">
        <v>8221</v>
      </c>
    </row>
    <row r="3099" spans="11:13" x14ac:dyDescent="0.25">
      <c r="K3099" s="3">
        <v>10000</v>
      </c>
      <c r="L3099" s="3">
        <v>1715</v>
      </c>
      <c r="M3099" s="9" t="s">
        <v>8221</v>
      </c>
    </row>
    <row r="3100" spans="11:13" x14ac:dyDescent="0.25">
      <c r="K3100" s="3">
        <v>48725</v>
      </c>
      <c r="L3100" s="3">
        <v>1758</v>
      </c>
      <c r="M3100" s="9" t="s">
        <v>8221</v>
      </c>
    </row>
    <row r="3101" spans="11:13" x14ac:dyDescent="0.25">
      <c r="K3101" s="3">
        <v>2000</v>
      </c>
      <c r="L3101" s="3">
        <v>278</v>
      </c>
      <c r="M3101" s="9" t="s">
        <v>8221</v>
      </c>
    </row>
    <row r="3102" spans="11:13" x14ac:dyDescent="0.25">
      <c r="K3102" s="3">
        <v>12000</v>
      </c>
      <c r="L3102" s="3">
        <v>1827</v>
      </c>
      <c r="M3102" s="9" t="s">
        <v>8221</v>
      </c>
    </row>
    <row r="3103" spans="11:13" x14ac:dyDescent="0.25">
      <c r="K3103" s="3">
        <v>2500</v>
      </c>
      <c r="L3103" s="3">
        <v>300</v>
      </c>
      <c r="M3103" s="9" t="s">
        <v>8221</v>
      </c>
    </row>
    <row r="3104" spans="11:13" x14ac:dyDescent="0.25">
      <c r="K3104" s="3">
        <v>16000</v>
      </c>
      <c r="L3104" s="3">
        <v>6258</v>
      </c>
      <c r="M3104" s="9" t="s">
        <v>8221</v>
      </c>
    </row>
    <row r="3105" spans="11:13" x14ac:dyDescent="0.25">
      <c r="K3105" s="3">
        <v>4100</v>
      </c>
      <c r="L3105" s="3">
        <v>11</v>
      </c>
      <c r="M3105" s="9" t="s">
        <v>8221</v>
      </c>
    </row>
    <row r="3106" spans="11:13" x14ac:dyDescent="0.25">
      <c r="K3106" s="3">
        <v>4000</v>
      </c>
      <c r="L3106" s="3">
        <v>1185</v>
      </c>
      <c r="M3106" s="9" t="s">
        <v>8221</v>
      </c>
    </row>
    <row r="3107" spans="11:13" x14ac:dyDescent="0.25">
      <c r="K3107" s="3">
        <v>5845</v>
      </c>
      <c r="L3107" s="3">
        <v>2476</v>
      </c>
      <c r="M3107" s="9" t="s">
        <v>8221</v>
      </c>
    </row>
    <row r="3108" spans="11:13" x14ac:dyDescent="0.25">
      <c r="K3108" s="3">
        <v>1000</v>
      </c>
      <c r="L3108" s="3">
        <v>41</v>
      </c>
      <c r="M3108" s="9" t="s">
        <v>8221</v>
      </c>
    </row>
    <row r="3109" spans="11:13" x14ac:dyDescent="0.25">
      <c r="K3109" s="3">
        <v>40000</v>
      </c>
      <c r="L3109" s="3">
        <v>7905</v>
      </c>
      <c r="M3109" s="9" t="s">
        <v>8221</v>
      </c>
    </row>
    <row r="3110" spans="11:13" x14ac:dyDescent="0.25">
      <c r="K3110" s="3">
        <v>50000</v>
      </c>
      <c r="L3110" s="3">
        <v>26</v>
      </c>
      <c r="M3110" s="9" t="s">
        <v>8221</v>
      </c>
    </row>
    <row r="3111" spans="11:13" x14ac:dyDescent="0.25">
      <c r="K3111" s="3">
        <v>26500</v>
      </c>
      <c r="L3111" s="3">
        <v>6633</v>
      </c>
      <c r="M3111" s="9" t="s">
        <v>8221</v>
      </c>
    </row>
    <row r="3112" spans="11:13" x14ac:dyDescent="0.25">
      <c r="K3112" s="3">
        <v>25000</v>
      </c>
      <c r="L3112" s="3">
        <v>10</v>
      </c>
      <c r="M3112" s="9" t="s">
        <v>8221</v>
      </c>
    </row>
    <row r="3113" spans="11:13" x14ac:dyDescent="0.25">
      <c r="K3113" s="3">
        <v>20000</v>
      </c>
      <c r="L3113" s="3">
        <v>5328</v>
      </c>
      <c r="M3113" s="9" t="s">
        <v>8221</v>
      </c>
    </row>
    <row r="3114" spans="11:13" x14ac:dyDescent="0.25">
      <c r="K3114" s="3">
        <v>11000</v>
      </c>
      <c r="L3114" s="3">
        <v>521</v>
      </c>
      <c r="M3114" s="9" t="s">
        <v>8221</v>
      </c>
    </row>
    <row r="3115" spans="11:13" x14ac:dyDescent="0.25">
      <c r="K3115" s="3">
        <v>109225</v>
      </c>
      <c r="L3115" s="3">
        <v>4635</v>
      </c>
      <c r="M3115" s="9" t="s">
        <v>8221</v>
      </c>
    </row>
    <row r="3116" spans="11:13" x14ac:dyDescent="0.25">
      <c r="K3116" s="3">
        <v>75000</v>
      </c>
      <c r="L3116" s="3">
        <v>0</v>
      </c>
      <c r="M3116" s="9" t="s">
        <v>8221</v>
      </c>
    </row>
    <row r="3117" spans="11:13" x14ac:dyDescent="0.25">
      <c r="K3117" s="3">
        <v>10000</v>
      </c>
      <c r="L3117" s="3">
        <v>300</v>
      </c>
      <c r="M3117" s="9" t="s">
        <v>8221</v>
      </c>
    </row>
    <row r="3118" spans="11:13" x14ac:dyDescent="0.25">
      <c r="K3118" s="3">
        <v>750</v>
      </c>
      <c r="L3118" s="3">
        <v>430</v>
      </c>
      <c r="M3118" s="9" t="s">
        <v>8221</v>
      </c>
    </row>
    <row r="3119" spans="11:13" x14ac:dyDescent="0.25">
      <c r="K3119" s="3">
        <v>1000</v>
      </c>
      <c r="L3119" s="3">
        <v>1</v>
      </c>
      <c r="M3119" s="9" t="s">
        <v>8221</v>
      </c>
    </row>
    <row r="3120" spans="11:13" x14ac:dyDescent="0.25">
      <c r="K3120" s="3">
        <v>500000</v>
      </c>
      <c r="L3120" s="3">
        <v>1550</v>
      </c>
      <c r="M3120" s="9" t="s">
        <v>8221</v>
      </c>
    </row>
    <row r="3121" spans="11:13" x14ac:dyDescent="0.25">
      <c r="K3121" s="3">
        <v>10000</v>
      </c>
      <c r="L3121" s="3">
        <v>5</v>
      </c>
      <c r="M3121" s="9" t="s">
        <v>8221</v>
      </c>
    </row>
    <row r="3122" spans="11:13" x14ac:dyDescent="0.25">
      <c r="K3122" s="3">
        <v>1300000</v>
      </c>
      <c r="L3122" s="3">
        <v>128</v>
      </c>
      <c r="M3122" s="9" t="s">
        <v>8221</v>
      </c>
    </row>
    <row r="3123" spans="11:13" x14ac:dyDescent="0.25">
      <c r="K3123" s="3">
        <v>1500</v>
      </c>
      <c r="L3123" s="3">
        <v>10</v>
      </c>
      <c r="M3123" s="7" t="s">
        <v>8220</v>
      </c>
    </row>
    <row r="3124" spans="11:13" x14ac:dyDescent="0.25">
      <c r="K3124" s="3">
        <v>199</v>
      </c>
      <c r="L3124" s="3">
        <v>116</v>
      </c>
      <c r="M3124" s="7" t="s">
        <v>8220</v>
      </c>
    </row>
    <row r="3125" spans="11:13" x14ac:dyDescent="0.25">
      <c r="K3125" s="3">
        <v>125000</v>
      </c>
      <c r="L3125" s="3">
        <v>85192</v>
      </c>
      <c r="M3125" s="7" t="s">
        <v>8220</v>
      </c>
    </row>
    <row r="3126" spans="11:13" x14ac:dyDescent="0.25">
      <c r="K3126" s="3">
        <v>800000</v>
      </c>
      <c r="L3126" s="3">
        <v>26</v>
      </c>
      <c r="M3126" s="7" t="s">
        <v>8220</v>
      </c>
    </row>
    <row r="3127" spans="11:13" x14ac:dyDescent="0.25">
      <c r="K3127" s="3">
        <v>1500000</v>
      </c>
      <c r="L3127" s="3">
        <v>0</v>
      </c>
      <c r="M3127" s="7" t="s">
        <v>8220</v>
      </c>
    </row>
    <row r="3128" spans="11:13" x14ac:dyDescent="0.25">
      <c r="K3128" s="3">
        <v>25000</v>
      </c>
      <c r="L3128" s="3">
        <v>1040</v>
      </c>
      <c r="M3128" s="7" t="s">
        <v>8220</v>
      </c>
    </row>
    <row r="3129" spans="11:13" x14ac:dyDescent="0.25">
      <c r="K3129" s="3">
        <v>100000</v>
      </c>
      <c r="L3129" s="3">
        <v>0</v>
      </c>
      <c r="M3129" s="7" t="s">
        <v>8220</v>
      </c>
    </row>
    <row r="3130" spans="11:13" x14ac:dyDescent="0.25">
      <c r="K3130" s="3">
        <v>15000</v>
      </c>
      <c r="L3130" s="3">
        <v>16291</v>
      </c>
      <c r="M3130" s="10" t="s">
        <v>8222</v>
      </c>
    </row>
    <row r="3131" spans="11:13" x14ac:dyDescent="0.25">
      <c r="K3131" s="3">
        <v>1250</v>
      </c>
      <c r="L3131" s="3">
        <v>10</v>
      </c>
      <c r="M3131" s="10" t="s">
        <v>8222</v>
      </c>
    </row>
    <row r="3132" spans="11:13" x14ac:dyDescent="0.25">
      <c r="K3132" s="3">
        <v>10000</v>
      </c>
      <c r="L3132" s="3">
        <v>375</v>
      </c>
      <c r="M3132" s="10" t="s">
        <v>8222</v>
      </c>
    </row>
    <row r="3133" spans="11:13" x14ac:dyDescent="0.25">
      <c r="K3133" s="3">
        <v>4100</v>
      </c>
      <c r="L3133" s="3">
        <v>645</v>
      </c>
      <c r="M3133" s="10" t="s">
        <v>8222</v>
      </c>
    </row>
    <row r="3134" spans="11:13" x14ac:dyDescent="0.25">
      <c r="K3134" s="3">
        <v>30000</v>
      </c>
      <c r="L3134" s="3">
        <v>10</v>
      </c>
      <c r="M3134" s="10" t="s">
        <v>8222</v>
      </c>
    </row>
    <row r="3135" spans="11:13" x14ac:dyDescent="0.25">
      <c r="K3135" s="3">
        <v>500</v>
      </c>
      <c r="L3135" s="3">
        <v>540</v>
      </c>
      <c r="M3135" s="10" t="s">
        <v>8222</v>
      </c>
    </row>
    <row r="3136" spans="11:13" x14ac:dyDescent="0.25">
      <c r="K3136" s="3">
        <v>1000</v>
      </c>
      <c r="L3136" s="3">
        <v>225</v>
      </c>
      <c r="M3136" s="10" t="s">
        <v>8222</v>
      </c>
    </row>
    <row r="3137" spans="11:13" x14ac:dyDescent="0.25">
      <c r="K3137" s="3">
        <v>777</v>
      </c>
      <c r="L3137" s="3">
        <v>162</v>
      </c>
      <c r="M3137" s="10" t="s">
        <v>8222</v>
      </c>
    </row>
    <row r="3138" spans="11:13" x14ac:dyDescent="0.25">
      <c r="K3138" s="3">
        <v>500</v>
      </c>
      <c r="L3138" s="3">
        <v>639</v>
      </c>
      <c r="M3138" s="10" t="s">
        <v>8222</v>
      </c>
    </row>
    <row r="3139" spans="11:13" x14ac:dyDescent="0.25">
      <c r="K3139" s="3">
        <v>1500</v>
      </c>
      <c r="L3139" s="3">
        <v>50</v>
      </c>
      <c r="M3139" s="10" t="s">
        <v>8222</v>
      </c>
    </row>
    <row r="3140" spans="11:13" x14ac:dyDescent="0.25">
      <c r="K3140" s="3">
        <v>200</v>
      </c>
      <c r="L3140" s="3">
        <v>0</v>
      </c>
      <c r="M3140" s="10" t="s">
        <v>8222</v>
      </c>
    </row>
    <row r="3141" spans="11:13" x14ac:dyDescent="0.25">
      <c r="K3141" s="3">
        <v>50000</v>
      </c>
      <c r="L3141" s="3">
        <v>2700</v>
      </c>
      <c r="M3141" s="10" t="s">
        <v>8222</v>
      </c>
    </row>
    <row r="3142" spans="11:13" x14ac:dyDescent="0.25">
      <c r="K3142" s="3">
        <v>10000</v>
      </c>
      <c r="L3142" s="3">
        <v>96</v>
      </c>
      <c r="M3142" s="10" t="s">
        <v>8222</v>
      </c>
    </row>
    <row r="3143" spans="11:13" x14ac:dyDescent="0.25">
      <c r="K3143" s="3">
        <v>500</v>
      </c>
      <c r="L3143" s="3">
        <v>258</v>
      </c>
      <c r="M3143" s="10" t="s">
        <v>8222</v>
      </c>
    </row>
    <row r="3144" spans="11:13" x14ac:dyDescent="0.25">
      <c r="K3144" s="3">
        <v>2750</v>
      </c>
      <c r="L3144" s="3">
        <v>45</v>
      </c>
      <c r="M3144" s="10" t="s">
        <v>8222</v>
      </c>
    </row>
    <row r="3145" spans="11:13" x14ac:dyDescent="0.25">
      <c r="K3145" s="3">
        <v>700</v>
      </c>
      <c r="L3145" s="3">
        <v>0</v>
      </c>
      <c r="M3145" s="10" t="s">
        <v>8222</v>
      </c>
    </row>
    <row r="3146" spans="11:13" x14ac:dyDescent="0.25">
      <c r="K3146" s="3">
        <v>10000</v>
      </c>
      <c r="L3146" s="3">
        <v>7540</v>
      </c>
      <c r="M3146" s="10" t="s">
        <v>8222</v>
      </c>
    </row>
    <row r="3147" spans="11:13" x14ac:dyDescent="0.25">
      <c r="K3147" s="3">
        <v>25000</v>
      </c>
      <c r="L3147" s="3">
        <v>0</v>
      </c>
      <c r="M3147" s="10" t="s">
        <v>8222</v>
      </c>
    </row>
    <row r="3148" spans="11:13" x14ac:dyDescent="0.25">
      <c r="K3148" s="3">
        <v>50000</v>
      </c>
      <c r="L3148" s="3">
        <v>5250</v>
      </c>
      <c r="M3148" s="10" t="s">
        <v>8222</v>
      </c>
    </row>
    <row r="3149" spans="11:13" x14ac:dyDescent="0.25">
      <c r="K3149" s="3">
        <v>20000</v>
      </c>
      <c r="L3149" s="3">
        <v>23505</v>
      </c>
      <c r="M3149" s="8" t="s">
        <v>8219</v>
      </c>
    </row>
    <row r="3150" spans="11:13" x14ac:dyDescent="0.25">
      <c r="K3150" s="3">
        <v>1800</v>
      </c>
      <c r="L3150" s="3">
        <v>2361</v>
      </c>
      <c r="M3150" s="8" t="s">
        <v>8219</v>
      </c>
    </row>
    <row r="3151" spans="11:13" x14ac:dyDescent="0.25">
      <c r="K3151" s="3">
        <v>1250</v>
      </c>
      <c r="L3151" s="3">
        <v>1300</v>
      </c>
      <c r="M3151" s="8" t="s">
        <v>8219</v>
      </c>
    </row>
    <row r="3152" spans="11:13" x14ac:dyDescent="0.25">
      <c r="K3152" s="3">
        <v>3500</v>
      </c>
      <c r="L3152" s="3">
        <v>3535</v>
      </c>
      <c r="M3152" s="8" t="s">
        <v>8219</v>
      </c>
    </row>
    <row r="3153" spans="11:13" x14ac:dyDescent="0.25">
      <c r="K3153" s="3">
        <v>3500</v>
      </c>
      <c r="L3153" s="3">
        <v>3514</v>
      </c>
      <c r="M3153" s="8" t="s">
        <v>8219</v>
      </c>
    </row>
    <row r="3154" spans="11:13" x14ac:dyDescent="0.25">
      <c r="K3154" s="3">
        <v>2200</v>
      </c>
      <c r="L3154" s="3">
        <v>2331</v>
      </c>
      <c r="M3154" s="8" t="s">
        <v>8219</v>
      </c>
    </row>
    <row r="3155" spans="11:13" x14ac:dyDescent="0.25">
      <c r="K3155" s="3">
        <v>3000</v>
      </c>
      <c r="L3155" s="3">
        <v>10067.5</v>
      </c>
      <c r="M3155" s="8" t="s">
        <v>8219</v>
      </c>
    </row>
    <row r="3156" spans="11:13" x14ac:dyDescent="0.25">
      <c r="K3156" s="3">
        <v>7000</v>
      </c>
      <c r="L3156" s="3">
        <v>7905</v>
      </c>
      <c r="M3156" s="8" t="s">
        <v>8219</v>
      </c>
    </row>
    <row r="3157" spans="11:13" x14ac:dyDescent="0.25">
      <c r="K3157" s="3">
        <v>5000</v>
      </c>
      <c r="L3157" s="3">
        <v>9425.23</v>
      </c>
      <c r="M3157" s="8" t="s">
        <v>8219</v>
      </c>
    </row>
    <row r="3158" spans="11:13" x14ac:dyDescent="0.25">
      <c r="K3158" s="3">
        <v>5500</v>
      </c>
      <c r="L3158" s="3">
        <v>5600</v>
      </c>
      <c r="M3158" s="8" t="s">
        <v>8219</v>
      </c>
    </row>
    <row r="3159" spans="11:13" x14ac:dyDescent="0.25">
      <c r="K3159" s="3">
        <v>4000</v>
      </c>
      <c r="L3159" s="3">
        <v>4040</v>
      </c>
      <c r="M3159" s="8" t="s">
        <v>8219</v>
      </c>
    </row>
    <row r="3160" spans="11:13" x14ac:dyDescent="0.25">
      <c r="K3160" s="3">
        <v>5000</v>
      </c>
      <c r="L3160" s="3">
        <v>5700</v>
      </c>
      <c r="M3160" s="8" t="s">
        <v>8219</v>
      </c>
    </row>
    <row r="3161" spans="11:13" x14ac:dyDescent="0.25">
      <c r="K3161" s="3">
        <v>1500</v>
      </c>
      <c r="L3161" s="3">
        <v>2002.22</v>
      </c>
      <c r="M3161" s="8" t="s">
        <v>8219</v>
      </c>
    </row>
    <row r="3162" spans="11:13" x14ac:dyDescent="0.25">
      <c r="K3162" s="3">
        <v>4500</v>
      </c>
      <c r="L3162" s="3">
        <v>4569</v>
      </c>
      <c r="M3162" s="8" t="s">
        <v>8219</v>
      </c>
    </row>
    <row r="3163" spans="11:13" x14ac:dyDescent="0.25">
      <c r="K3163" s="3">
        <v>2000</v>
      </c>
      <c r="L3163" s="3">
        <v>2102</v>
      </c>
      <c r="M3163" s="8" t="s">
        <v>8219</v>
      </c>
    </row>
    <row r="3164" spans="11:13" x14ac:dyDescent="0.25">
      <c r="K3164" s="3">
        <v>4000</v>
      </c>
      <c r="L3164" s="3">
        <v>5086</v>
      </c>
      <c r="M3164" s="8" t="s">
        <v>8219</v>
      </c>
    </row>
    <row r="3165" spans="11:13" x14ac:dyDescent="0.25">
      <c r="K3165" s="3">
        <v>13000</v>
      </c>
      <c r="L3165" s="3">
        <v>14450</v>
      </c>
      <c r="M3165" s="8" t="s">
        <v>8219</v>
      </c>
    </row>
    <row r="3166" spans="11:13" x14ac:dyDescent="0.25">
      <c r="K3166" s="3">
        <v>2500</v>
      </c>
      <c r="L3166" s="3">
        <v>2669</v>
      </c>
      <c r="M3166" s="8" t="s">
        <v>8219</v>
      </c>
    </row>
    <row r="3167" spans="11:13" x14ac:dyDescent="0.25">
      <c r="K3167" s="3">
        <v>750</v>
      </c>
      <c r="L3167" s="3">
        <v>1220</v>
      </c>
      <c r="M3167" s="8" t="s">
        <v>8219</v>
      </c>
    </row>
    <row r="3168" spans="11:13" x14ac:dyDescent="0.25">
      <c r="K3168" s="3">
        <v>35000</v>
      </c>
      <c r="L3168" s="3">
        <v>56079.83</v>
      </c>
      <c r="M3168" s="8" t="s">
        <v>8219</v>
      </c>
    </row>
    <row r="3169" spans="11:13" x14ac:dyDescent="0.25">
      <c r="K3169" s="3">
        <v>3000</v>
      </c>
      <c r="L3169" s="3">
        <v>3485</v>
      </c>
      <c r="M3169" s="8" t="s">
        <v>8219</v>
      </c>
    </row>
    <row r="3170" spans="11:13" x14ac:dyDescent="0.25">
      <c r="K3170" s="3">
        <v>2500</v>
      </c>
      <c r="L3170" s="3">
        <v>3105</v>
      </c>
      <c r="M3170" s="8" t="s">
        <v>8219</v>
      </c>
    </row>
    <row r="3171" spans="11:13" x14ac:dyDescent="0.25">
      <c r="K3171" s="3">
        <v>8000</v>
      </c>
      <c r="L3171" s="3">
        <v>8241</v>
      </c>
      <c r="M3171" s="8" t="s">
        <v>8219</v>
      </c>
    </row>
    <row r="3172" spans="11:13" x14ac:dyDescent="0.25">
      <c r="K3172" s="3">
        <v>2000</v>
      </c>
      <c r="L3172" s="3">
        <v>2245</v>
      </c>
      <c r="M3172" s="8" t="s">
        <v>8219</v>
      </c>
    </row>
    <row r="3173" spans="11:13" x14ac:dyDescent="0.25">
      <c r="K3173" s="3">
        <v>7000</v>
      </c>
      <c r="L3173" s="3">
        <v>7617</v>
      </c>
      <c r="M3173" s="8" t="s">
        <v>8219</v>
      </c>
    </row>
    <row r="3174" spans="11:13" x14ac:dyDescent="0.25">
      <c r="K3174" s="3">
        <v>2000</v>
      </c>
      <c r="L3174" s="3">
        <v>2300</v>
      </c>
      <c r="M3174" s="8" t="s">
        <v>8219</v>
      </c>
    </row>
    <row r="3175" spans="11:13" x14ac:dyDescent="0.25">
      <c r="K3175" s="3">
        <v>10000</v>
      </c>
      <c r="L3175" s="3">
        <v>10300</v>
      </c>
      <c r="M3175" s="8" t="s">
        <v>8219</v>
      </c>
    </row>
    <row r="3176" spans="11:13" x14ac:dyDescent="0.25">
      <c r="K3176" s="3">
        <v>3000</v>
      </c>
      <c r="L3176" s="3">
        <v>3034</v>
      </c>
      <c r="M3176" s="8" t="s">
        <v>8219</v>
      </c>
    </row>
    <row r="3177" spans="11:13" x14ac:dyDescent="0.25">
      <c r="K3177" s="3">
        <v>5000</v>
      </c>
      <c r="L3177" s="3">
        <v>5478</v>
      </c>
      <c r="M3177" s="8" t="s">
        <v>8219</v>
      </c>
    </row>
    <row r="3178" spans="11:13" x14ac:dyDescent="0.25">
      <c r="K3178" s="3">
        <v>1900</v>
      </c>
      <c r="L3178" s="3">
        <v>2182</v>
      </c>
      <c r="M3178" s="8" t="s">
        <v>8219</v>
      </c>
    </row>
    <row r="3179" spans="11:13" x14ac:dyDescent="0.25">
      <c r="K3179" s="3">
        <v>2500</v>
      </c>
      <c r="L3179" s="3">
        <v>2935</v>
      </c>
      <c r="M3179" s="8" t="s">
        <v>8219</v>
      </c>
    </row>
    <row r="3180" spans="11:13" x14ac:dyDescent="0.25">
      <c r="K3180" s="3">
        <v>1500</v>
      </c>
      <c r="L3180" s="3">
        <v>2576</v>
      </c>
      <c r="M3180" s="8" t="s">
        <v>8219</v>
      </c>
    </row>
    <row r="3181" spans="11:13" x14ac:dyDescent="0.25">
      <c r="K3181" s="3">
        <v>4200</v>
      </c>
      <c r="L3181" s="3">
        <v>4794.82</v>
      </c>
      <c r="M3181" s="8" t="s">
        <v>8219</v>
      </c>
    </row>
    <row r="3182" spans="11:13" x14ac:dyDescent="0.25">
      <c r="K3182" s="3">
        <v>1200</v>
      </c>
      <c r="L3182" s="3">
        <v>1437</v>
      </c>
      <c r="M3182" s="8" t="s">
        <v>8219</v>
      </c>
    </row>
    <row r="3183" spans="11:13" x14ac:dyDescent="0.25">
      <c r="K3183" s="3">
        <v>500</v>
      </c>
      <c r="L3183" s="3">
        <v>545</v>
      </c>
      <c r="M3183" s="8" t="s">
        <v>8219</v>
      </c>
    </row>
    <row r="3184" spans="11:13" x14ac:dyDescent="0.25">
      <c r="K3184" s="3">
        <v>7000</v>
      </c>
      <c r="L3184" s="3">
        <v>7062</v>
      </c>
      <c r="M3184" s="8" t="s">
        <v>8219</v>
      </c>
    </row>
    <row r="3185" spans="11:13" x14ac:dyDescent="0.25">
      <c r="K3185" s="3">
        <v>2500</v>
      </c>
      <c r="L3185" s="3">
        <v>2725</v>
      </c>
      <c r="M3185" s="8" t="s">
        <v>8219</v>
      </c>
    </row>
    <row r="3186" spans="11:13" x14ac:dyDescent="0.25">
      <c r="K3186" s="3">
        <v>4300</v>
      </c>
      <c r="L3186" s="3">
        <v>4610</v>
      </c>
      <c r="M3186" s="8" t="s">
        <v>8219</v>
      </c>
    </row>
    <row r="3187" spans="11:13" x14ac:dyDescent="0.25">
      <c r="K3187" s="3">
        <v>1000</v>
      </c>
      <c r="L3187" s="3">
        <v>1000</v>
      </c>
      <c r="M3187" s="8" t="s">
        <v>8219</v>
      </c>
    </row>
    <row r="3188" spans="11:13" x14ac:dyDescent="0.25">
      <c r="K3188" s="3">
        <v>3200</v>
      </c>
      <c r="L3188" s="3">
        <v>3270</v>
      </c>
      <c r="M3188" s="8" t="s">
        <v>8219</v>
      </c>
    </row>
    <row r="3189" spans="11:13" x14ac:dyDescent="0.25">
      <c r="K3189" s="3">
        <v>15000</v>
      </c>
      <c r="L3189" s="3">
        <v>17444</v>
      </c>
      <c r="M3189" s="8" t="s">
        <v>8219</v>
      </c>
    </row>
    <row r="3190" spans="11:13" x14ac:dyDescent="0.25">
      <c r="K3190" s="3">
        <v>200</v>
      </c>
      <c r="L3190" s="3">
        <v>130</v>
      </c>
      <c r="M3190" s="9" t="s">
        <v>8221</v>
      </c>
    </row>
    <row r="3191" spans="11:13" x14ac:dyDescent="0.25">
      <c r="K3191" s="3">
        <v>55000</v>
      </c>
      <c r="L3191" s="3">
        <v>6780</v>
      </c>
      <c r="M3191" s="9" t="s">
        <v>8221</v>
      </c>
    </row>
    <row r="3192" spans="11:13" x14ac:dyDescent="0.25">
      <c r="K3192" s="3">
        <v>4000</v>
      </c>
      <c r="L3192" s="3">
        <v>0</v>
      </c>
      <c r="M3192" s="9" t="s">
        <v>8221</v>
      </c>
    </row>
    <row r="3193" spans="11:13" x14ac:dyDescent="0.25">
      <c r="K3193" s="3">
        <v>3750</v>
      </c>
      <c r="L3193" s="3">
        <v>151</v>
      </c>
      <c r="M3193" s="9" t="s">
        <v>8221</v>
      </c>
    </row>
    <row r="3194" spans="11:13" x14ac:dyDescent="0.25">
      <c r="K3194" s="3">
        <v>10000</v>
      </c>
      <c r="L3194" s="3">
        <v>102</v>
      </c>
      <c r="M3194" s="9" t="s">
        <v>8221</v>
      </c>
    </row>
    <row r="3195" spans="11:13" x14ac:dyDescent="0.25">
      <c r="K3195" s="3">
        <v>5000</v>
      </c>
      <c r="L3195" s="3">
        <v>587</v>
      </c>
      <c r="M3195" s="9" t="s">
        <v>8221</v>
      </c>
    </row>
    <row r="3196" spans="11:13" x14ac:dyDescent="0.25">
      <c r="K3196" s="3">
        <v>11000</v>
      </c>
      <c r="L3196" s="3">
        <v>0</v>
      </c>
      <c r="M3196" s="9" t="s">
        <v>8221</v>
      </c>
    </row>
    <row r="3197" spans="11:13" x14ac:dyDescent="0.25">
      <c r="K3197" s="3">
        <v>3500</v>
      </c>
      <c r="L3197" s="3">
        <v>2070</v>
      </c>
      <c r="M3197" s="9" t="s">
        <v>8221</v>
      </c>
    </row>
    <row r="3198" spans="11:13" x14ac:dyDescent="0.25">
      <c r="K3198" s="3">
        <v>3000000</v>
      </c>
      <c r="L3198" s="3">
        <v>1800</v>
      </c>
      <c r="M3198" s="9" t="s">
        <v>8221</v>
      </c>
    </row>
    <row r="3199" spans="11:13" x14ac:dyDescent="0.25">
      <c r="K3199" s="3">
        <v>10000</v>
      </c>
      <c r="L3199" s="3">
        <v>1145</v>
      </c>
      <c r="M3199" s="9" t="s">
        <v>8221</v>
      </c>
    </row>
    <row r="3200" spans="11:13" x14ac:dyDescent="0.25">
      <c r="K3200" s="3">
        <v>30000</v>
      </c>
      <c r="L3200" s="3">
        <v>110</v>
      </c>
      <c r="M3200" s="9" t="s">
        <v>8221</v>
      </c>
    </row>
    <row r="3201" spans="11:13" x14ac:dyDescent="0.25">
      <c r="K3201" s="3">
        <v>5000</v>
      </c>
      <c r="L3201" s="3">
        <v>2608</v>
      </c>
      <c r="M3201" s="9" t="s">
        <v>8221</v>
      </c>
    </row>
    <row r="3202" spans="11:13" x14ac:dyDescent="0.25">
      <c r="K3202" s="3">
        <v>50000</v>
      </c>
      <c r="L3202" s="3">
        <v>1</v>
      </c>
      <c r="M3202" s="9" t="s">
        <v>8221</v>
      </c>
    </row>
    <row r="3203" spans="11:13" x14ac:dyDescent="0.25">
      <c r="K3203" s="3">
        <v>2000</v>
      </c>
      <c r="L3203" s="3">
        <v>25</v>
      </c>
      <c r="M3203" s="9" t="s">
        <v>8221</v>
      </c>
    </row>
    <row r="3204" spans="11:13" x14ac:dyDescent="0.25">
      <c r="K3204" s="3">
        <v>5000</v>
      </c>
      <c r="L3204" s="3">
        <v>2726</v>
      </c>
      <c r="M3204" s="9" t="s">
        <v>8221</v>
      </c>
    </row>
    <row r="3205" spans="11:13" x14ac:dyDescent="0.25">
      <c r="K3205" s="3">
        <v>1000</v>
      </c>
      <c r="L3205" s="3">
        <v>250</v>
      </c>
      <c r="M3205" s="9" t="s">
        <v>8221</v>
      </c>
    </row>
    <row r="3206" spans="11:13" x14ac:dyDescent="0.25">
      <c r="K3206" s="3">
        <v>500</v>
      </c>
      <c r="L3206" s="3">
        <v>0</v>
      </c>
      <c r="M3206" s="9" t="s">
        <v>8221</v>
      </c>
    </row>
    <row r="3207" spans="11:13" x14ac:dyDescent="0.25">
      <c r="K3207" s="3">
        <v>8000</v>
      </c>
      <c r="L3207" s="3">
        <v>273</v>
      </c>
      <c r="M3207" s="9" t="s">
        <v>8221</v>
      </c>
    </row>
    <row r="3208" spans="11:13" x14ac:dyDescent="0.25">
      <c r="K3208" s="3">
        <v>5000</v>
      </c>
      <c r="L3208" s="3">
        <v>0</v>
      </c>
      <c r="M3208" s="9" t="s">
        <v>8221</v>
      </c>
    </row>
    <row r="3209" spans="11:13" x14ac:dyDescent="0.25">
      <c r="K3209" s="3">
        <v>5500</v>
      </c>
      <c r="L3209" s="3">
        <v>2550</v>
      </c>
      <c r="M3209" s="9" t="s">
        <v>8221</v>
      </c>
    </row>
    <row r="3210" spans="11:13" x14ac:dyDescent="0.25">
      <c r="K3210" s="3">
        <v>5000</v>
      </c>
      <c r="L3210" s="3">
        <v>5175</v>
      </c>
      <c r="M3210" s="8" t="s">
        <v>8219</v>
      </c>
    </row>
    <row r="3211" spans="11:13" x14ac:dyDescent="0.25">
      <c r="K3211" s="3">
        <v>9500</v>
      </c>
      <c r="L3211" s="3">
        <v>11335.7</v>
      </c>
      <c r="M3211" s="8" t="s">
        <v>8219</v>
      </c>
    </row>
    <row r="3212" spans="11:13" x14ac:dyDescent="0.25">
      <c r="K3212" s="3">
        <v>3000</v>
      </c>
      <c r="L3212" s="3">
        <v>3773</v>
      </c>
      <c r="M3212" s="8" t="s">
        <v>8219</v>
      </c>
    </row>
    <row r="3213" spans="11:13" x14ac:dyDescent="0.25">
      <c r="K3213" s="3">
        <v>23000</v>
      </c>
      <c r="L3213" s="3">
        <v>27541</v>
      </c>
      <c r="M3213" s="8" t="s">
        <v>8219</v>
      </c>
    </row>
    <row r="3214" spans="11:13" x14ac:dyDescent="0.25">
      <c r="K3214" s="3">
        <v>4000</v>
      </c>
      <c r="L3214" s="3">
        <v>5050</v>
      </c>
      <c r="M3214" s="8" t="s">
        <v>8219</v>
      </c>
    </row>
    <row r="3215" spans="11:13" x14ac:dyDescent="0.25">
      <c r="K3215" s="3">
        <v>6000</v>
      </c>
      <c r="L3215" s="3">
        <v>6007</v>
      </c>
      <c r="M3215" s="8" t="s">
        <v>8219</v>
      </c>
    </row>
    <row r="3216" spans="11:13" x14ac:dyDescent="0.25">
      <c r="K3216" s="3">
        <v>12000</v>
      </c>
      <c r="L3216" s="3">
        <v>12256</v>
      </c>
      <c r="M3216" s="8" t="s">
        <v>8219</v>
      </c>
    </row>
    <row r="3217" spans="11:13" x14ac:dyDescent="0.25">
      <c r="K3217" s="3">
        <v>35000</v>
      </c>
      <c r="L3217" s="3">
        <v>35123</v>
      </c>
      <c r="M3217" s="8" t="s">
        <v>8219</v>
      </c>
    </row>
    <row r="3218" spans="11:13" x14ac:dyDescent="0.25">
      <c r="K3218" s="3">
        <v>2000</v>
      </c>
      <c r="L3218" s="3">
        <v>2001</v>
      </c>
      <c r="M3218" s="8" t="s">
        <v>8219</v>
      </c>
    </row>
    <row r="3219" spans="11:13" x14ac:dyDescent="0.25">
      <c r="K3219" s="3">
        <v>4500</v>
      </c>
      <c r="L3219" s="3">
        <v>5221</v>
      </c>
      <c r="M3219" s="8" t="s">
        <v>8219</v>
      </c>
    </row>
    <row r="3220" spans="11:13" x14ac:dyDescent="0.25">
      <c r="K3220" s="3">
        <v>12000</v>
      </c>
      <c r="L3220" s="3">
        <v>12252</v>
      </c>
      <c r="M3220" s="8" t="s">
        <v>8219</v>
      </c>
    </row>
    <row r="3221" spans="11:13" x14ac:dyDescent="0.25">
      <c r="K3221" s="3">
        <v>20000</v>
      </c>
      <c r="L3221" s="3">
        <v>20022</v>
      </c>
      <c r="M3221" s="8" t="s">
        <v>8219</v>
      </c>
    </row>
    <row r="3222" spans="11:13" x14ac:dyDescent="0.25">
      <c r="K3222" s="3">
        <v>15000</v>
      </c>
      <c r="L3222" s="3">
        <v>15126</v>
      </c>
      <c r="M3222" s="8" t="s">
        <v>8219</v>
      </c>
    </row>
    <row r="3223" spans="11:13" x14ac:dyDescent="0.25">
      <c r="K3223" s="3">
        <v>4000</v>
      </c>
      <c r="L3223" s="3">
        <v>4137</v>
      </c>
      <c r="M3223" s="8" t="s">
        <v>8219</v>
      </c>
    </row>
    <row r="3224" spans="11:13" x14ac:dyDescent="0.25">
      <c r="K3224" s="3">
        <v>2500</v>
      </c>
      <c r="L3224" s="3">
        <v>3120</v>
      </c>
      <c r="M3224" s="8" t="s">
        <v>8219</v>
      </c>
    </row>
    <row r="3225" spans="11:13" x14ac:dyDescent="0.25">
      <c r="K3225" s="3">
        <v>3100</v>
      </c>
      <c r="L3225" s="3">
        <v>3395</v>
      </c>
      <c r="M3225" s="8" t="s">
        <v>8219</v>
      </c>
    </row>
    <row r="3226" spans="11:13" x14ac:dyDescent="0.25">
      <c r="K3226" s="3">
        <v>30000</v>
      </c>
      <c r="L3226" s="3">
        <v>30610</v>
      </c>
      <c r="M3226" s="8" t="s">
        <v>8219</v>
      </c>
    </row>
    <row r="3227" spans="11:13" x14ac:dyDescent="0.25">
      <c r="K3227" s="3">
        <v>2000</v>
      </c>
      <c r="L3227" s="3">
        <v>2047</v>
      </c>
      <c r="M3227" s="8" t="s">
        <v>8219</v>
      </c>
    </row>
    <row r="3228" spans="11:13" x14ac:dyDescent="0.25">
      <c r="K3228" s="3">
        <v>1200</v>
      </c>
      <c r="L3228" s="3">
        <v>1250</v>
      </c>
      <c r="M3228" s="8" t="s">
        <v>8219</v>
      </c>
    </row>
    <row r="3229" spans="11:13" x14ac:dyDescent="0.25">
      <c r="K3229" s="3">
        <v>1200</v>
      </c>
      <c r="L3229" s="3">
        <v>1500</v>
      </c>
      <c r="M3229" s="8" t="s">
        <v>8219</v>
      </c>
    </row>
    <row r="3230" spans="11:13" x14ac:dyDescent="0.25">
      <c r="K3230" s="3">
        <v>7000</v>
      </c>
      <c r="L3230" s="3">
        <v>7164</v>
      </c>
      <c r="M3230" s="8" t="s">
        <v>8219</v>
      </c>
    </row>
    <row r="3231" spans="11:13" x14ac:dyDescent="0.25">
      <c r="K3231" s="3">
        <v>20000</v>
      </c>
      <c r="L3231" s="3">
        <v>21573</v>
      </c>
      <c r="M3231" s="8" t="s">
        <v>8219</v>
      </c>
    </row>
    <row r="3232" spans="11:13" x14ac:dyDescent="0.25">
      <c r="K3232" s="3">
        <v>2600</v>
      </c>
      <c r="L3232" s="3">
        <v>2857</v>
      </c>
      <c r="M3232" s="8" t="s">
        <v>8219</v>
      </c>
    </row>
    <row r="3233" spans="11:13" x14ac:dyDescent="0.25">
      <c r="K3233" s="3">
        <v>1000</v>
      </c>
      <c r="L3233" s="3">
        <v>1610</v>
      </c>
      <c r="M3233" s="8" t="s">
        <v>8219</v>
      </c>
    </row>
    <row r="3234" spans="11:13" x14ac:dyDescent="0.25">
      <c r="K3234" s="3">
        <v>1000</v>
      </c>
      <c r="L3234" s="3">
        <v>1312</v>
      </c>
      <c r="M3234" s="8" t="s">
        <v>8219</v>
      </c>
    </row>
    <row r="3235" spans="11:13" x14ac:dyDescent="0.25">
      <c r="K3235" s="3">
        <v>5000</v>
      </c>
      <c r="L3235" s="3">
        <v>5940</v>
      </c>
      <c r="M3235" s="8" t="s">
        <v>8219</v>
      </c>
    </row>
    <row r="3236" spans="11:13" x14ac:dyDescent="0.25">
      <c r="K3236" s="3">
        <v>4000</v>
      </c>
      <c r="L3236" s="3">
        <v>4015.71</v>
      </c>
      <c r="M3236" s="8" t="s">
        <v>8219</v>
      </c>
    </row>
    <row r="3237" spans="11:13" x14ac:dyDescent="0.25">
      <c r="K3237" s="3">
        <v>15000</v>
      </c>
      <c r="L3237" s="3">
        <v>15481</v>
      </c>
      <c r="M3237" s="8" t="s">
        <v>8219</v>
      </c>
    </row>
    <row r="3238" spans="11:13" x14ac:dyDescent="0.25">
      <c r="K3238" s="3">
        <v>20000</v>
      </c>
      <c r="L3238" s="3">
        <v>20120</v>
      </c>
      <c r="M3238" s="8" t="s">
        <v>8219</v>
      </c>
    </row>
    <row r="3239" spans="11:13" x14ac:dyDescent="0.25">
      <c r="K3239" s="3">
        <v>35000</v>
      </c>
      <c r="L3239" s="3">
        <v>35275.64</v>
      </c>
      <c r="M3239" s="8" t="s">
        <v>8219</v>
      </c>
    </row>
    <row r="3240" spans="11:13" x14ac:dyDescent="0.25">
      <c r="K3240" s="3">
        <v>2800</v>
      </c>
      <c r="L3240" s="3">
        <v>3145</v>
      </c>
      <c r="M3240" s="8" t="s">
        <v>8219</v>
      </c>
    </row>
    <row r="3241" spans="11:13" x14ac:dyDescent="0.25">
      <c r="K3241" s="3">
        <v>5862</v>
      </c>
      <c r="L3241" s="3">
        <v>6208.98</v>
      </c>
      <c r="M3241" s="8" t="s">
        <v>8219</v>
      </c>
    </row>
    <row r="3242" spans="11:13" x14ac:dyDescent="0.25">
      <c r="K3242" s="3">
        <v>3000</v>
      </c>
      <c r="L3242" s="3">
        <v>3017</v>
      </c>
      <c r="M3242" s="8" t="s">
        <v>8219</v>
      </c>
    </row>
    <row r="3243" spans="11:13" x14ac:dyDescent="0.25">
      <c r="K3243" s="3">
        <v>8500</v>
      </c>
      <c r="L3243" s="3">
        <v>9801</v>
      </c>
      <c r="M3243" s="8" t="s">
        <v>8219</v>
      </c>
    </row>
    <row r="3244" spans="11:13" x14ac:dyDescent="0.25">
      <c r="K3244" s="3">
        <v>10000</v>
      </c>
      <c r="L3244" s="3">
        <v>12730.42</v>
      </c>
      <c r="M3244" s="8" t="s">
        <v>8219</v>
      </c>
    </row>
    <row r="3245" spans="11:13" x14ac:dyDescent="0.25">
      <c r="K3245" s="3">
        <v>8000</v>
      </c>
      <c r="L3245" s="3">
        <v>8227</v>
      </c>
      <c r="M3245" s="8" t="s">
        <v>8219</v>
      </c>
    </row>
    <row r="3246" spans="11:13" x14ac:dyDescent="0.25">
      <c r="K3246" s="3">
        <v>1600</v>
      </c>
      <c r="L3246" s="3">
        <v>1647</v>
      </c>
      <c r="M3246" s="8" t="s">
        <v>8219</v>
      </c>
    </row>
    <row r="3247" spans="11:13" x14ac:dyDescent="0.25">
      <c r="K3247" s="3">
        <v>21000</v>
      </c>
      <c r="L3247" s="3">
        <v>21904</v>
      </c>
      <c r="M3247" s="8" t="s">
        <v>8219</v>
      </c>
    </row>
    <row r="3248" spans="11:13" x14ac:dyDescent="0.25">
      <c r="K3248" s="3">
        <v>10000</v>
      </c>
      <c r="L3248" s="3">
        <v>11122</v>
      </c>
      <c r="M3248" s="8" t="s">
        <v>8219</v>
      </c>
    </row>
    <row r="3249" spans="11:13" x14ac:dyDescent="0.25">
      <c r="K3249" s="3">
        <v>2500</v>
      </c>
      <c r="L3249" s="3">
        <v>2646.5</v>
      </c>
      <c r="M3249" s="8" t="s">
        <v>8219</v>
      </c>
    </row>
    <row r="3250" spans="11:13" x14ac:dyDescent="0.25">
      <c r="K3250" s="3">
        <v>12000</v>
      </c>
      <c r="L3250" s="3">
        <v>12095</v>
      </c>
      <c r="M3250" s="8" t="s">
        <v>8219</v>
      </c>
    </row>
    <row r="3251" spans="11:13" x14ac:dyDescent="0.25">
      <c r="K3251" s="3">
        <v>5500</v>
      </c>
      <c r="L3251" s="3">
        <v>5771</v>
      </c>
      <c r="M3251" s="8" t="s">
        <v>8219</v>
      </c>
    </row>
    <row r="3252" spans="11:13" x14ac:dyDescent="0.25">
      <c r="K3252" s="3">
        <v>25000</v>
      </c>
      <c r="L3252" s="3">
        <v>25388</v>
      </c>
      <c r="M3252" s="8" t="s">
        <v>8219</v>
      </c>
    </row>
    <row r="3253" spans="11:13" x14ac:dyDescent="0.25">
      <c r="K3253" s="3">
        <v>1500</v>
      </c>
      <c r="L3253" s="3">
        <v>1661</v>
      </c>
      <c r="M3253" s="8" t="s">
        <v>8219</v>
      </c>
    </row>
    <row r="3254" spans="11:13" x14ac:dyDescent="0.25">
      <c r="K3254" s="3">
        <v>2250</v>
      </c>
      <c r="L3254" s="3">
        <v>2876</v>
      </c>
      <c r="M3254" s="8" t="s">
        <v>8219</v>
      </c>
    </row>
    <row r="3255" spans="11:13" x14ac:dyDescent="0.25">
      <c r="K3255" s="3">
        <v>20000</v>
      </c>
      <c r="L3255" s="3">
        <v>20365</v>
      </c>
      <c r="M3255" s="8" t="s">
        <v>8219</v>
      </c>
    </row>
    <row r="3256" spans="11:13" x14ac:dyDescent="0.25">
      <c r="K3256" s="3">
        <v>13000</v>
      </c>
      <c r="L3256" s="3">
        <v>13163.5</v>
      </c>
      <c r="M3256" s="8" t="s">
        <v>8219</v>
      </c>
    </row>
    <row r="3257" spans="11:13" x14ac:dyDescent="0.25">
      <c r="K3257" s="3">
        <v>300</v>
      </c>
      <c r="L3257" s="3">
        <v>525</v>
      </c>
      <c r="M3257" s="8" t="s">
        <v>8219</v>
      </c>
    </row>
    <row r="3258" spans="11:13" x14ac:dyDescent="0.25">
      <c r="K3258" s="3">
        <v>10000</v>
      </c>
      <c r="L3258" s="3">
        <v>12806</v>
      </c>
      <c r="M3258" s="8" t="s">
        <v>8219</v>
      </c>
    </row>
    <row r="3259" spans="11:13" x14ac:dyDescent="0.25">
      <c r="K3259" s="3">
        <v>2000</v>
      </c>
      <c r="L3259" s="3">
        <v>2125.9899999999998</v>
      </c>
      <c r="M3259" s="8" t="s">
        <v>8219</v>
      </c>
    </row>
    <row r="3260" spans="11:13" x14ac:dyDescent="0.25">
      <c r="K3260" s="3">
        <v>7000</v>
      </c>
      <c r="L3260" s="3">
        <v>7365</v>
      </c>
      <c r="M3260" s="8" t="s">
        <v>8219</v>
      </c>
    </row>
    <row r="3261" spans="11:13" x14ac:dyDescent="0.25">
      <c r="K3261" s="3">
        <v>23000</v>
      </c>
      <c r="L3261" s="3">
        <v>24418.6</v>
      </c>
      <c r="M3261" s="8" t="s">
        <v>8219</v>
      </c>
    </row>
    <row r="3262" spans="11:13" x14ac:dyDescent="0.25">
      <c r="K3262" s="3">
        <v>5000</v>
      </c>
      <c r="L3262" s="3">
        <v>5462</v>
      </c>
      <c r="M3262" s="8" t="s">
        <v>8219</v>
      </c>
    </row>
    <row r="3263" spans="11:13" x14ac:dyDescent="0.25">
      <c r="K3263" s="3">
        <v>3300</v>
      </c>
      <c r="L3263" s="3">
        <v>3315</v>
      </c>
      <c r="M3263" s="8" t="s">
        <v>8219</v>
      </c>
    </row>
    <row r="3264" spans="11:13" x14ac:dyDescent="0.25">
      <c r="K3264" s="3">
        <v>12200</v>
      </c>
      <c r="L3264" s="3">
        <v>12571</v>
      </c>
      <c r="M3264" s="8" t="s">
        <v>8219</v>
      </c>
    </row>
    <row r="3265" spans="11:13" x14ac:dyDescent="0.25">
      <c r="K3265" s="3">
        <v>2500</v>
      </c>
      <c r="L3265" s="3">
        <v>2804.16</v>
      </c>
      <c r="M3265" s="8" t="s">
        <v>8219</v>
      </c>
    </row>
    <row r="3266" spans="11:13" x14ac:dyDescent="0.25">
      <c r="K3266" s="3">
        <v>2500</v>
      </c>
      <c r="L3266" s="3">
        <v>2575</v>
      </c>
      <c r="M3266" s="8" t="s">
        <v>8219</v>
      </c>
    </row>
    <row r="3267" spans="11:13" x14ac:dyDescent="0.25">
      <c r="K3267" s="3">
        <v>2700</v>
      </c>
      <c r="L3267" s="3">
        <v>4428</v>
      </c>
      <c r="M3267" s="8" t="s">
        <v>8219</v>
      </c>
    </row>
    <row r="3268" spans="11:13" x14ac:dyDescent="0.25">
      <c r="K3268" s="3">
        <v>6000</v>
      </c>
      <c r="L3268" s="3">
        <v>7877</v>
      </c>
      <c r="M3268" s="8" t="s">
        <v>8219</v>
      </c>
    </row>
    <row r="3269" spans="11:13" x14ac:dyDescent="0.25">
      <c r="K3269" s="3">
        <v>15000</v>
      </c>
      <c r="L3269" s="3">
        <v>15315</v>
      </c>
      <c r="M3269" s="8" t="s">
        <v>8219</v>
      </c>
    </row>
    <row r="3270" spans="11:13" x14ac:dyDescent="0.25">
      <c r="K3270" s="3">
        <v>2000</v>
      </c>
      <c r="L3270" s="3">
        <v>2560</v>
      </c>
      <c r="M3270" s="8" t="s">
        <v>8219</v>
      </c>
    </row>
    <row r="3271" spans="11:13" x14ac:dyDescent="0.25">
      <c r="K3271" s="3">
        <v>8000</v>
      </c>
      <c r="L3271" s="3">
        <v>8120</v>
      </c>
      <c r="M3271" s="8" t="s">
        <v>8219</v>
      </c>
    </row>
    <row r="3272" spans="11:13" x14ac:dyDescent="0.25">
      <c r="K3272" s="3">
        <v>1800</v>
      </c>
      <c r="L3272" s="3">
        <v>1830</v>
      </c>
      <c r="M3272" s="8" t="s">
        <v>8219</v>
      </c>
    </row>
    <row r="3273" spans="11:13" x14ac:dyDescent="0.25">
      <c r="K3273" s="3">
        <v>1500</v>
      </c>
      <c r="L3273" s="3">
        <v>1950</v>
      </c>
      <c r="M3273" s="8" t="s">
        <v>8219</v>
      </c>
    </row>
    <row r="3274" spans="11:13" x14ac:dyDescent="0.25">
      <c r="K3274" s="3">
        <v>10000</v>
      </c>
      <c r="L3274" s="3">
        <v>15443</v>
      </c>
      <c r="M3274" s="8" t="s">
        <v>8219</v>
      </c>
    </row>
    <row r="3275" spans="11:13" x14ac:dyDescent="0.25">
      <c r="K3275" s="3">
        <v>4000</v>
      </c>
      <c r="L3275" s="3">
        <v>4296</v>
      </c>
      <c r="M3275" s="8" t="s">
        <v>8219</v>
      </c>
    </row>
    <row r="3276" spans="11:13" x14ac:dyDescent="0.25">
      <c r="K3276" s="3">
        <v>15500</v>
      </c>
      <c r="L3276" s="3">
        <v>15705</v>
      </c>
      <c r="M3276" s="8" t="s">
        <v>8219</v>
      </c>
    </row>
    <row r="3277" spans="11:13" x14ac:dyDescent="0.25">
      <c r="K3277" s="3">
        <v>1800</v>
      </c>
      <c r="L3277" s="3">
        <v>1805</v>
      </c>
      <c r="M3277" s="8" t="s">
        <v>8219</v>
      </c>
    </row>
    <row r="3278" spans="11:13" x14ac:dyDescent="0.25">
      <c r="K3278" s="3">
        <v>4500</v>
      </c>
      <c r="L3278" s="3">
        <v>5258</v>
      </c>
      <c r="M3278" s="8" t="s">
        <v>8219</v>
      </c>
    </row>
    <row r="3279" spans="11:13" x14ac:dyDescent="0.25">
      <c r="K3279" s="3">
        <v>5000</v>
      </c>
      <c r="L3279" s="3">
        <v>5430</v>
      </c>
      <c r="M3279" s="8" t="s">
        <v>8219</v>
      </c>
    </row>
    <row r="3280" spans="11:13" x14ac:dyDescent="0.25">
      <c r="K3280" s="3">
        <v>2500</v>
      </c>
      <c r="L3280" s="3">
        <v>2585</v>
      </c>
      <c r="M3280" s="8" t="s">
        <v>8219</v>
      </c>
    </row>
    <row r="3281" spans="11:13" x14ac:dyDescent="0.25">
      <c r="K3281" s="3">
        <v>5800</v>
      </c>
      <c r="L3281" s="3">
        <v>6628</v>
      </c>
      <c r="M3281" s="8" t="s">
        <v>8219</v>
      </c>
    </row>
    <row r="3282" spans="11:13" x14ac:dyDescent="0.25">
      <c r="K3282" s="3">
        <v>2000</v>
      </c>
      <c r="L3282" s="3">
        <v>2060</v>
      </c>
      <c r="M3282" s="8" t="s">
        <v>8219</v>
      </c>
    </row>
    <row r="3283" spans="11:13" x14ac:dyDescent="0.25">
      <c r="K3283" s="3">
        <v>5000</v>
      </c>
      <c r="L3283" s="3">
        <v>6080</v>
      </c>
      <c r="M3283" s="8" t="s">
        <v>8219</v>
      </c>
    </row>
    <row r="3284" spans="11:13" x14ac:dyDescent="0.25">
      <c r="K3284" s="3">
        <v>31000</v>
      </c>
      <c r="L3284" s="3">
        <v>31820.5</v>
      </c>
      <c r="M3284" s="8" t="s">
        <v>8219</v>
      </c>
    </row>
    <row r="3285" spans="11:13" x14ac:dyDescent="0.25">
      <c r="K3285" s="3">
        <v>800</v>
      </c>
      <c r="L3285" s="3">
        <v>838</v>
      </c>
      <c r="M3285" s="8" t="s">
        <v>8219</v>
      </c>
    </row>
    <row r="3286" spans="11:13" x14ac:dyDescent="0.25">
      <c r="K3286" s="3">
        <v>3000</v>
      </c>
      <c r="L3286" s="3">
        <v>3048</v>
      </c>
      <c r="M3286" s="8" t="s">
        <v>8219</v>
      </c>
    </row>
    <row r="3287" spans="11:13" x14ac:dyDescent="0.25">
      <c r="K3287" s="3">
        <v>4999</v>
      </c>
      <c r="L3287" s="3">
        <v>5604</v>
      </c>
      <c r="M3287" s="8" t="s">
        <v>8219</v>
      </c>
    </row>
    <row r="3288" spans="11:13" x14ac:dyDescent="0.25">
      <c r="K3288" s="3">
        <v>15000</v>
      </c>
      <c r="L3288" s="3">
        <v>15265</v>
      </c>
      <c r="M3288" s="8" t="s">
        <v>8219</v>
      </c>
    </row>
    <row r="3289" spans="11:13" x14ac:dyDescent="0.25">
      <c r="K3289" s="3">
        <v>2500</v>
      </c>
      <c r="L3289" s="3">
        <v>2500</v>
      </c>
      <c r="M3289" s="8" t="s">
        <v>8219</v>
      </c>
    </row>
    <row r="3290" spans="11:13" x14ac:dyDescent="0.25">
      <c r="K3290" s="3">
        <v>10000</v>
      </c>
      <c r="L3290" s="3">
        <v>10026.49</v>
      </c>
      <c r="M3290" s="8" t="s">
        <v>8219</v>
      </c>
    </row>
    <row r="3291" spans="11:13" x14ac:dyDescent="0.25">
      <c r="K3291" s="3">
        <v>500</v>
      </c>
      <c r="L3291" s="3">
        <v>665.21</v>
      </c>
      <c r="M3291" s="8" t="s">
        <v>8219</v>
      </c>
    </row>
    <row r="3292" spans="11:13" x14ac:dyDescent="0.25">
      <c r="K3292" s="3">
        <v>2000</v>
      </c>
      <c r="L3292" s="3">
        <v>2424</v>
      </c>
      <c r="M3292" s="8" t="s">
        <v>8219</v>
      </c>
    </row>
    <row r="3293" spans="11:13" x14ac:dyDescent="0.25">
      <c r="K3293" s="3">
        <v>500</v>
      </c>
      <c r="L3293" s="3">
        <v>570</v>
      </c>
      <c r="M3293" s="8" t="s">
        <v>8219</v>
      </c>
    </row>
    <row r="3294" spans="11:13" x14ac:dyDescent="0.25">
      <c r="K3294" s="3">
        <v>101</v>
      </c>
      <c r="L3294" s="3">
        <v>289</v>
      </c>
      <c r="M3294" s="8" t="s">
        <v>8219</v>
      </c>
    </row>
    <row r="3295" spans="11:13" x14ac:dyDescent="0.25">
      <c r="K3295" s="3">
        <v>4500</v>
      </c>
      <c r="L3295" s="3">
        <v>7670</v>
      </c>
      <c r="M3295" s="8" t="s">
        <v>8219</v>
      </c>
    </row>
    <row r="3296" spans="11:13" x14ac:dyDescent="0.25">
      <c r="K3296" s="3">
        <v>600</v>
      </c>
      <c r="L3296" s="3">
        <v>710</v>
      </c>
      <c r="M3296" s="8" t="s">
        <v>8219</v>
      </c>
    </row>
    <row r="3297" spans="11:13" x14ac:dyDescent="0.25">
      <c r="K3297" s="3">
        <v>700</v>
      </c>
      <c r="L3297" s="3">
        <v>720.01</v>
      </c>
      <c r="M3297" s="8" t="s">
        <v>8219</v>
      </c>
    </row>
    <row r="3298" spans="11:13" x14ac:dyDescent="0.25">
      <c r="K3298" s="3">
        <v>1500</v>
      </c>
      <c r="L3298" s="3">
        <v>2161</v>
      </c>
      <c r="M3298" s="8" t="s">
        <v>8219</v>
      </c>
    </row>
    <row r="3299" spans="11:13" x14ac:dyDescent="0.25">
      <c r="K3299" s="3">
        <v>5500</v>
      </c>
      <c r="L3299" s="3">
        <v>5504</v>
      </c>
      <c r="M3299" s="8" t="s">
        <v>8219</v>
      </c>
    </row>
    <row r="3300" spans="11:13" x14ac:dyDescent="0.25">
      <c r="K3300" s="3">
        <v>10000</v>
      </c>
      <c r="L3300" s="3">
        <v>10173</v>
      </c>
      <c r="M3300" s="8" t="s">
        <v>8219</v>
      </c>
    </row>
    <row r="3301" spans="11:13" x14ac:dyDescent="0.25">
      <c r="K3301" s="3">
        <v>3000</v>
      </c>
      <c r="L3301" s="3">
        <v>3486</v>
      </c>
      <c r="M3301" s="8" t="s">
        <v>8219</v>
      </c>
    </row>
    <row r="3302" spans="11:13" x14ac:dyDescent="0.25">
      <c r="K3302" s="3">
        <v>3000</v>
      </c>
      <c r="L3302" s="3">
        <v>4085</v>
      </c>
      <c r="M3302" s="8" t="s">
        <v>8219</v>
      </c>
    </row>
    <row r="3303" spans="11:13" x14ac:dyDescent="0.25">
      <c r="K3303" s="3">
        <v>3000</v>
      </c>
      <c r="L3303" s="3">
        <v>4004</v>
      </c>
      <c r="M3303" s="8" t="s">
        <v>8219</v>
      </c>
    </row>
    <row r="3304" spans="11:13" x14ac:dyDescent="0.25">
      <c r="K3304" s="3">
        <v>8400</v>
      </c>
      <c r="L3304" s="3">
        <v>8685</v>
      </c>
      <c r="M3304" s="8" t="s">
        <v>8219</v>
      </c>
    </row>
    <row r="3305" spans="11:13" x14ac:dyDescent="0.25">
      <c r="K3305" s="3">
        <v>1800</v>
      </c>
      <c r="L3305" s="3">
        <v>2086</v>
      </c>
      <c r="M3305" s="8" t="s">
        <v>8219</v>
      </c>
    </row>
    <row r="3306" spans="11:13" x14ac:dyDescent="0.25">
      <c r="K3306" s="3">
        <v>15000</v>
      </c>
      <c r="L3306" s="3">
        <v>15677.5</v>
      </c>
      <c r="M3306" s="8" t="s">
        <v>8219</v>
      </c>
    </row>
    <row r="3307" spans="11:13" x14ac:dyDescent="0.25">
      <c r="K3307" s="3">
        <v>4000</v>
      </c>
      <c r="L3307" s="3">
        <v>4081</v>
      </c>
      <c r="M3307" s="8" t="s">
        <v>8219</v>
      </c>
    </row>
    <row r="3308" spans="11:13" x14ac:dyDescent="0.25">
      <c r="K3308" s="3">
        <v>1500</v>
      </c>
      <c r="L3308" s="3">
        <v>2630</v>
      </c>
      <c r="M3308" s="8" t="s">
        <v>8219</v>
      </c>
    </row>
    <row r="3309" spans="11:13" x14ac:dyDescent="0.25">
      <c r="K3309" s="3">
        <v>1000</v>
      </c>
      <c r="L3309" s="3">
        <v>1066.8</v>
      </c>
      <c r="M3309" s="8" t="s">
        <v>8219</v>
      </c>
    </row>
    <row r="3310" spans="11:13" x14ac:dyDescent="0.25">
      <c r="K3310" s="3">
        <v>3500</v>
      </c>
      <c r="L3310" s="3">
        <v>4280</v>
      </c>
      <c r="M3310" s="8" t="s">
        <v>8219</v>
      </c>
    </row>
    <row r="3311" spans="11:13" x14ac:dyDescent="0.25">
      <c r="K3311" s="3">
        <v>350</v>
      </c>
      <c r="L3311" s="3">
        <v>558</v>
      </c>
      <c r="M3311" s="8" t="s">
        <v>8219</v>
      </c>
    </row>
    <row r="3312" spans="11:13" x14ac:dyDescent="0.25">
      <c r="K3312" s="3">
        <v>6500</v>
      </c>
      <c r="L3312" s="3">
        <v>6505</v>
      </c>
      <c r="M3312" s="8" t="s">
        <v>8219</v>
      </c>
    </row>
    <row r="3313" spans="11:13" x14ac:dyDescent="0.25">
      <c r="K3313" s="3">
        <v>2500</v>
      </c>
      <c r="L3313" s="3">
        <v>2746</v>
      </c>
      <c r="M3313" s="8" t="s">
        <v>8219</v>
      </c>
    </row>
    <row r="3314" spans="11:13" x14ac:dyDescent="0.25">
      <c r="K3314" s="3">
        <v>2500</v>
      </c>
      <c r="L3314" s="3">
        <v>2501</v>
      </c>
      <c r="M3314" s="8" t="s">
        <v>8219</v>
      </c>
    </row>
    <row r="3315" spans="11:13" x14ac:dyDescent="0.25">
      <c r="K3315" s="3">
        <v>2000</v>
      </c>
      <c r="L3315" s="3">
        <v>2321</v>
      </c>
      <c r="M3315" s="8" t="s">
        <v>8219</v>
      </c>
    </row>
    <row r="3316" spans="11:13" x14ac:dyDescent="0.25">
      <c r="K3316" s="3">
        <v>800</v>
      </c>
      <c r="L3316" s="3">
        <v>1686</v>
      </c>
      <c r="M3316" s="8" t="s">
        <v>8219</v>
      </c>
    </row>
    <row r="3317" spans="11:13" x14ac:dyDescent="0.25">
      <c r="K3317" s="3">
        <v>4000</v>
      </c>
      <c r="L3317" s="3">
        <v>4400</v>
      </c>
      <c r="M3317" s="8" t="s">
        <v>8219</v>
      </c>
    </row>
    <row r="3318" spans="11:13" x14ac:dyDescent="0.25">
      <c r="K3318" s="3">
        <v>11737</v>
      </c>
      <c r="L3318" s="3">
        <v>11747.18</v>
      </c>
      <c r="M3318" s="8" t="s">
        <v>8219</v>
      </c>
    </row>
    <row r="3319" spans="11:13" x14ac:dyDescent="0.25">
      <c r="K3319" s="3">
        <v>1050</v>
      </c>
      <c r="L3319" s="3">
        <v>1115</v>
      </c>
      <c r="M3319" s="8" t="s">
        <v>8219</v>
      </c>
    </row>
    <row r="3320" spans="11:13" x14ac:dyDescent="0.25">
      <c r="K3320" s="3">
        <v>2000</v>
      </c>
      <c r="L3320" s="3">
        <v>2512</v>
      </c>
      <c r="M3320" s="8" t="s">
        <v>8219</v>
      </c>
    </row>
    <row r="3321" spans="11:13" x14ac:dyDescent="0.25">
      <c r="K3321" s="3">
        <v>500</v>
      </c>
      <c r="L3321" s="3">
        <v>540</v>
      </c>
      <c r="M3321" s="8" t="s">
        <v>8219</v>
      </c>
    </row>
    <row r="3322" spans="11:13" x14ac:dyDescent="0.25">
      <c r="K3322" s="3">
        <v>2500</v>
      </c>
      <c r="L3322" s="3">
        <v>2525</v>
      </c>
      <c r="M3322" s="8" t="s">
        <v>8219</v>
      </c>
    </row>
    <row r="3323" spans="11:13" x14ac:dyDescent="0.25">
      <c r="K3323" s="3">
        <v>500</v>
      </c>
      <c r="L3323" s="3">
        <v>537</v>
      </c>
      <c r="M3323" s="8" t="s">
        <v>8219</v>
      </c>
    </row>
    <row r="3324" spans="11:13" x14ac:dyDescent="0.25">
      <c r="K3324" s="3">
        <v>3300</v>
      </c>
      <c r="L3324" s="3">
        <v>3350</v>
      </c>
      <c r="M3324" s="8" t="s">
        <v>8219</v>
      </c>
    </row>
    <row r="3325" spans="11:13" x14ac:dyDescent="0.25">
      <c r="K3325" s="3">
        <v>1000</v>
      </c>
      <c r="L3325" s="3">
        <v>1259</v>
      </c>
      <c r="M3325" s="8" t="s">
        <v>8219</v>
      </c>
    </row>
    <row r="3326" spans="11:13" x14ac:dyDescent="0.25">
      <c r="K3326" s="3">
        <v>1500</v>
      </c>
      <c r="L3326" s="3">
        <v>1525</v>
      </c>
      <c r="M3326" s="8" t="s">
        <v>8219</v>
      </c>
    </row>
    <row r="3327" spans="11:13" x14ac:dyDescent="0.25">
      <c r="K3327" s="3">
        <v>400</v>
      </c>
      <c r="L3327" s="3">
        <v>450</v>
      </c>
      <c r="M3327" s="8" t="s">
        <v>8219</v>
      </c>
    </row>
    <row r="3328" spans="11:13" x14ac:dyDescent="0.25">
      <c r="K3328" s="3">
        <v>8000</v>
      </c>
      <c r="L3328" s="3">
        <v>8110</v>
      </c>
      <c r="M3328" s="8" t="s">
        <v>8219</v>
      </c>
    </row>
    <row r="3329" spans="11:13" x14ac:dyDescent="0.25">
      <c r="K3329" s="3">
        <v>800</v>
      </c>
      <c r="L3329" s="3">
        <v>810</v>
      </c>
      <c r="M3329" s="8" t="s">
        <v>8219</v>
      </c>
    </row>
    <row r="3330" spans="11:13" x14ac:dyDescent="0.25">
      <c r="K3330" s="3">
        <v>1800</v>
      </c>
      <c r="L3330" s="3">
        <v>2635</v>
      </c>
      <c r="M3330" s="8" t="s">
        <v>8219</v>
      </c>
    </row>
    <row r="3331" spans="11:13" x14ac:dyDescent="0.25">
      <c r="K3331" s="3">
        <v>1000</v>
      </c>
      <c r="L3331" s="3">
        <v>1168</v>
      </c>
      <c r="M3331" s="8" t="s">
        <v>8219</v>
      </c>
    </row>
    <row r="3332" spans="11:13" x14ac:dyDescent="0.25">
      <c r="K3332" s="3">
        <v>1500</v>
      </c>
      <c r="L3332" s="3">
        <v>1594</v>
      </c>
      <c r="M3332" s="8" t="s">
        <v>8219</v>
      </c>
    </row>
    <row r="3333" spans="11:13" x14ac:dyDescent="0.25">
      <c r="K3333" s="3">
        <v>5000</v>
      </c>
      <c r="L3333" s="3">
        <v>5226</v>
      </c>
      <c r="M3333" s="8" t="s">
        <v>8219</v>
      </c>
    </row>
    <row r="3334" spans="11:13" x14ac:dyDescent="0.25">
      <c r="K3334" s="3">
        <v>6000</v>
      </c>
      <c r="L3334" s="3">
        <v>6000</v>
      </c>
      <c r="M3334" s="8" t="s">
        <v>8219</v>
      </c>
    </row>
    <row r="3335" spans="11:13" x14ac:dyDescent="0.25">
      <c r="K3335" s="3">
        <v>3500</v>
      </c>
      <c r="L3335" s="3">
        <v>3660</v>
      </c>
      <c r="M3335" s="8" t="s">
        <v>8219</v>
      </c>
    </row>
    <row r="3336" spans="11:13" x14ac:dyDescent="0.25">
      <c r="K3336" s="3">
        <v>3871</v>
      </c>
      <c r="L3336" s="3">
        <v>5366</v>
      </c>
      <c r="M3336" s="8" t="s">
        <v>8219</v>
      </c>
    </row>
    <row r="3337" spans="11:13" x14ac:dyDescent="0.25">
      <c r="K3337" s="3">
        <v>5000</v>
      </c>
      <c r="L3337" s="3">
        <v>5016</v>
      </c>
      <c r="M3337" s="8" t="s">
        <v>8219</v>
      </c>
    </row>
    <row r="3338" spans="11:13" x14ac:dyDescent="0.25">
      <c r="K3338" s="3">
        <v>250</v>
      </c>
      <c r="L3338" s="3">
        <v>250</v>
      </c>
      <c r="M3338" s="8" t="s">
        <v>8219</v>
      </c>
    </row>
    <row r="3339" spans="11:13" x14ac:dyDescent="0.25">
      <c r="K3339" s="3">
        <v>2500</v>
      </c>
      <c r="L3339" s="3">
        <v>2755</v>
      </c>
      <c r="M3339" s="8" t="s">
        <v>8219</v>
      </c>
    </row>
    <row r="3340" spans="11:13" x14ac:dyDescent="0.25">
      <c r="K3340" s="3">
        <v>15000</v>
      </c>
      <c r="L3340" s="3">
        <v>15327</v>
      </c>
      <c r="M3340" s="8" t="s">
        <v>8219</v>
      </c>
    </row>
    <row r="3341" spans="11:13" x14ac:dyDescent="0.25">
      <c r="K3341" s="3">
        <v>8000</v>
      </c>
      <c r="L3341" s="3">
        <v>8348</v>
      </c>
      <c r="M3341" s="8" t="s">
        <v>8219</v>
      </c>
    </row>
    <row r="3342" spans="11:13" x14ac:dyDescent="0.25">
      <c r="K3342" s="3">
        <v>3000</v>
      </c>
      <c r="L3342" s="3">
        <v>4145</v>
      </c>
      <c r="M3342" s="8" t="s">
        <v>8219</v>
      </c>
    </row>
    <row r="3343" spans="11:13" x14ac:dyDescent="0.25">
      <c r="K3343" s="3">
        <v>3350</v>
      </c>
      <c r="L3343" s="3">
        <v>3350</v>
      </c>
      <c r="M3343" s="8" t="s">
        <v>8219</v>
      </c>
    </row>
    <row r="3344" spans="11:13" x14ac:dyDescent="0.25">
      <c r="K3344" s="3">
        <v>6000</v>
      </c>
      <c r="L3344" s="3">
        <v>6100</v>
      </c>
      <c r="M3344" s="8" t="s">
        <v>8219</v>
      </c>
    </row>
    <row r="3345" spans="11:13" x14ac:dyDescent="0.25">
      <c r="K3345" s="3">
        <v>700</v>
      </c>
      <c r="L3345" s="3">
        <v>1200</v>
      </c>
      <c r="M3345" s="8" t="s">
        <v>8219</v>
      </c>
    </row>
    <row r="3346" spans="11:13" x14ac:dyDescent="0.25">
      <c r="K3346" s="3">
        <v>4500</v>
      </c>
      <c r="L3346" s="3">
        <v>4565</v>
      </c>
      <c r="M3346" s="8" t="s">
        <v>8219</v>
      </c>
    </row>
    <row r="3347" spans="11:13" x14ac:dyDescent="0.25">
      <c r="K3347" s="3">
        <v>500</v>
      </c>
      <c r="L3347" s="3">
        <v>650</v>
      </c>
      <c r="M3347" s="8" t="s">
        <v>8219</v>
      </c>
    </row>
    <row r="3348" spans="11:13" x14ac:dyDescent="0.25">
      <c r="K3348" s="3">
        <v>1500</v>
      </c>
      <c r="L3348" s="3">
        <v>1650</v>
      </c>
      <c r="M3348" s="8" t="s">
        <v>8219</v>
      </c>
    </row>
    <row r="3349" spans="11:13" x14ac:dyDescent="0.25">
      <c r="K3349" s="3">
        <v>2000</v>
      </c>
      <c r="L3349" s="3">
        <v>2389</v>
      </c>
      <c r="M3349" s="8" t="s">
        <v>8219</v>
      </c>
    </row>
    <row r="3350" spans="11:13" x14ac:dyDescent="0.25">
      <c r="K3350" s="3">
        <v>5500</v>
      </c>
      <c r="L3350" s="3">
        <v>5516</v>
      </c>
      <c r="M3350" s="8" t="s">
        <v>8219</v>
      </c>
    </row>
    <row r="3351" spans="11:13" x14ac:dyDescent="0.25">
      <c r="K3351" s="3">
        <v>1000</v>
      </c>
      <c r="L3351" s="3">
        <v>1534</v>
      </c>
      <c r="M3351" s="8" t="s">
        <v>8219</v>
      </c>
    </row>
    <row r="3352" spans="11:13" x14ac:dyDescent="0.25">
      <c r="K3352" s="3">
        <v>3500</v>
      </c>
      <c r="L3352" s="3">
        <v>3655</v>
      </c>
      <c r="M3352" s="8" t="s">
        <v>8219</v>
      </c>
    </row>
    <row r="3353" spans="11:13" x14ac:dyDescent="0.25">
      <c r="K3353" s="3">
        <v>5000</v>
      </c>
      <c r="L3353" s="3">
        <v>5055</v>
      </c>
      <c r="M3353" s="8" t="s">
        <v>8219</v>
      </c>
    </row>
    <row r="3354" spans="11:13" x14ac:dyDescent="0.25">
      <c r="K3354" s="3">
        <v>5000</v>
      </c>
      <c r="L3354" s="3">
        <v>5376</v>
      </c>
      <c r="M3354" s="8" t="s">
        <v>8219</v>
      </c>
    </row>
    <row r="3355" spans="11:13" x14ac:dyDescent="0.25">
      <c r="K3355" s="3">
        <v>500</v>
      </c>
      <c r="L3355" s="3">
        <v>1575</v>
      </c>
      <c r="M3355" s="8" t="s">
        <v>8219</v>
      </c>
    </row>
    <row r="3356" spans="11:13" x14ac:dyDescent="0.25">
      <c r="K3356" s="3">
        <v>3000</v>
      </c>
      <c r="L3356" s="3">
        <v>3058</v>
      </c>
      <c r="M3356" s="8" t="s">
        <v>8219</v>
      </c>
    </row>
    <row r="3357" spans="11:13" x14ac:dyDescent="0.25">
      <c r="K3357" s="3">
        <v>1750</v>
      </c>
      <c r="L3357" s="3">
        <v>2210</v>
      </c>
      <c r="M3357" s="8" t="s">
        <v>8219</v>
      </c>
    </row>
    <row r="3358" spans="11:13" x14ac:dyDescent="0.25">
      <c r="K3358" s="3">
        <v>1500</v>
      </c>
      <c r="L3358" s="3">
        <v>1521</v>
      </c>
      <c r="M3358" s="8" t="s">
        <v>8219</v>
      </c>
    </row>
    <row r="3359" spans="11:13" x14ac:dyDescent="0.25">
      <c r="K3359" s="3">
        <v>2000</v>
      </c>
      <c r="L3359" s="3">
        <v>2020</v>
      </c>
      <c r="M3359" s="8" t="s">
        <v>8219</v>
      </c>
    </row>
    <row r="3360" spans="11:13" x14ac:dyDescent="0.25">
      <c r="K3360" s="3">
        <v>10000</v>
      </c>
      <c r="L3360" s="3">
        <v>10299</v>
      </c>
      <c r="M3360" s="8" t="s">
        <v>8219</v>
      </c>
    </row>
    <row r="3361" spans="11:13" x14ac:dyDescent="0.25">
      <c r="K3361" s="3">
        <v>4000</v>
      </c>
      <c r="L3361" s="3">
        <v>4250</v>
      </c>
      <c r="M3361" s="8" t="s">
        <v>8219</v>
      </c>
    </row>
    <row r="3362" spans="11:13" x14ac:dyDescent="0.25">
      <c r="K3362" s="3">
        <v>9000</v>
      </c>
      <c r="L3362" s="3">
        <v>9124</v>
      </c>
      <c r="M3362" s="8" t="s">
        <v>8219</v>
      </c>
    </row>
    <row r="3363" spans="11:13" x14ac:dyDescent="0.25">
      <c r="K3363" s="3">
        <v>5000</v>
      </c>
      <c r="L3363" s="3">
        <v>5673</v>
      </c>
      <c r="M3363" s="8" t="s">
        <v>8219</v>
      </c>
    </row>
    <row r="3364" spans="11:13" x14ac:dyDescent="0.25">
      <c r="K3364" s="3">
        <v>500</v>
      </c>
      <c r="L3364" s="3">
        <v>1090</v>
      </c>
      <c r="M3364" s="8" t="s">
        <v>8219</v>
      </c>
    </row>
    <row r="3365" spans="11:13" x14ac:dyDescent="0.25">
      <c r="K3365" s="3">
        <v>7750</v>
      </c>
      <c r="L3365" s="3">
        <v>7860</v>
      </c>
      <c r="M3365" s="8" t="s">
        <v>8219</v>
      </c>
    </row>
    <row r="3366" spans="11:13" x14ac:dyDescent="0.25">
      <c r="K3366" s="3">
        <v>3000</v>
      </c>
      <c r="L3366" s="3">
        <v>3178</v>
      </c>
      <c r="M3366" s="8" t="s">
        <v>8219</v>
      </c>
    </row>
    <row r="3367" spans="11:13" x14ac:dyDescent="0.25">
      <c r="K3367" s="3">
        <v>2500</v>
      </c>
      <c r="L3367" s="3">
        <v>2600</v>
      </c>
      <c r="M3367" s="8" t="s">
        <v>8219</v>
      </c>
    </row>
    <row r="3368" spans="11:13" x14ac:dyDescent="0.25">
      <c r="K3368" s="3">
        <v>500</v>
      </c>
      <c r="L3368" s="3">
        <v>1105</v>
      </c>
      <c r="M3368" s="8" t="s">
        <v>8219</v>
      </c>
    </row>
    <row r="3369" spans="11:13" x14ac:dyDescent="0.25">
      <c r="K3369" s="3">
        <v>750</v>
      </c>
      <c r="L3369" s="3">
        <v>890</v>
      </c>
      <c r="M3369" s="8" t="s">
        <v>8219</v>
      </c>
    </row>
    <row r="3370" spans="11:13" x14ac:dyDescent="0.25">
      <c r="K3370" s="3">
        <v>1000</v>
      </c>
      <c r="L3370" s="3">
        <v>1046</v>
      </c>
      <c r="M3370" s="8" t="s">
        <v>8219</v>
      </c>
    </row>
    <row r="3371" spans="11:13" x14ac:dyDescent="0.25">
      <c r="K3371" s="3">
        <v>5000</v>
      </c>
      <c r="L3371" s="3">
        <v>5195</v>
      </c>
      <c r="M3371" s="8" t="s">
        <v>8219</v>
      </c>
    </row>
    <row r="3372" spans="11:13" x14ac:dyDescent="0.25">
      <c r="K3372" s="3">
        <v>1500</v>
      </c>
      <c r="L3372" s="3">
        <v>1766</v>
      </c>
      <c r="M3372" s="8" t="s">
        <v>8219</v>
      </c>
    </row>
    <row r="3373" spans="11:13" x14ac:dyDescent="0.25">
      <c r="K3373" s="3">
        <v>200</v>
      </c>
      <c r="L3373" s="3">
        <v>277</v>
      </c>
      <c r="M3373" s="8" t="s">
        <v>8219</v>
      </c>
    </row>
    <row r="3374" spans="11:13" x14ac:dyDescent="0.25">
      <c r="K3374" s="3">
        <v>1000</v>
      </c>
      <c r="L3374" s="3">
        <v>1035</v>
      </c>
      <c r="M3374" s="8" t="s">
        <v>8219</v>
      </c>
    </row>
    <row r="3375" spans="11:13" x14ac:dyDescent="0.25">
      <c r="K3375" s="3">
        <v>2000</v>
      </c>
      <c r="L3375" s="3">
        <v>2005</v>
      </c>
      <c r="M3375" s="8" t="s">
        <v>8219</v>
      </c>
    </row>
    <row r="3376" spans="11:13" x14ac:dyDescent="0.25">
      <c r="K3376" s="3">
        <v>3500</v>
      </c>
      <c r="L3376" s="3">
        <v>3730</v>
      </c>
      <c r="M3376" s="8" t="s">
        <v>8219</v>
      </c>
    </row>
    <row r="3377" spans="11:13" x14ac:dyDescent="0.25">
      <c r="K3377" s="3">
        <v>3000</v>
      </c>
      <c r="L3377" s="3">
        <v>3000</v>
      </c>
      <c r="M3377" s="8" t="s">
        <v>8219</v>
      </c>
    </row>
    <row r="3378" spans="11:13" x14ac:dyDescent="0.25">
      <c r="K3378" s="3">
        <v>8000</v>
      </c>
      <c r="L3378" s="3">
        <v>8001</v>
      </c>
      <c r="M3378" s="8" t="s">
        <v>8219</v>
      </c>
    </row>
    <row r="3379" spans="11:13" x14ac:dyDescent="0.25">
      <c r="K3379" s="3">
        <v>8000</v>
      </c>
      <c r="L3379" s="3">
        <v>8084</v>
      </c>
      <c r="M3379" s="8" t="s">
        <v>8219</v>
      </c>
    </row>
    <row r="3380" spans="11:13" x14ac:dyDescent="0.25">
      <c r="K3380" s="3">
        <v>550</v>
      </c>
      <c r="L3380" s="3">
        <v>592</v>
      </c>
      <c r="M3380" s="8" t="s">
        <v>8219</v>
      </c>
    </row>
    <row r="3381" spans="11:13" x14ac:dyDescent="0.25">
      <c r="K3381" s="3">
        <v>2000</v>
      </c>
      <c r="L3381" s="3">
        <v>2073</v>
      </c>
      <c r="M3381" s="8" t="s">
        <v>8219</v>
      </c>
    </row>
    <row r="3382" spans="11:13" x14ac:dyDescent="0.25">
      <c r="K3382" s="3">
        <v>3000</v>
      </c>
      <c r="L3382" s="3">
        <v>3133</v>
      </c>
      <c r="M3382" s="8" t="s">
        <v>8219</v>
      </c>
    </row>
    <row r="3383" spans="11:13" x14ac:dyDescent="0.25">
      <c r="K3383" s="3">
        <v>4000</v>
      </c>
      <c r="L3383" s="3">
        <v>4090</v>
      </c>
      <c r="M3383" s="8" t="s">
        <v>8219</v>
      </c>
    </row>
    <row r="3384" spans="11:13" x14ac:dyDescent="0.25">
      <c r="K3384" s="3">
        <v>3500</v>
      </c>
      <c r="L3384" s="3">
        <v>3526</v>
      </c>
      <c r="M3384" s="8" t="s">
        <v>8219</v>
      </c>
    </row>
    <row r="3385" spans="11:13" x14ac:dyDescent="0.25">
      <c r="K3385" s="3">
        <v>1750</v>
      </c>
      <c r="L3385" s="3">
        <v>1955</v>
      </c>
      <c r="M3385" s="8" t="s">
        <v>8219</v>
      </c>
    </row>
    <row r="3386" spans="11:13" x14ac:dyDescent="0.25">
      <c r="K3386" s="3">
        <v>6000</v>
      </c>
      <c r="L3386" s="3">
        <v>6000.66</v>
      </c>
      <c r="M3386" s="8" t="s">
        <v>8219</v>
      </c>
    </row>
    <row r="3387" spans="11:13" x14ac:dyDescent="0.25">
      <c r="K3387" s="3">
        <v>2000</v>
      </c>
      <c r="L3387" s="3">
        <v>2000</v>
      </c>
      <c r="M3387" s="8" t="s">
        <v>8219</v>
      </c>
    </row>
    <row r="3388" spans="11:13" x14ac:dyDescent="0.25">
      <c r="K3388" s="3">
        <v>2000</v>
      </c>
      <c r="L3388" s="3">
        <v>2100</v>
      </c>
      <c r="M3388" s="8" t="s">
        <v>8219</v>
      </c>
    </row>
    <row r="3389" spans="11:13" x14ac:dyDescent="0.25">
      <c r="K3389" s="3">
        <v>3000</v>
      </c>
      <c r="L3389" s="3">
        <v>3506</v>
      </c>
      <c r="M3389" s="8" t="s">
        <v>8219</v>
      </c>
    </row>
    <row r="3390" spans="11:13" x14ac:dyDescent="0.25">
      <c r="K3390" s="3">
        <v>1500</v>
      </c>
      <c r="L3390" s="3">
        <v>1557</v>
      </c>
      <c r="M3390" s="8" t="s">
        <v>8219</v>
      </c>
    </row>
    <row r="3391" spans="11:13" x14ac:dyDescent="0.25">
      <c r="K3391" s="3">
        <v>10000</v>
      </c>
      <c r="L3391" s="3">
        <v>11450</v>
      </c>
      <c r="M3391" s="8" t="s">
        <v>8219</v>
      </c>
    </row>
    <row r="3392" spans="11:13" x14ac:dyDescent="0.25">
      <c r="K3392" s="3">
        <v>1500</v>
      </c>
      <c r="L3392" s="3">
        <v>1536</v>
      </c>
      <c r="M3392" s="8" t="s">
        <v>8219</v>
      </c>
    </row>
    <row r="3393" spans="11:13" x14ac:dyDescent="0.25">
      <c r="K3393" s="3">
        <v>500</v>
      </c>
      <c r="L3393" s="3">
        <v>1115</v>
      </c>
      <c r="M3393" s="8" t="s">
        <v>8219</v>
      </c>
    </row>
    <row r="3394" spans="11:13" x14ac:dyDescent="0.25">
      <c r="K3394" s="3">
        <v>500</v>
      </c>
      <c r="L3394" s="3">
        <v>500</v>
      </c>
      <c r="M3394" s="8" t="s">
        <v>8219</v>
      </c>
    </row>
    <row r="3395" spans="11:13" x14ac:dyDescent="0.25">
      <c r="K3395" s="3">
        <v>1500</v>
      </c>
      <c r="L3395" s="3">
        <v>1587</v>
      </c>
      <c r="M3395" s="8" t="s">
        <v>8219</v>
      </c>
    </row>
    <row r="3396" spans="11:13" x14ac:dyDescent="0.25">
      <c r="K3396" s="3">
        <v>550</v>
      </c>
      <c r="L3396" s="3">
        <v>783</v>
      </c>
      <c r="M3396" s="8" t="s">
        <v>8219</v>
      </c>
    </row>
    <row r="3397" spans="11:13" x14ac:dyDescent="0.25">
      <c r="K3397" s="3">
        <v>500</v>
      </c>
      <c r="L3397" s="3">
        <v>920</v>
      </c>
      <c r="M3397" s="8" t="s">
        <v>8219</v>
      </c>
    </row>
    <row r="3398" spans="11:13" x14ac:dyDescent="0.25">
      <c r="K3398" s="3">
        <v>1500</v>
      </c>
      <c r="L3398" s="3">
        <v>1565</v>
      </c>
      <c r="M3398" s="8" t="s">
        <v>8219</v>
      </c>
    </row>
    <row r="3399" spans="11:13" x14ac:dyDescent="0.25">
      <c r="K3399" s="3">
        <v>250</v>
      </c>
      <c r="L3399" s="3">
        <v>280</v>
      </c>
      <c r="M3399" s="8" t="s">
        <v>8219</v>
      </c>
    </row>
    <row r="3400" spans="11:13" x14ac:dyDescent="0.25">
      <c r="K3400" s="3">
        <v>4000</v>
      </c>
      <c r="L3400" s="3">
        <v>4443</v>
      </c>
      <c r="M3400" s="8" t="s">
        <v>8219</v>
      </c>
    </row>
    <row r="3401" spans="11:13" x14ac:dyDescent="0.25">
      <c r="K3401" s="3">
        <v>1200</v>
      </c>
      <c r="L3401" s="3">
        <v>1245</v>
      </c>
      <c r="M3401" s="8" t="s">
        <v>8219</v>
      </c>
    </row>
    <row r="3402" spans="11:13" x14ac:dyDescent="0.25">
      <c r="K3402" s="3">
        <v>10000</v>
      </c>
      <c r="L3402" s="3">
        <v>10041</v>
      </c>
      <c r="M3402" s="8" t="s">
        <v>8219</v>
      </c>
    </row>
    <row r="3403" spans="11:13" x14ac:dyDescent="0.25">
      <c r="K3403" s="3">
        <v>2900</v>
      </c>
      <c r="L3403" s="3">
        <v>2954</v>
      </c>
      <c r="M3403" s="8" t="s">
        <v>8219</v>
      </c>
    </row>
    <row r="3404" spans="11:13" x14ac:dyDescent="0.25">
      <c r="K3404" s="3">
        <v>15000</v>
      </c>
      <c r="L3404" s="3">
        <v>16465</v>
      </c>
      <c r="M3404" s="8" t="s">
        <v>8219</v>
      </c>
    </row>
    <row r="3405" spans="11:13" x14ac:dyDescent="0.25">
      <c r="K3405" s="3">
        <v>2000</v>
      </c>
      <c r="L3405" s="3">
        <v>2000</v>
      </c>
      <c r="M3405" s="8" t="s">
        <v>8219</v>
      </c>
    </row>
    <row r="3406" spans="11:13" x14ac:dyDescent="0.25">
      <c r="K3406" s="3">
        <v>500</v>
      </c>
      <c r="L3406" s="3">
        <v>610</v>
      </c>
      <c r="M3406" s="8" t="s">
        <v>8219</v>
      </c>
    </row>
    <row r="3407" spans="11:13" x14ac:dyDescent="0.25">
      <c r="K3407" s="3">
        <v>350</v>
      </c>
      <c r="L3407" s="3">
        <v>481.5</v>
      </c>
      <c r="M3407" s="8" t="s">
        <v>8219</v>
      </c>
    </row>
    <row r="3408" spans="11:13" x14ac:dyDescent="0.25">
      <c r="K3408" s="3">
        <v>10000</v>
      </c>
      <c r="L3408" s="3">
        <v>10031</v>
      </c>
      <c r="M3408" s="8" t="s">
        <v>8219</v>
      </c>
    </row>
    <row r="3409" spans="11:13" x14ac:dyDescent="0.25">
      <c r="K3409" s="3">
        <v>2000</v>
      </c>
      <c r="L3409" s="3">
        <v>2142</v>
      </c>
      <c r="M3409" s="8" t="s">
        <v>8219</v>
      </c>
    </row>
    <row r="3410" spans="11:13" x14ac:dyDescent="0.25">
      <c r="K3410" s="3">
        <v>500</v>
      </c>
      <c r="L3410" s="3">
        <v>1055</v>
      </c>
      <c r="M3410" s="8" t="s">
        <v>8219</v>
      </c>
    </row>
    <row r="3411" spans="11:13" x14ac:dyDescent="0.25">
      <c r="K3411" s="3">
        <v>500</v>
      </c>
      <c r="L3411" s="3">
        <v>618</v>
      </c>
      <c r="M3411" s="8" t="s">
        <v>8219</v>
      </c>
    </row>
    <row r="3412" spans="11:13" x14ac:dyDescent="0.25">
      <c r="K3412" s="3">
        <v>3000</v>
      </c>
      <c r="L3412" s="3">
        <v>3255</v>
      </c>
      <c r="M3412" s="8" t="s">
        <v>8219</v>
      </c>
    </row>
    <row r="3413" spans="11:13" x14ac:dyDescent="0.25">
      <c r="K3413" s="3">
        <v>15000</v>
      </c>
      <c r="L3413" s="3">
        <v>15535</v>
      </c>
      <c r="M3413" s="8" t="s">
        <v>8219</v>
      </c>
    </row>
    <row r="3414" spans="11:13" x14ac:dyDescent="0.25">
      <c r="K3414" s="3">
        <v>3000</v>
      </c>
      <c r="L3414" s="3">
        <v>3000</v>
      </c>
      <c r="M3414" s="8" t="s">
        <v>8219</v>
      </c>
    </row>
    <row r="3415" spans="11:13" x14ac:dyDescent="0.25">
      <c r="K3415" s="3">
        <v>500</v>
      </c>
      <c r="L3415" s="3">
        <v>650</v>
      </c>
      <c r="M3415" s="8" t="s">
        <v>8219</v>
      </c>
    </row>
    <row r="3416" spans="11:13" x14ac:dyDescent="0.25">
      <c r="K3416" s="3">
        <v>3000</v>
      </c>
      <c r="L3416" s="3">
        <v>3105</v>
      </c>
      <c r="M3416" s="8" t="s">
        <v>8219</v>
      </c>
    </row>
    <row r="3417" spans="11:13" x14ac:dyDescent="0.25">
      <c r="K3417" s="3">
        <v>200</v>
      </c>
      <c r="L3417" s="3">
        <v>200</v>
      </c>
      <c r="M3417" s="8" t="s">
        <v>8219</v>
      </c>
    </row>
    <row r="3418" spans="11:13" x14ac:dyDescent="0.25">
      <c r="K3418" s="3">
        <v>4000</v>
      </c>
      <c r="L3418" s="3">
        <v>4784</v>
      </c>
      <c r="M3418" s="8" t="s">
        <v>8219</v>
      </c>
    </row>
    <row r="3419" spans="11:13" x14ac:dyDescent="0.25">
      <c r="K3419" s="3">
        <v>1700</v>
      </c>
      <c r="L3419" s="3">
        <v>1700.01</v>
      </c>
      <c r="M3419" s="8" t="s">
        <v>8219</v>
      </c>
    </row>
    <row r="3420" spans="11:13" x14ac:dyDescent="0.25">
      <c r="K3420" s="3">
        <v>4000</v>
      </c>
      <c r="L3420" s="3">
        <v>4035</v>
      </c>
      <c r="M3420" s="8" t="s">
        <v>8219</v>
      </c>
    </row>
    <row r="3421" spans="11:13" x14ac:dyDescent="0.25">
      <c r="K3421" s="3">
        <v>2750</v>
      </c>
      <c r="L3421" s="3">
        <v>2930</v>
      </c>
      <c r="M3421" s="8" t="s">
        <v>8219</v>
      </c>
    </row>
    <row r="3422" spans="11:13" x14ac:dyDescent="0.25">
      <c r="K3422" s="3">
        <v>700</v>
      </c>
      <c r="L3422" s="3">
        <v>966</v>
      </c>
      <c r="M3422" s="8" t="s">
        <v>8219</v>
      </c>
    </row>
    <row r="3423" spans="11:13" x14ac:dyDescent="0.25">
      <c r="K3423" s="3">
        <v>10000</v>
      </c>
      <c r="L3423" s="3">
        <v>10115</v>
      </c>
      <c r="M3423" s="8" t="s">
        <v>8219</v>
      </c>
    </row>
    <row r="3424" spans="11:13" x14ac:dyDescent="0.25">
      <c r="K3424" s="3">
        <v>3000</v>
      </c>
      <c r="L3424" s="3">
        <v>3273</v>
      </c>
      <c r="M3424" s="8" t="s">
        <v>8219</v>
      </c>
    </row>
    <row r="3425" spans="11:13" x14ac:dyDescent="0.25">
      <c r="K3425" s="3">
        <v>250</v>
      </c>
      <c r="L3425" s="3">
        <v>350</v>
      </c>
      <c r="M3425" s="8" t="s">
        <v>8219</v>
      </c>
    </row>
    <row r="3426" spans="11:13" x14ac:dyDescent="0.25">
      <c r="K3426" s="3">
        <v>6000</v>
      </c>
      <c r="L3426" s="3">
        <v>6215</v>
      </c>
      <c r="M3426" s="8" t="s">
        <v>8219</v>
      </c>
    </row>
    <row r="3427" spans="11:13" x14ac:dyDescent="0.25">
      <c r="K3427" s="3">
        <v>30000</v>
      </c>
      <c r="L3427" s="3">
        <v>30891.1</v>
      </c>
      <c r="M3427" s="8" t="s">
        <v>8219</v>
      </c>
    </row>
    <row r="3428" spans="11:13" x14ac:dyDescent="0.25">
      <c r="K3428" s="3">
        <v>3750</v>
      </c>
      <c r="L3428" s="3">
        <v>4055</v>
      </c>
      <c r="M3428" s="8" t="s">
        <v>8219</v>
      </c>
    </row>
    <row r="3429" spans="11:13" x14ac:dyDescent="0.25">
      <c r="K3429" s="3">
        <v>1500</v>
      </c>
      <c r="L3429" s="3">
        <v>1500</v>
      </c>
      <c r="M3429" s="8" t="s">
        <v>8219</v>
      </c>
    </row>
    <row r="3430" spans="11:13" x14ac:dyDescent="0.25">
      <c r="K3430" s="3">
        <v>2000</v>
      </c>
      <c r="L3430" s="3">
        <v>2055</v>
      </c>
      <c r="M3430" s="8" t="s">
        <v>8219</v>
      </c>
    </row>
    <row r="3431" spans="11:13" x14ac:dyDescent="0.25">
      <c r="K3431" s="3">
        <v>150</v>
      </c>
      <c r="L3431" s="3">
        <v>195</v>
      </c>
      <c r="M3431" s="8" t="s">
        <v>8219</v>
      </c>
    </row>
    <row r="3432" spans="11:13" x14ac:dyDescent="0.25">
      <c r="K3432" s="3">
        <v>2000</v>
      </c>
      <c r="L3432" s="3">
        <v>2170.9899999999998</v>
      </c>
      <c r="M3432" s="8" t="s">
        <v>8219</v>
      </c>
    </row>
    <row r="3433" spans="11:13" x14ac:dyDescent="0.25">
      <c r="K3433" s="3">
        <v>2000</v>
      </c>
      <c r="L3433" s="3">
        <v>2000</v>
      </c>
      <c r="M3433" s="8" t="s">
        <v>8219</v>
      </c>
    </row>
    <row r="3434" spans="11:13" x14ac:dyDescent="0.25">
      <c r="K3434" s="3">
        <v>2000</v>
      </c>
      <c r="L3434" s="3">
        <v>2193</v>
      </c>
      <c r="M3434" s="8" t="s">
        <v>8219</v>
      </c>
    </row>
    <row r="3435" spans="11:13" x14ac:dyDescent="0.25">
      <c r="K3435" s="3">
        <v>9500</v>
      </c>
      <c r="L3435" s="3">
        <v>9525</v>
      </c>
      <c r="M3435" s="8" t="s">
        <v>8219</v>
      </c>
    </row>
    <row r="3436" spans="11:13" x14ac:dyDescent="0.25">
      <c r="K3436" s="3">
        <v>10000</v>
      </c>
      <c r="L3436" s="3">
        <v>10555</v>
      </c>
      <c r="M3436" s="8" t="s">
        <v>8219</v>
      </c>
    </row>
    <row r="3437" spans="11:13" x14ac:dyDescent="0.25">
      <c r="K3437" s="3">
        <v>1000</v>
      </c>
      <c r="L3437" s="3">
        <v>1120</v>
      </c>
      <c r="M3437" s="8" t="s">
        <v>8219</v>
      </c>
    </row>
    <row r="3438" spans="11:13" x14ac:dyDescent="0.25">
      <c r="K3438" s="3">
        <v>5000</v>
      </c>
      <c r="L3438" s="3">
        <v>5295</v>
      </c>
      <c r="M3438" s="8" t="s">
        <v>8219</v>
      </c>
    </row>
    <row r="3439" spans="11:13" x14ac:dyDescent="0.25">
      <c r="K3439" s="3">
        <v>3000</v>
      </c>
      <c r="L3439" s="3">
        <v>3030</v>
      </c>
      <c r="M3439" s="8" t="s">
        <v>8219</v>
      </c>
    </row>
    <row r="3440" spans="11:13" x14ac:dyDescent="0.25">
      <c r="K3440" s="3">
        <v>2500</v>
      </c>
      <c r="L3440" s="3">
        <v>2605</v>
      </c>
      <c r="M3440" s="8" t="s">
        <v>8219</v>
      </c>
    </row>
    <row r="3441" spans="11:13" x14ac:dyDescent="0.25">
      <c r="K3441" s="3">
        <v>1200</v>
      </c>
      <c r="L3441" s="3">
        <v>1616.14</v>
      </c>
      <c r="M3441" s="8" t="s">
        <v>8219</v>
      </c>
    </row>
    <row r="3442" spans="11:13" x14ac:dyDescent="0.25">
      <c r="K3442" s="3">
        <v>5000</v>
      </c>
      <c r="L3442" s="3">
        <v>5260.92</v>
      </c>
      <c r="M3442" s="8" t="s">
        <v>8219</v>
      </c>
    </row>
    <row r="3443" spans="11:13" x14ac:dyDescent="0.25">
      <c r="K3443" s="3">
        <v>2500</v>
      </c>
      <c r="L3443" s="3">
        <v>2565</v>
      </c>
      <c r="M3443" s="8" t="s">
        <v>8219</v>
      </c>
    </row>
    <row r="3444" spans="11:13" x14ac:dyDescent="0.25">
      <c r="K3444" s="3">
        <v>250</v>
      </c>
      <c r="L3444" s="3">
        <v>250</v>
      </c>
      <c r="M3444" s="8" t="s">
        <v>8219</v>
      </c>
    </row>
    <row r="3445" spans="11:13" x14ac:dyDescent="0.25">
      <c r="K3445" s="3">
        <v>1000</v>
      </c>
      <c r="L3445" s="3">
        <v>1855</v>
      </c>
      <c r="M3445" s="8" t="s">
        <v>8219</v>
      </c>
    </row>
    <row r="3446" spans="11:13" x14ac:dyDescent="0.25">
      <c r="K3446" s="3">
        <v>300</v>
      </c>
      <c r="L3446" s="3">
        <v>867</v>
      </c>
      <c r="M3446" s="8" t="s">
        <v>8219</v>
      </c>
    </row>
    <row r="3447" spans="11:13" x14ac:dyDescent="0.25">
      <c r="K3447" s="3">
        <v>2000</v>
      </c>
      <c r="L3447" s="3">
        <v>2000</v>
      </c>
      <c r="M3447" s="8" t="s">
        <v>8219</v>
      </c>
    </row>
    <row r="3448" spans="11:13" x14ac:dyDescent="0.25">
      <c r="K3448" s="3">
        <v>1000</v>
      </c>
      <c r="L3448" s="3">
        <v>1082</v>
      </c>
      <c r="M3448" s="8" t="s">
        <v>8219</v>
      </c>
    </row>
    <row r="3449" spans="11:13" x14ac:dyDescent="0.25">
      <c r="K3449" s="3">
        <v>1000</v>
      </c>
      <c r="L3449" s="3">
        <v>1078</v>
      </c>
      <c r="M3449" s="8" t="s">
        <v>8219</v>
      </c>
    </row>
    <row r="3450" spans="11:13" x14ac:dyDescent="0.25">
      <c r="K3450" s="3">
        <v>2100</v>
      </c>
      <c r="L3450" s="3">
        <v>2305</v>
      </c>
      <c r="M3450" s="8" t="s">
        <v>8219</v>
      </c>
    </row>
    <row r="3451" spans="11:13" x14ac:dyDescent="0.25">
      <c r="K3451" s="3">
        <v>800</v>
      </c>
      <c r="L3451" s="3">
        <v>1365</v>
      </c>
      <c r="M3451" s="8" t="s">
        <v>8219</v>
      </c>
    </row>
    <row r="3452" spans="11:13" x14ac:dyDescent="0.25">
      <c r="K3452" s="3">
        <v>500</v>
      </c>
      <c r="L3452" s="3">
        <v>760</v>
      </c>
      <c r="M3452" s="8" t="s">
        <v>8219</v>
      </c>
    </row>
    <row r="3453" spans="11:13" x14ac:dyDescent="0.25">
      <c r="K3453" s="3">
        <v>650</v>
      </c>
      <c r="L3453" s="3">
        <v>658</v>
      </c>
      <c r="M3453" s="8" t="s">
        <v>8219</v>
      </c>
    </row>
    <row r="3454" spans="11:13" x14ac:dyDescent="0.25">
      <c r="K3454" s="3">
        <v>1000</v>
      </c>
      <c r="L3454" s="3">
        <v>1532</v>
      </c>
      <c r="M3454" s="8" t="s">
        <v>8219</v>
      </c>
    </row>
    <row r="3455" spans="11:13" x14ac:dyDescent="0.25">
      <c r="K3455" s="3">
        <v>300</v>
      </c>
      <c r="L3455" s="3">
        <v>385</v>
      </c>
      <c r="M3455" s="8" t="s">
        <v>8219</v>
      </c>
    </row>
    <row r="3456" spans="11:13" x14ac:dyDescent="0.25">
      <c r="K3456" s="3">
        <v>700</v>
      </c>
      <c r="L3456" s="3">
        <v>705</v>
      </c>
      <c r="M3456" s="8" t="s">
        <v>8219</v>
      </c>
    </row>
    <row r="3457" spans="11:13" x14ac:dyDescent="0.25">
      <c r="K3457" s="3">
        <v>10000</v>
      </c>
      <c r="L3457" s="3">
        <v>10065</v>
      </c>
      <c r="M3457" s="8" t="s">
        <v>8219</v>
      </c>
    </row>
    <row r="3458" spans="11:13" x14ac:dyDescent="0.25">
      <c r="K3458" s="3">
        <v>3000</v>
      </c>
      <c r="L3458" s="3">
        <v>5739</v>
      </c>
      <c r="M3458" s="8" t="s">
        <v>8219</v>
      </c>
    </row>
    <row r="3459" spans="11:13" x14ac:dyDescent="0.25">
      <c r="K3459" s="3">
        <v>2000</v>
      </c>
      <c r="L3459" s="3">
        <v>2804</v>
      </c>
      <c r="M3459" s="8" t="s">
        <v>8219</v>
      </c>
    </row>
    <row r="3460" spans="11:13" x14ac:dyDescent="0.25">
      <c r="K3460" s="3">
        <v>978</v>
      </c>
      <c r="L3460" s="3">
        <v>1216</v>
      </c>
      <c r="M3460" s="8" t="s">
        <v>8219</v>
      </c>
    </row>
    <row r="3461" spans="11:13" x14ac:dyDescent="0.25">
      <c r="K3461" s="3">
        <v>500</v>
      </c>
      <c r="L3461" s="3">
        <v>631</v>
      </c>
      <c r="M3461" s="8" t="s">
        <v>8219</v>
      </c>
    </row>
    <row r="3462" spans="11:13" x14ac:dyDescent="0.25">
      <c r="K3462" s="3">
        <v>500</v>
      </c>
      <c r="L3462" s="3">
        <v>950</v>
      </c>
      <c r="M3462" s="8" t="s">
        <v>8219</v>
      </c>
    </row>
    <row r="3463" spans="11:13" x14ac:dyDescent="0.25">
      <c r="K3463" s="3">
        <v>500</v>
      </c>
      <c r="L3463" s="3">
        <v>695</v>
      </c>
      <c r="M3463" s="8" t="s">
        <v>8219</v>
      </c>
    </row>
    <row r="3464" spans="11:13" x14ac:dyDescent="0.25">
      <c r="K3464" s="3">
        <v>250</v>
      </c>
      <c r="L3464" s="3">
        <v>505</v>
      </c>
      <c r="M3464" s="8" t="s">
        <v>8219</v>
      </c>
    </row>
    <row r="3465" spans="11:13" x14ac:dyDescent="0.25">
      <c r="K3465" s="3">
        <v>10000</v>
      </c>
      <c r="L3465" s="3">
        <v>10338</v>
      </c>
      <c r="M3465" s="8" t="s">
        <v>8219</v>
      </c>
    </row>
    <row r="3466" spans="11:13" x14ac:dyDescent="0.25">
      <c r="K3466" s="3">
        <v>5000</v>
      </c>
      <c r="L3466" s="3">
        <v>5116.18</v>
      </c>
      <c r="M3466" s="8" t="s">
        <v>8219</v>
      </c>
    </row>
    <row r="3467" spans="11:13" x14ac:dyDescent="0.25">
      <c r="K3467" s="3">
        <v>2000</v>
      </c>
      <c r="L3467" s="3">
        <v>2060</v>
      </c>
      <c r="M3467" s="8" t="s">
        <v>8219</v>
      </c>
    </row>
    <row r="3468" spans="11:13" x14ac:dyDescent="0.25">
      <c r="K3468" s="3">
        <v>3500</v>
      </c>
      <c r="L3468" s="3">
        <v>4450</v>
      </c>
      <c r="M3468" s="8" t="s">
        <v>8219</v>
      </c>
    </row>
    <row r="3469" spans="11:13" x14ac:dyDescent="0.25">
      <c r="K3469" s="3">
        <v>3000</v>
      </c>
      <c r="L3469" s="3">
        <v>3030</v>
      </c>
      <c r="M3469" s="8" t="s">
        <v>8219</v>
      </c>
    </row>
    <row r="3470" spans="11:13" x14ac:dyDescent="0.25">
      <c r="K3470" s="3">
        <v>10000</v>
      </c>
      <c r="L3470" s="3">
        <v>12178</v>
      </c>
      <c r="M3470" s="8" t="s">
        <v>8219</v>
      </c>
    </row>
    <row r="3471" spans="11:13" x14ac:dyDescent="0.25">
      <c r="K3471" s="3">
        <v>2800</v>
      </c>
      <c r="L3471" s="3">
        <v>3175</v>
      </c>
      <c r="M3471" s="8" t="s">
        <v>8219</v>
      </c>
    </row>
    <row r="3472" spans="11:13" x14ac:dyDescent="0.25">
      <c r="K3472" s="3">
        <v>250</v>
      </c>
      <c r="L3472" s="3">
        <v>375</v>
      </c>
      <c r="M3472" s="8" t="s">
        <v>8219</v>
      </c>
    </row>
    <row r="3473" spans="11:13" x14ac:dyDescent="0.25">
      <c r="K3473" s="3">
        <v>500</v>
      </c>
      <c r="L3473" s="3">
        <v>1073</v>
      </c>
      <c r="M3473" s="8" t="s">
        <v>8219</v>
      </c>
    </row>
    <row r="3474" spans="11:13" x14ac:dyDescent="0.25">
      <c r="K3474" s="3">
        <v>2000</v>
      </c>
      <c r="L3474" s="3">
        <v>2041</v>
      </c>
      <c r="M3474" s="8" t="s">
        <v>8219</v>
      </c>
    </row>
    <row r="3475" spans="11:13" x14ac:dyDescent="0.25">
      <c r="K3475" s="3">
        <v>4900</v>
      </c>
      <c r="L3475" s="3">
        <v>4900</v>
      </c>
      <c r="M3475" s="8" t="s">
        <v>8219</v>
      </c>
    </row>
    <row r="3476" spans="11:13" x14ac:dyDescent="0.25">
      <c r="K3476" s="3">
        <v>2000</v>
      </c>
      <c r="L3476" s="3">
        <v>2020</v>
      </c>
      <c r="M3476" s="8" t="s">
        <v>8219</v>
      </c>
    </row>
    <row r="3477" spans="11:13" x14ac:dyDescent="0.25">
      <c r="K3477" s="3">
        <v>300</v>
      </c>
      <c r="L3477" s="3">
        <v>340</v>
      </c>
      <c r="M3477" s="8" t="s">
        <v>8219</v>
      </c>
    </row>
    <row r="3478" spans="11:13" x14ac:dyDescent="0.25">
      <c r="K3478" s="3">
        <v>300</v>
      </c>
      <c r="L3478" s="3">
        <v>312</v>
      </c>
      <c r="M3478" s="8" t="s">
        <v>8219</v>
      </c>
    </row>
    <row r="3479" spans="11:13" x14ac:dyDescent="0.25">
      <c r="K3479" s="3">
        <v>1800</v>
      </c>
      <c r="L3479" s="3">
        <v>2076</v>
      </c>
      <c r="M3479" s="8" t="s">
        <v>8219</v>
      </c>
    </row>
    <row r="3480" spans="11:13" x14ac:dyDescent="0.25">
      <c r="K3480" s="3">
        <v>2000</v>
      </c>
      <c r="L3480" s="3">
        <v>2257</v>
      </c>
      <c r="M3480" s="8" t="s">
        <v>8219</v>
      </c>
    </row>
    <row r="3481" spans="11:13" x14ac:dyDescent="0.25">
      <c r="K3481" s="3">
        <v>1500</v>
      </c>
      <c r="L3481" s="3">
        <v>1918</v>
      </c>
      <c r="M3481" s="8" t="s">
        <v>8219</v>
      </c>
    </row>
    <row r="3482" spans="11:13" x14ac:dyDescent="0.25">
      <c r="K3482" s="3">
        <v>1500</v>
      </c>
      <c r="L3482" s="3">
        <v>2140</v>
      </c>
      <c r="M3482" s="8" t="s">
        <v>8219</v>
      </c>
    </row>
    <row r="3483" spans="11:13" x14ac:dyDescent="0.25">
      <c r="K3483" s="3">
        <v>10000</v>
      </c>
      <c r="L3483" s="3">
        <v>11880</v>
      </c>
      <c r="M3483" s="8" t="s">
        <v>8219</v>
      </c>
    </row>
    <row r="3484" spans="11:13" x14ac:dyDescent="0.25">
      <c r="K3484" s="3">
        <v>3000</v>
      </c>
      <c r="L3484" s="3">
        <v>4150</v>
      </c>
      <c r="M3484" s="8" t="s">
        <v>8219</v>
      </c>
    </row>
    <row r="3485" spans="11:13" x14ac:dyDescent="0.25">
      <c r="K3485" s="3">
        <v>3350</v>
      </c>
      <c r="L3485" s="3">
        <v>5358</v>
      </c>
      <c r="M3485" s="8" t="s">
        <v>8219</v>
      </c>
    </row>
    <row r="3486" spans="11:13" x14ac:dyDescent="0.25">
      <c r="K3486" s="3">
        <v>2500</v>
      </c>
      <c r="L3486" s="3">
        <v>2856</v>
      </c>
      <c r="M3486" s="8" t="s">
        <v>8219</v>
      </c>
    </row>
    <row r="3487" spans="11:13" x14ac:dyDescent="0.25">
      <c r="K3487" s="3">
        <v>1650</v>
      </c>
      <c r="L3487" s="3">
        <v>1660</v>
      </c>
      <c r="M3487" s="8" t="s">
        <v>8219</v>
      </c>
    </row>
    <row r="3488" spans="11:13" x14ac:dyDescent="0.25">
      <c r="K3488" s="3">
        <v>3000</v>
      </c>
      <c r="L3488" s="3">
        <v>4656</v>
      </c>
      <c r="M3488" s="8" t="s">
        <v>8219</v>
      </c>
    </row>
    <row r="3489" spans="11:13" x14ac:dyDescent="0.25">
      <c r="K3489" s="3">
        <v>2000</v>
      </c>
      <c r="L3489" s="3">
        <v>2555</v>
      </c>
      <c r="M3489" s="8" t="s">
        <v>8219</v>
      </c>
    </row>
    <row r="3490" spans="11:13" x14ac:dyDescent="0.25">
      <c r="K3490" s="3">
        <v>3000</v>
      </c>
      <c r="L3490" s="3">
        <v>3636</v>
      </c>
      <c r="M3490" s="8" t="s">
        <v>8219</v>
      </c>
    </row>
    <row r="3491" spans="11:13" x14ac:dyDescent="0.25">
      <c r="K3491" s="3">
        <v>5000</v>
      </c>
      <c r="L3491" s="3">
        <v>5635</v>
      </c>
      <c r="M3491" s="8" t="s">
        <v>8219</v>
      </c>
    </row>
    <row r="3492" spans="11:13" x14ac:dyDescent="0.25">
      <c r="K3492" s="3">
        <v>1000</v>
      </c>
      <c r="L3492" s="3">
        <v>1275</v>
      </c>
      <c r="M3492" s="8" t="s">
        <v>8219</v>
      </c>
    </row>
    <row r="3493" spans="11:13" x14ac:dyDescent="0.25">
      <c r="K3493" s="3">
        <v>500</v>
      </c>
      <c r="L3493" s="3">
        <v>791</v>
      </c>
      <c r="M3493" s="8" t="s">
        <v>8219</v>
      </c>
    </row>
    <row r="3494" spans="11:13" x14ac:dyDescent="0.25">
      <c r="K3494" s="3">
        <v>3800</v>
      </c>
      <c r="L3494" s="3">
        <v>4000.22</v>
      </c>
      <c r="M3494" s="8" t="s">
        <v>8219</v>
      </c>
    </row>
    <row r="3495" spans="11:13" x14ac:dyDescent="0.25">
      <c r="K3495" s="3">
        <v>1500</v>
      </c>
      <c r="L3495" s="3">
        <v>1500</v>
      </c>
      <c r="M3495" s="8" t="s">
        <v>8219</v>
      </c>
    </row>
    <row r="3496" spans="11:13" x14ac:dyDescent="0.25">
      <c r="K3496" s="3">
        <v>400</v>
      </c>
      <c r="L3496" s="3">
        <v>400</v>
      </c>
      <c r="M3496" s="8" t="s">
        <v>8219</v>
      </c>
    </row>
    <row r="3497" spans="11:13" x14ac:dyDescent="0.25">
      <c r="K3497" s="3">
        <v>5000</v>
      </c>
      <c r="L3497" s="3">
        <v>5343</v>
      </c>
      <c r="M3497" s="8" t="s">
        <v>8219</v>
      </c>
    </row>
    <row r="3498" spans="11:13" x14ac:dyDescent="0.25">
      <c r="K3498" s="3">
        <v>3000</v>
      </c>
      <c r="L3498" s="3">
        <v>3732</v>
      </c>
      <c r="M3498" s="8" t="s">
        <v>8219</v>
      </c>
    </row>
    <row r="3499" spans="11:13" x14ac:dyDescent="0.25">
      <c r="K3499" s="3">
        <v>1551</v>
      </c>
      <c r="L3499" s="3">
        <v>1686</v>
      </c>
      <c r="M3499" s="8" t="s">
        <v>8219</v>
      </c>
    </row>
    <row r="3500" spans="11:13" x14ac:dyDescent="0.25">
      <c r="K3500" s="3">
        <v>1650</v>
      </c>
      <c r="L3500" s="3">
        <v>1690</v>
      </c>
      <c r="M3500" s="8" t="s">
        <v>8219</v>
      </c>
    </row>
    <row r="3501" spans="11:13" x14ac:dyDescent="0.25">
      <c r="K3501" s="3">
        <v>2000</v>
      </c>
      <c r="L3501" s="3">
        <v>2110</v>
      </c>
      <c r="M3501" s="8" t="s">
        <v>8219</v>
      </c>
    </row>
    <row r="3502" spans="11:13" x14ac:dyDescent="0.25">
      <c r="K3502" s="3">
        <v>1000</v>
      </c>
      <c r="L3502" s="3">
        <v>1063</v>
      </c>
      <c r="M3502" s="8" t="s">
        <v>8219</v>
      </c>
    </row>
    <row r="3503" spans="11:13" x14ac:dyDescent="0.25">
      <c r="K3503" s="3">
        <v>1500</v>
      </c>
      <c r="L3503" s="3">
        <v>1510</v>
      </c>
      <c r="M3503" s="8" t="s">
        <v>8219</v>
      </c>
    </row>
    <row r="3504" spans="11:13" x14ac:dyDescent="0.25">
      <c r="K3504" s="3">
        <v>4000</v>
      </c>
      <c r="L3504" s="3">
        <v>4216</v>
      </c>
      <c r="M3504" s="8" t="s">
        <v>8219</v>
      </c>
    </row>
    <row r="3505" spans="11:13" x14ac:dyDescent="0.25">
      <c r="K3505" s="3">
        <v>2500</v>
      </c>
      <c r="L3505" s="3">
        <v>2689</v>
      </c>
      <c r="M3505" s="8" t="s">
        <v>8219</v>
      </c>
    </row>
    <row r="3506" spans="11:13" x14ac:dyDescent="0.25">
      <c r="K3506" s="3">
        <v>1000</v>
      </c>
      <c r="L3506" s="3">
        <v>1000</v>
      </c>
      <c r="M3506" s="8" t="s">
        <v>8219</v>
      </c>
    </row>
    <row r="3507" spans="11:13" x14ac:dyDescent="0.25">
      <c r="K3507" s="3">
        <v>2500</v>
      </c>
      <c r="L3507" s="3">
        <v>2594</v>
      </c>
      <c r="M3507" s="8" t="s">
        <v>8219</v>
      </c>
    </row>
    <row r="3508" spans="11:13" x14ac:dyDescent="0.25">
      <c r="K3508" s="3">
        <v>3000</v>
      </c>
      <c r="L3508" s="3">
        <v>3045</v>
      </c>
      <c r="M3508" s="8" t="s">
        <v>8219</v>
      </c>
    </row>
    <row r="3509" spans="11:13" x14ac:dyDescent="0.25">
      <c r="K3509" s="3">
        <v>10000</v>
      </c>
      <c r="L3509" s="3">
        <v>10440</v>
      </c>
      <c r="M3509" s="8" t="s">
        <v>8219</v>
      </c>
    </row>
    <row r="3510" spans="11:13" x14ac:dyDescent="0.25">
      <c r="K3510" s="3">
        <v>100</v>
      </c>
      <c r="L3510" s="3">
        <v>180</v>
      </c>
      <c r="M3510" s="8" t="s">
        <v>8219</v>
      </c>
    </row>
    <row r="3511" spans="11:13" x14ac:dyDescent="0.25">
      <c r="K3511" s="3">
        <v>3000</v>
      </c>
      <c r="L3511" s="3">
        <v>3190</v>
      </c>
      <c r="M3511" s="8" t="s">
        <v>8219</v>
      </c>
    </row>
    <row r="3512" spans="11:13" x14ac:dyDescent="0.25">
      <c r="K3512" s="3">
        <v>900</v>
      </c>
      <c r="L3512" s="3">
        <v>905</v>
      </c>
      <c r="M3512" s="8" t="s">
        <v>8219</v>
      </c>
    </row>
    <row r="3513" spans="11:13" x14ac:dyDescent="0.25">
      <c r="K3513" s="3">
        <v>1500</v>
      </c>
      <c r="L3513" s="3">
        <v>1518</v>
      </c>
      <c r="M3513" s="8" t="s">
        <v>8219</v>
      </c>
    </row>
    <row r="3514" spans="11:13" x14ac:dyDescent="0.25">
      <c r="K3514" s="3">
        <v>1000</v>
      </c>
      <c r="L3514" s="3">
        <v>1000</v>
      </c>
      <c r="M3514" s="8" t="s">
        <v>8219</v>
      </c>
    </row>
    <row r="3515" spans="11:13" x14ac:dyDescent="0.25">
      <c r="K3515" s="3">
        <v>2800</v>
      </c>
      <c r="L3515" s="3">
        <v>3315</v>
      </c>
      <c r="M3515" s="8" t="s">
        <v>8219</v>
      </c>
    </row>
    <row r="3516" spans="11:13" x14ac:dyDescent="0.25">
      <c r="K3516" s="3">
        <v>500</v>
      </c>
      <c r="L3516" s="3">
        <v>550</v>
      </c>
      <c r="M3516" s="8" t="s">
        <v>8219</v>
      </c>
    </row>
    <row r="3517" spans="11:13" x14ac:dyDescent="0.25">
      <c r="K3517" s="3">
        <v>3000</v>
      </c>
      <c r="L3517" s="3">
        <v>3080</v>
      </c>
      <c r="M3517" s="8" t="s">
        <v>8219</v>
      </c>
    </row>
    <row r="3518" spans="11:13" x14ac:dyDescent="0.25">
      <c r="K3518" s="3">
        <v>2500</v>
      </c>
      <c r="L3518" s="3">
        <v>2500</v>
      </c>
      <c r="M3518" s="8" t="s">
        <v>8219</v>
      </c>
    </row>
    <row r="3519" spans="11:13" x14ac:dyDescent="0.25">
      <c r="K3519" s="3">
        <v>4000</v>
      </c>
      <c r="L3519" s="3">
        <v>4000</v>
      </c>
      <c r="M3519" s="8" t="s">
        <v>8219</v>
      </c>
    </row>
    <row r="3520" spans="11:13" x14ac:dyDescent="0.25">
      <c r="K3520" s="3">
        <v>1500</v>
      </c>
      <c r="L3520" s="3">
        <v>1650.69</v>
      </c>
      <c r="M3520" s="8" t="s">
        <v>8219</v>
      </c>
    </row>
    <row r="3521" spans="11:13" x14ac:dyDescent="0.25">
      <c r="K3521" s="3">
        <v>2000</v>
      </c>
      <c r="L3521" s="3">
        <v>2027</v>
      </c>
      <c r="M3521" s="8" t="s">
        <v>8219</v>
      </c>
    </row>
    <row r="3522" spans="11:13" x14ac:dyDescent="0.25">
      <c r="K3522" s="3">
        <v>2000</v>
      </c>
      <c r="L3522" s="3">
        <v>2015</v>
      </c>
      <c r="M3522" s="8" t="s">
        <v>8219</v>
      </c>
    </row>
    <row r="3523" spans="11:13" x14ac:dyDescent="0.25">
      <c r="K3523" s="3">
        <v>350</v>
      </c>
      <c r="L3523" s="3">
        <v>593</v>
      </c>
      <c r="M3523" s="8" t="s">
        <v>8219</v>
      </c>
    </row>
    <row r="3524" spans="11:13" x14ac:dyDescent="0.25">
      <c r="K3524" s="3">
        <v>1395</v>
      </c>
      <c r="L3524" s="3">
        <v>1395</v>
      </c>
      <c r="M3524" s="8" t="s">
        <v>8219</v>
      </c>
    </row>
    <row r="3525" spans="11:13" x14ac:dyDescent="0.25">
      <c r="K3525" s="3">
        <v>4000</v>
      </c>
      <c r="L3525" s="3">
        <v>4546</v>
      </c>
      <c r="M3525" s="8" t="s">
        <v>8219</v>
      </c>
    </row>
    <row r="3526" spans="11:13" x14ac:dyDescent="0.25">
      <c r="K3526" s="3">
        <v>10000</v>
      </c>
      <c r="L3526" s="3">
        <v>10156</v>
      </c>
      <c r="M3526" s="8" t="s">
        <v>8219</v>
      </c>
    </row>
    <row r="3527" spans="11:13" x14ac:dyDescent="0.25">
      <c r="K3527" s="3">
        <v>500</v>
      </c>
      <c r="L3527" s="3">
        <v>530</v>
      </c>
      <c r="M3527" s="8" t="s">
        <v>8219</v>
      </c>
    </row>
    <row r="3528" spans="11:13" x14ac:dyDescent="0.25">
      <c r="K3528" s="3">
        <v>3300</v>
      </c>
      <c r="L3528" s="3">
        <v>3366</v>
      </c>
      <c r="M3528" s="8" t="s">
        <v>8219</v>
      </c>
    </row>
    <row r="3529" spans="11:13" x14ac:dyDescent="0.25">
      <c r="K3529" s="3">
        <v>6000</v>
      </c>
      <c r="L3529" s="3">
        <v>7015</v>
      </c>
      <c r="M3529" s="8" t="s">
        <v>8219</v>
      </c>
    </row>
    <row r="3530" spans="11:13" x14ac:dyDescent="0.25">
      <c r="K3530" s="3">
        <v>1650</v>
      </c>
      <c r="L3530" s="3">
        <v>1669</v>
      </c>
      <c r="M3530" s="8" t="s">
        <v>8219</v>
      </c>
    </row>
    <row r="3531" spans="11:13" x14ac:dyDescent="0.25">
      <c r="K3531" s="3">
        <v>500</v>
      </c>
      <c r="L3531" s="3">
        <v>660</v>
      </c>
      <c r="M3531" s="8" t="s">
        <v>8219</v>
      </c>
    </row>
    <row r="3532" spans="11:13" x14ac:dyDescent="0.25">
      <c r="K3532" s="3">
        <v>2750</v>
      </c>
      <c r="L3532" s="3">
        <v>2750</v>
      </c>
      <c r="M3532" s="8" t="s">
        <v>8219</v>
      </c>
    </row>
    <row r="3533" spans="11:13" x14ac:dyDescent="0.25">
      <c r="K3533" s="3">
        <v>1000</v>
      </c>
      <c r="L3533" s="3">
        <v>1280</v>
      </c>
      <c r="M3533" s="8" t="s">
        <v>8219</v>
      </c>
    </row>
    <row r="3534" spans="11:13" x14ac:dyDescent="0.25">
      <c r="K3534" s="3">
        <v>960</v>
      </c>
      <c r="L3534" s="3">
        <v>1142</v>
      </c>
      <c r="M3534" s="8" t="s">
        <v>8219</v>
      </c>
    </row>
    <row r="3535" spans="11:13" x14ac:dyDescent="0.25">
      <c r="K3535" s="3">
        <v>500</v>
      </c>
      <c r="L3535" s="3">
        <v>631</v>
      </c>
      <c r="M3535" s="8" t="s">
        <v>8219</v>
      </c>
    </row>
    <row r="3536" spans="11:13" x14ac:dyDescent="0.25">
      <c r="K3536" s="3">
        <v>5000</v>
      </c>
      <c r="L3536" s="3">
        <v>7810</v>
      </c>
      <c r="M3536" s="8" t="s">
        <v>8219</v>
      </c>
    </row>
    <row r="3537" spans="11:13" x14ac:dyDescent="0.25">
      <c r="K3537" s="3">
        <v>2000</v>
      </c>
      <c r="L3537" s="3">
        <v>2063</v>
      </c>
      <c r="M3537" s="8" t="s">
        <v>8219</v>
      </c>
    </row>
    <row r="3538" spans="11:13" x14ac:dyDescent="0.25">
      <c r="K3538" s="3">
        <v>150</v>
      </c>
      <c r="L3538" s="3">
        <v>230</v>
      </c>
      <c r="M3538" s="8" t="s">
        <v>8219</v>
      </c>
    </row>
    <row r="3539" spans="11:13" x14ac:dyDescent="0.25">
      <c r="K3539" s="3">
        <v>675</v>
      </c>
      <c r="L3539" s="3">
        <v>1218</v>
      </c>
      <c r="M3539" s="8" t="s">
        <v>8219</v>
      </c>
    </row>
    <row r="3540" spans="11:13" x14ac:dyDescent="0.25">
      <c r="K3540" s="3">
        <v>2000</v>
      </c>
      <c r="L3540" s="3">
        <v>2569</v>
      </c>
      <c r="M3540" s="8" t="s">
        <v>8219</v>
      </c>
    </row>
    <row r="3541" spans="11:13" x14ac:dyDescent="0.25">
      <c r="K3541" s="3">
        <v>600</v>
      </c>
      <c r="L3541" s="3">
        <v>718</v>
      </c>
      <c r="M3541" s="8" t="s">
        <v>8219</v>
      </c>
    </row>
    <row r="3542" spans="11:13" x14ac:dyDescent="0.25">
      <c r="K3542" s="3">
        <v>300</v>
      </c>
      <c r="L3542" s="3">
        <v>369</v>
      </c>
      <c r="M3542" s="8" t="s">
        <v>8219</v>
      </c>
    </row>
    <row r="3543" spans="11:13" x14ac:dyDescent="0.25">
      <c r="K3543" s="3">
        <v>1200</v>
      </c>
      <c r="L3543" s="3">
        <v>1260</v>
      </c>
      <c r="M3543" s="8" t="s">
        <v>8219</v>
      </c>
    </row>
    <row r="3544" spans="11:13" x14ac:dyDescent="0.25">
      <c r="K3544" s="3">
        <v>5500</v>
      </c>
      <c r="L3544" s="3">
        <v>5623</v>
      </c>
      <c r="M3544" s="8" t="s">
        <v>8219</v>
      </c>
    </row>
    <row r="3545" spans="11:13" x14ac:dyDescent="0.25">
      <c r="K3545" s="3">
        <v>1500</v>
      </c>
      <c r="L3545" s="3">
        <v>1570</v>
      </c>
      <c r="M3545" s="8" t="s">
        <v>8219</v>
      </c>
    </row>
    <row r="3546" spans="11:13" x14ac:dyDescent="0.25">
      <c r="K3546" s="3">
        <v>2500</v>
      </c>
      <c r="L3546" s="3">
        <v>2500</v>
      </c>
      <c r="M3546" s="8" t="s">
        <v>8219</v>
      </c>
    </row>
    <row r="3547" spans="11:13" x14ac:dyDescent="0.25">
      <c r="K3547" s="3">
        <v>250</v>
      </c>
      <c r="L3547" s="3">
        <v>251</v>
      </c>
      <c r="M3547" s="8" t="s">
        <v>8219</v>
      </c>
    </row>
    <row r="3548" spans="11:13" x14ac:dyDescent="0.25">
      <c r="K3548" s="3">
        <v>1100</v>
      </c>
      <c r="L3548" s="3">
        <v>1125</v>
      </c>
      <c r="M3548" s="8" t="s">
        <v>8219</v>
      </c>
    </row>
    <row r="3549" spans="11:13" x14ac:dyDescent="0.25">
      <c r="K3549" s="3">
        <v>35000</v>
      </c>
      <c r="L3549" s="3">
        <v>40043.25</v>
      </c>
      <c r="M3549" s="8" t="s">
        <v>8219</v>
      </c>
    </row>
    <row r="3550" spans="11:13" x14ac:dyDescent="0.25">
      <c r="K3550" s="3">
        <v>2100</v>
      </c>
      <c r="L3550" s="3">
        <v>2140</v>
      </c>
      <c r="M3550" s="8" t="s">
        <v>8219</v>
      </c>
    </row>
    <row r="3551" spans="11:13" x14ac:dyDescent="0.25">
      <c r="K3551" s="3">
        <v>1000</v>
      </c>
      <c r="L3551" s="3">
        <v>1020</v>
      </c>
      <c r="M3551" s="8" t="s">
        <v>8219</v>
      </c>
    </row>
    <row r="3552" spans="11:13" x14ac:dyDescent="0.25">
      <c r="K3552" s="3">
        <v>2500</v>
      </c>
      <c r="L3552" s="3">
        <v>2620</v>
      </c>
      <c r="M3552" s="8" t="s">
        <v>8219</v>
      </c>
    </row>
    <row r="3553" spans="11:13" x14ac:dyDescent="0.25">
      <c r="K3553" s="3">
        <v>1500</v>
      </c>
      <c r="L3553" s="3">
        <v>1527.5</v>
      </c>
      <c r="M3553" s="8" t="s">
        <v>8219</v>
      </c>
    </row>
    <row r="3554" spans="11:13" x14ac:dyDescent="0.25">
      <c r="K3554" s="3">
        <v>773</v>
      </c>
      <c r="L3554" s="3">
        <v>773</v>
      </c>
      <c r="M3554" s="8" t="s">
        <v>8219</v>
      </c>
    </row>
    <row r="3555" spans="11:13" x14ac:dyDescent="0.25">
      <c r="K3555" s="3">
        <v>5500</v>
      </c>
      <c r="L3555" s="3">
        <v>5845</v>
      </c>
      <c r="M3555" s="8" t="s">
        <v>8219</v>
      </c>
    </row>
    <row r="3556" spans="11:13" x14ac:dyDescent="0.25">
      <c r="K3556" s="3">
        <v>5000</v>
      </c>
      <c r="L3556" s="3">
        <v>5671.11</v>
      </c>
      <c r="M3556" s="8" t="s">
        <v>8219</v>
      </c>
    </row>
    <row r="3557" spans="11:13" x14ac:dyDescent="0.25">
      <c r="K3557" s="3">
        <v>2400</v>
      </c>
      <c r="L3557" s="3">
        <v>2400</v>
      </c>
      <c r="M3557" s="8" t="s">
        <v>8219</v>
      </c>
    </row>
    <row r="3558" spans="11:13" x14ac:dyDescent="0.25">
      <c r="K3558" s="3">
        <v>2200</v>
      </c>
      <c r="L3558" s="3">
        <v>2210</v>
      </c>
      <c r="M3558" s="8" t="s">
        <v>8219</v>
      </c>
    </row>
    <row r="3559" spans="11:13" x14ac:dyDescent="0.25">
      <c r="K3559" s="3">
        <v>100000</v>
      </c>
      <c r="L3559" s="3">
        <v>100036</v>
      </c>
      <c r="M3559" s="8" t="s">
        <v>8219</v>
      </c>
    </row>
    <row r="3560" spans="11:13" x14ac:dyDescent="0.25">
      <c r="K3560" s="3">
        <v>350</v>
      </c>
      <c r="L3560" s="3">
        <v>504</v>
      </c>
      <c r="M3560" s="8" t="s">
        <v>8219</v>
      </c>
    </row>
    <row r="3561" spans="11:13" x14ac:dyDescent="0.25">
      <c r="K3561" s="3">
        <v>1000</v>
      </c>
      <c r="L3561" s="3">
        <v>1035</v>
      </c>
      <c r="M3561" s="8" t="s">
        <v>8219</v>
      </c>
    </row>
    <row r="3562" spans="11:13" x14ac:dyDescent="0.25">
      <c r="K3562" s="3">
        <v>3200</v>
      </c>
      <c r="L3562" s="3">
        <v>3470</v>
      </c>
      <c r="M3562" s="8" t="s">
        <v>8219</v>
      </c>
    </row>
    <row r="3563" spans="11:13" x14ac:dyDescent="0.25">
      <c r="K3563" s="3">
        <v>2500</v>
      </c>
      <c r="L3563" s="3">
        <v>2560</v>
      </c>
      <c r="M3563" s="8" t="s">
        <v>8219</v>
      </c>
    </row>
    <row r="3564" spans="11:13" x14ac:dyDescent="0.25">
      <c r="K3564" s="3">
        <v>315</v>
      </c>
      <c r="L3564" s="3">
        <v>469</v>
      </c>
      <c r="M3564" s="8" t="s">
        <v>8219</v>
      </c>
    </row>
    <row r="3565" spans="11:13" x14ac:dyDescent="0.25">
      <c r="K3565" s="3">
        <v>500</v>
      </c>
      <c r="L3565" s="3">
        <v>527.45000000000005</v>
      </c>
      <c r="M3565" s="8" t="s">
        <v>8219</v>
      </c>
    </row>
    <row r="3566" spans="11:13" x14ac:dyDescent="0.25">
      <c r="K3566" s="3">
        <v>1000</v>
      </c>
      <c r="L3566" s="3">
        <v>1005</v>
      </c>
      <c r="M3566" s="8" t="s">
        <v>8219</v>
      </c>
    </row>
    <row r="3567" spans="11:13" x14ac:dyDescent="0.25">
      <c r="K3567" s="3">
        <v>900</v>
      </c>
      <c r="L3567" s="3">
        <v>1175</v>
      </c>
      <c r="M3567" s="8" t="s">
        <v>8219</v>
      </c>
    </row>
    <row r="3568" spans="11:13" x14ac:dyDescent="0.25">
      <c r="K3568" s="3">
        <v>2000</v>
      </c>
      <c r="L3568" s="3">
        <v>2095</v>
      </c>
      <c r="M3568" s="8" t="s">
        <v>8219</v>
      </c>
    </row>
    <row r="3569" spans="11:13" x14ac:dyDescent="0.25">
      <c r="K3569" s="3">
        <v>1000</v>
      </c>
      <c r="L3569" s="3">
        <v>1088</v>
      </c>
      <c r="M3569" s="8" t="s">
        <v>8219</v>
      </c>
    </row>
    <row r="3570" spans="11:13" x14ac:dyDescent="0.25">
      <c r="K3570" s="3">
        <v>1000</v>
      </c>
      <c r="L3570" s="3">
        <v>1110</v>
      </c>
      <c r="M3570" s="8" t="s">
        <v>8219</v>
      </c>
    </row>
    <row r="3571" spans="11:13" x14ac:dyDescent="0.25">
      <c r="K3571" s="3">
        <v>5000</v>
      </c>
      <c r="L3571" s="3">
        <v>5024</v>
      </c>
      <c r="M3571" s="8" t="s">
        <v>8219</v>
      </c>
    </row>
    <row r="3572" spans="11:13" x14ac:dyDescent="0.25">
      <c r="K3572" s="3">
        <v>2000</v>
      </c>
      <c r="L3572" s="3">
        <v>2287</v>
      </c>
      <c r="M3572" s="8" t="s">
        <v>8219</v>
      </c>
    </row>
    <row r="3573" spans="11:13" x14ac:dyDescent="0.25">
      <c r="K3573" s="3">
        <v>1500</v>
      </c>
      <c r="L3573" s="3">
        <v>1831</v>
      </c>
      <c r="M3573" s="8" t="s">
        <v>8219</v>
      </c>
    </row>
    <row r="3574" spans="11:13" x14ac:dyDescent="0.25">
      <c r="K3574" s="3">
        <v>500</v>
      </c>
      <c r="L3574" s="3">
        <v>500</v>
      </c>
      <c r="M3574" s="8" t="s">
        <v>8219</v>
      </c>
    </row>
    <row r="3575" spans="11:13" x14ac:dyDescent="0.25">
      <c r="K3575" s="3">
        <v>3000</v>
      </c>
      <c r="L3575" s="3">
        <v>3084</v>
      </c>
      <c r="M3575" s="8" t="s">
        <v>8219</v>
      </c>
    </row>
    <row r="3576" spans="11:13" x14ac:dyDescent="0.25">
      <c r="K3576" s="3">
        <v>5800</v>
      </c>
      <c r="L3576" s="3">
        <v>6155</v>
      </c>
      <c r="M3576" s="8" t="s">
        <v>8219</v>
      </c>
    </row>
    <row r="3577" spans="11:13" x14ac:dyDescent="0.25">
      <c r="K3577" s="3">
        <v>10000</v>
      </c>
      <c r="L3577" s="3">
        <v>10133</v>
      </c>
      <c r="M3577" s="8" t="s">
        <v>8219</v>
      </c>
    </row>
    <row r="3578" spans="11:13" x14ac:dyDescent="0.25">
      <c r="K3578" s="3">
        <v>100</v>
      </c>
      <c r="L3578" s="3">
        <v>100</v>
      </c>
      <c r="M3578" s="8" t="s">
        <v>8219</v>
      </c>
    </row>
    <row r="3579" spans="11:13" x14ac:dyDescent="0.25">
      <c r="K3579" s="3">
        <v>600</v>
      </c>
      <c r="L3579" s="3">
        <v>780</v>
      </c>
      <c r="M3579" s="8" t="s">
        <v>8219</v>
      </c>
    </row>
    <row r="3580" spans="11:13" x14ac:dyDescent="0.25">
      <c r="K3580" s="3">
        <v>1500</v>
      </c>
      <c r="L3580" s="3">
        <v>1500.2</v>
      </c>
      <c r="M3580" s="8" t="s">
        <v>8219</v>
      </c>
    </row>
    <row r="3581" spans="11:13" x14ac:dyDescent="0.25">
      <c r="K3581" s="3">
        <v>500</v>
      </c>
      <c r="L3581" s="3">
        <v>500</v>
      </c>
      <c r="M3581" s="8" t="s">
        <v>8219</v>
      </c>
    </row>
    <row r="3582" spans="11:13" x14ac:dyDescent="0.25">
      <c r="K3582" s="3">
        <v>900</v>
      </c>
      <c r="L3582" s="3">
        <v>1025</v>
      </c>
      <c r="M3582" s="8" t="s">
        <v>8219</v>
      </c>
    </row>
    <row r="3583" spans="11:13" x14ac:dyDescent="0.25">
      <c r="K3583" s="3">
        <v>1500</v>
      </c>
      <c r="L3583" s="3">
        <v>1500</v>
      </c>
      <c r="M3583" s="8" t="s">
        <v>8219</v>
      </c>
    </row>
    <row r="3584" spans="11:13" x14ac:dyDescent="0.25">
      <c r="K3584" s="3">
        <v>1000</v>
      </c>
      <c r="L3584" s="3">
        <v>2870</v>
      </c>
      <c r="M3584" s="8" t="s">
        <v>8219</v>
      </c>
    </row>
    <row r="3585" spans="11:13" x14ac:dyDescent="0.25">
      <c r="K3585" s="3">
        <v>3000</v>
      </c>
      <c r="L3585" s="3">
        <v>3255</v>
      </c>
      <c r="M3585" s="8" t="s">
        <v>8219</v>
      </c>
    </row>
    <row r="3586" spans="11:13" x14ac:dyDescent="0.25">
      <c r="K3586" s="3">
        <v>3000</v>
      </c>
      <c r="L3586" s="3">
        <v>3465</v>
      </c>
      <c r="M3586" s="8" t="s">
        <v>8219</v>
      </c>
    </row>
    <row r="3587" spans="11:13" x14ac:dyDescent="0.25">
      <c r="K3587" s="3">
        <v>3400</v>
      </c>
      <c r="L3587" s="3">
        <v>4050</v>
      </c>
      <c r="M3587" s="8" t="s">
        <v>8219</v>
      </c>
    </row>
    <row r="3588" spans="11:13" x14ac:dyDescent="0.25">
      <c r="K3588" s="3">
        <v>7500</v>
      </c>
      <c r="L3588" s="3">
        <v>8207</v>
      </c>
      <c r="M3588" s="8" t="s">
        <v>8219</v>
      </c>
    </row>
    <row r="3589" spans="11:13" x14ac:dyDescent="0.25">
      <c r="K3589" s="3">
        <v>500</v>
      </c>
      <c r="L3589" s="3">
        <v>633</v>
      </c>
      <c r="M3589" s="8" t="s">
        <v>8219</v>
      </c>
    </row>
    <row r="3590" spans="11:13" x14ac:dyDescent="0.25">
      <c r="K3590" s="3">
        <v>200</v>
      </c>
      <c r="L3590" s="3">
        <v>201</v>
      </c>
      <c r="M3590" s="8" t="s">
        <v>8219</v>
      </c>
    </row>
    <row r="3591" spans="11:13" x14ac:dyDescent="0.25">
      <c r="K3591" s="3">
        <v>4000</v>
      </c>
      <c r="L3591" s="3">
        <v>5100</v>
      </c>
      <c r="M3591" s="8" t="s">
        <v>8219</v>
      </c>
    </row>
    <row r="3592" spans="11:13" x14ac:dyDescent="0.25">
      <c r="K3592" s="3">
        <v>5000</v>
      </c>
      <c r="L3592" s="3">
        <v>5003</v>
      </c>
      <c r="M3592" s="8" t="s">
        <v>8219</v>
      </c>
    </row>
    <row r="3593" spans="11:13" x14ac:dyDescent="0.25">
      <c r="K3593" s="3">
        <v>700</v>
      </c>
      <c r="L3593" s="3">
        <v>1225</v>
      </c>
      <c r="M3593" s="8" t="s">
        <v>8219</v>
      </c>
    </row>
    <row r="3594" spans="11:13" x14ac:dyDescent="0.25">
      <c r="K3594" s="3">
        <v>2000</v>
      </c>
      <c r="L3594" s="3">
        <v>2545</v>
      </c>
      <c r="M3594" s="8" t="s">
        <v>8219</v>
      </c>
    </row>
    <row r="3595" spans="11:13" x14ac:dyDescent="0.25">
      <c r="K3595" s="3">
        <v>3000</v>
      </c>
      <c r="L3595" s="3">
        <v>3319</v>
      </c>
      <c r="M3595" s="8" t="s">
        <v>8219</v>
      </c>
    </row>
    <row r="3596" spans="11:13" x14ac:dyDescent="0.25">
      <c r="K3596" s="3">
        <v>1600</v>
      </c>
      <c r="L3596" s="3">
        <v>2015</v>
      </c>
      <c r="M3596" s="8" t="s">
        <v>8219</v>
      </c>
    </row>
    <row r="3597" spans="11:13" x14ac:dyDescent="0.25">
      <c r="K3597" s="3">
        <v>2600</v>
      </c>
      <c r="L3597" s="3">
        <v>3081</v>
      </c>
      <c r="M3597" s="8" t="s">
        <v>8219</v>
      </c>
    </row>
    <row r="3598" spans="11:13" x14ac:dyDescent="0.25">
      <c r="K3598" s="3">
        <v>1100</v>
      </c>
      <c r="L3598" s="3">
        <v>1185</v>
      </c>
      <c r="M3598" s="8" t="s">
        <v>8219</v>
      </c>
    </row>
    <row r="3599" spans="11:13" x14ac:dyDescent="0.25">
      <c r="K3599" s="3">
        <v>2500</v>
      </c>
      <c r="L3599" s="3">
        <v>2565</v>
      </c>
      <c r="M3599" s="8" t="s">
        <v>8219</v>
      </c>
    </row>
    <row r="3600" spans="11:13" x14ac:dyDescent="0.25">
      <c r="K3600" s="3">
        <v>1000</v>
      </c>
      <c r="L3600" s="3">
        <v>1101</v>
      </c>
      <c r="M3600" s="8" t="s">
        <v>8219</v>
      </c>
    </row>
    <row r="3601" spans="11:13" x14ac:dyDescent="0.25">
      <c r="K3601" s="3">
        <v>500</v>
      </c>
      <c r="L3601" s="3">
        <v>1010</v>
      </c>
      <c r="M3601" s="8" t="s">
        <v>8219</v>
      </c>
    </row>
    <row r="3602" spans="11:13" x14ac:dyDescent="0.25">
      <c r="K3602" s="3">
        <v>10</v>
      </c>
      <c r="L3602" s="3">
        <v>13</v>
      </c>
      <c r="M3602" s="8" t="s">
        <v>8219</v>
      </c>
    </row>
    <row r="3603" spans="11:13" x14ac:dyDescent="0.25">
      <c r="K3603" s="3">
        <v>2000</v>
      </c>
      <c r="L3603" s="3">
        <v>2087</v>
      </c>
      <c r="M3603" s="8" t="s">
        <v>8219</v>
      </c>
    </row>
    <row r="3604" spans="11:13" x14ac:dyDescent="0.25">
      <c r="K3604" s="3">
        <v>4000</v>
      </c>
      <c r="L3604" s="3">
        <v>4002</v>
      </c>
      <c r="M3604" s="8" t="s">
        <v>8219</v>
      </c>
    </row>
    <row r="3605" spans="11:13" x14ac:dyDescent="0.25">
      <c r="K3605" s="3">
        <v>1500</v>
      </c>
      <c r="L3605" s="3">
        <v>2560</v>
      </c>
      <c r="M3605" s="8" t="s">
        <v>8219</v>
      </c>
    </row>
    <row r="3606" spans="11:13" x14ac:dyDescent="0.25">
      <c r="K3606" s="3">
        <v>3000</v>
      </c>
      <c r="L3606" s="3">
        <v>3385</v>
      </c>
      <c r="M3606" s="8" t="s">
        <v>8219</v>
      </c>
    </row>
    <row r="3607" spans="11:13" x14ac:dyDescent="0.25">
      <c r="K3607" s="3">
        <v>250</v>
      </c>
      <c r="L3607" s="3">
        <v>460</v>
      </c>
      <c r="M3607" s="8" t="s">
        <v>8219</v>
      </c>
    </row>
    <row r="3608" spans="11:13" x14ac:dyDescent="0.25">
      <c r="K3608" s="3">
        <v>3000</v>
      </c>
      <c r="L3608" s="3">
        <v>3908</v>
      </c>
      <c r="M3608" s="8" t="s">
        <v>8219</v>
      </c>
    </row>
    <row r="3609" spans="11:13" x14ac:dyDescent="0.25">
      <c r="K3609" s="3">
        <v>550</v>
      </c>
      <c r="L3609" s="3">
        <v>580</v>
      </c>
      <c r="M3609" s="8" t="s">
        <v>8219</v>
      </c>
    </row>
    <row r="3610" spans="11:13" x14ac:dyDescent="0.25">
      <c r="K3610" s="3">
        <v>800</v>
      </c>
      <c r="L3610" s="3">
        <v>800</v>
      </c>
      <c r="M3610" s="8" t="s">
        <v>8219</v>
      </c>
    </row>
    <row r="3611" spans="11:13" x14ac:dyDescent="0.25">
      <c r="K3611" s="3">
        <v>1960</v>
      </c>
      <c r="L3611" s="3">
        <v>3005</v>
      </c>
      <c r="M3611" s="8" t="s">
        <v>8219</v>
      </c>
    </row>
    <row r="3612" spans="11:13" x14ac:dyDescent="0.25">
      <c r="K3612" s="3">
        <v>1000</v>
      </c>
      <c r="L3612" s="3">
        <v>1623</v>
      </c>
      <c r="M3612" s="8" t="s">
        <v>8219</v>
      </c>
    </row>
    <row r="3613" spans="11:13" x14ac:dyDescent="0.25">
      <c r="K3613" s="3">
        <v>2500</v>
      </c>
      <c r="L3613" s="3">
        <v>3400</v>
      </c>
      <c r="M3613" s="8" t="s">
        <v>8219</v>
      </c>
    </row>
    <row r="3614" spans="11:13" x14ac:dyDescent="0.25">
      <c r="K3614" s="3">
        <v>5000</v>
      </c>
      <c r="L3614" s="3">
        <v>7220</v>
      </c>
      <c r="M3614" s="8" t="s">
        <v>8219</v>
      </c>
    </row>
    <row r="3615" spans="11:13" x14ac:dyDescent="0.25">
      <c r="K3615" s="3">
        <v>1250</v>
      </c>
      <c r="L3615" s="3">
        <v>1250</v>
      </c>
      <c r="M3615" s="8" t="s">
        <v>8219</v>
      </c>
    </row>
    <row r="3616" spans="11:13" x14ac:dyDescent="0.25">
      <c r="K3616" s="3">
        <v>2500</v>
      </c>
      <c r="L3616" s="3">
        <v>2520</v>
      </c>
      <c r="M3616" s="8" t="s">
        <v>8219</v>
      </c>
    </row>
    <row r="3617" spans="11:13" x14ac:dyDescent="0.25">
      <c r="K3617" s="3">
        <v>2500</v>
      </c>
      <c r="L3617" s="3">
        <v>2670</v>
      </c>
      <c r="M3617" s="8" t="s">
        <v>8219</v>
      </c>
    </row>
    <row r="3618" spans="11:13" x14ac:dyDescent="0.25">
      <c r="K3618" s="3">
        <v>2500</v>
      </c>
      <c r="L3618" s="3">
        <v>3120</v>
      </c>
      <c r="M3618" s="8" t="s">
        <v>8219</v>
      </c>
    </row>
    <row r="3619" spans="11:13" x14ac:dyDescent="0.25">
      <c r="K3619" s="3">
        <v>740</v>
      </c>
      <c r="L3619" s="3">
        <v>880</v>
      </c>
      <c r="M3619" s="8" t="s">
        <v>8219</v>
      </c>
    </row>
    <row r="3620" spans="11:13" x14ac:dyDescent="0.25">
      <c r="K3620" s="3">
        <v>2000</v>
      </c>
      <c r="L3620" s="3">
        <v>2020</v>
      </c>
      <c r="M3620" s="8" t="s">
        <v>8219</v>
      </c>
    </row>
    <row r="3621" spans="11:13" x14ac:dyDescent="0.25">
      <c r="K3621" s="3">
        <v>1000</v>
      </c>
      <c r="L3621" s="3">
        <v>1130</v>
      </c>
      <c r="M3621" s="8" t="s">
        <v>8219</v>
      </c>
    </row>
    <row r="3622" spans="11:13" x14ac:dyDescent="0.25">
      <c r="K3622" s="3">
        <v>10500</v>
      </c>
      <c r="L3622" s="3">
        <v>11045</v>
      </c>
      <c r="M3622" s="8" t="s">
        <v>8219</v>
      </c>
    </row>
    <row r="3623" spans="11:13" x14ac:dyDescent="0.25">
      <c r="K3623" s="3">
        <v>3000</v>
      </c>
      <c r="L3623" s="3">
        <v>3292</v>
      </c>
      <c r="M3623" s="8" t="s">
        <v>8219</v>
      </c>
    </row>
    <row r="3624" spans="11:13" x14ac:dyDescent="0.25">
      <c r="K3624" s="3">
        <v>1000</v>
      </c>
      <c r="L3624" s="3">
        <v>1000.99</v>
      </c>
      <c r="M3624" s="8" t="s">
        <v>8219</v>
      </c>
    </row>
    <row r="3625" spans="11:13" x14ac:dyDescent="0.25">
      <c r="K3625" s="3">
        <v>2500</v>
      </c>
      <c r="L3625" s="3">
        <v>3000</v>
      </c>
      <c r="M3625" s="8" t="s">
        <v>8219</v>
      </c>
    </row>
    <row r="3626" spans="11:13" x14ac:dyDescent="0.25">
      <c r="K3626" s="3">
        <v>3000</v>
      </c>
      <c r="L3626" s="3">
        <v>3148</v>
      </c>
      <c r="M3626" s="8" t="s">
        <v>8219</v>
      </c>
    </row>
    <row r="3627" spans="11:13" x14ac:dyDescent="0.25">
      <c r="K3627" s="3">
        <v>3000</v>
      </c>
      <c r="L3627" s="3">
        <v>3080</v>
      </c>
      <c r="M3627" s="8" t="s">
        <v>8219</v>
      </c>
    </row>
    <row r="3628" spans="11:13" x14ac:dyDescent="0.25">
      <c r="K3628" s="3">
        <v>4000</v>
      </c>
      <c r="L3628" s="3">
        <v>4073</v>
      </c>
      <c r="M3628" s="8" t="s">
        <v>8219</v>
      </c>
    </row>
    <row r="3629" spans="11:13" x14ac:dyDescent="0.25">
      <c r="K3629" s="3">
        <v>2000</v>
      </c>
      <c r="L3629" s="3">
        <v>2000</v>
      </c>
      <c r="M3629" s="8" t="s">
        <v>8219</v>
      </c>
    </row>
    <row r="3630" spans="11:13" x14ac:dyDescent="0.25">
      <c r="K3630" s="3">
        <v>100000</v>
      </c>
      <c r="L3630" s="3">
        <v>0</v>
      </c>
      <c r="M3630" s="9" t="s">
        <v>8221</v>
      </c>
    </row>
    <row r="3631" spans="11:13" x14ac:dyDescent="0.25">
      <c r="K3631" s="3">
        <v>1000000</v>
      </c>
      <c r="L3631" s="3">
        <v>2</v>
      </c>
      <c r="M3631" s="9" t="s">
        <v>8221</v>
      </c>
    </row>
    <row r="3632" spans="11:13" x14ac:dyDescent="0.25">
      <c r="K3632" s="3">
        <v>3000</v>
      </c>
      <c r="L3632" s="3">
        <v>1</v>
      </c>
      <c r="M3632" s="9" t="s">
        <v>8221</v>
      </c>
    </row>
    <row r="3633" spans="11:13" x14ac:dyDescent="0.25">
      <c r="K3633" s="3">
        <v>17100</v>
      </c>
      <c r="L3633" s="3">
        <v>8725</v>
      </c>
      <c r="M3633" s="9" t="s">
        <v>8221</v>
      </c>
    </row>
    <row r="3634" spans="11:13" x14ac:dyDescent="0.25">
      <c r="K3634" s="3">
        <v>500</v>
      </c>
      <c r="L3634" s="3">
        <v>100</v>
      </c>
      <c r="M3634" s="9" t="s">
        <v>8221</v>
      </c>
    </row>
    <row r="3635" spans="11:13" x14ac:dyDescent="0.25">
      <c r="K3635" s="3">
        <v>5000</v>
      </c>
      <c r="L3635" s="3">
        <v>1762</v>
      </c>
      <c r="M3635" s="9" t="s">
        <v>8221</v>
      </c>
    </row>
    <row r="3636" spans="11:13" x14ac:dyDescent="0.25">
      <c r="K3636" s="3">
        <v>75000</v>
      </c>
      <c r="L3636" s="3">
        <v>3185</v>
      </c>
      <c r="M3636" s="9" t="s">
        <v>8221</v>
      </c>
    </row>
    <row r="3637" spans="11:13" x14ac:dyDescent="0.25">
      <c r="K3637" s="3">
        <v>3500</v>
      </c>
      <c r="L3637" s="3">
        <v>1276</v>
      </c>
      <c r="M3637" s="9" t="s">
        <v>8221</v>
      </c>
    </row>
    <row r="3638" spans="11:13" x14ac:dyDescent="0.25">
      <c r="K3638" s="3">
        <v>150000</v>
      </c>
      <c r="L3638" s="3">
        <v>0</v>
      </c>
      <c r="M3638" s="9" t="s">
        <v>8221</v>
      </c>
    </row>
    <row r="3639" spans="11:13" x14ac:dyDescent="0.25">
      <c r="K3639" s="3">
        <v>3000</v>
      </c>
      <c r="L3639" s="3">
        <v>926</v>
      </c>
      <c r="M3639" s="9" t="s">
        <v>8221</v>
      </c>
    </row>
    <row r="3640" spans="11:13" x14ac:dyDescent="0.25">
      <c r="K3640" s="3">
        <v>3300</v>
      </c>
      <c r="L3640" s="3">
        <v>216</v>
      </c>
      <c r="M3640" s="9" t="s">
        <v>8221</v>
      </c>
    </row>
    <row r="3641" spans="11:13" x14ac:dyDescent="0.25">
      <c r="K3641" s="3">
        <v>25000</v>
      </c>
      <c r="L3641" s="3">
        <v>1</v>
      </c>
      <c r="M3641" s="9" t="s">
        <v>8221</v>
      </c>
    </row>
    <row r="3642" spans="11:13" x14ac:dyDescent="0.25">
      <c r="K3642" s="3">
        <v>1000</v>
      </c>
      <c r="L3642" s="3">
        <v>55</v>
      </c>
      <c r="M3642" s="9" t="s">
        <v>8221</v>
      </c>
    </row>
    <row r="3643" spans="11:13" x14ac:dyDescent="0.25">
      <c r="K3643" s="3">
        <v>3000</v>
      </c>
      <c r="L3643" s="3">
        <v>0</v>
      </c>
      <c r="M3643" s="9" t="s">
        <v>8221</v>
      </c>
    </row>
    <row r="3644" spans="11:13" x14ac:dyDescent="0.25">
      <c r="K3644" s="3">
        <v>700</v>
      </c>
      <c r="L3644" s="3">
        <v>15</v>
      </c>
      <c r="M3644" s="9" t="s">
        <v>8221</v>
      </c>
    </row>
    <row r="3645" spans="11:13" x14ac:dyDescent="0.25">
      <c r="K3645" s="3">
        <v>25000</v>
      </c>
      <c r="L3645" s="3">
        <v>0</v>
      </c>
      <c r="M3645" s="9" t="s">
        <v>8221</v>
      </c>
    </row>
    <row r="3646" spans="11:13" x14ac:dyDescent="0.25">
      <c r="K3646" s="3">
        <v>5000</v>
      </c>
      <c r="L3646" s="3">
        <v>821</v>
      </c>
      <c r="M3646" s="9" t="s">
        <v>8221</v>
      </c>
    </row>
    <row r="3647" spans="11:13" x14ac:dyDescent="0.25">
      <c r="K3647" s="3">
        <v>1000</v>
      </c>
      <c r="L3647" s="3">
        <v>1</v>
      </c>
      <c r="M3647" s="9" t="s">
        <v>8221</v>
      </c>
    </row>
    <row r="3648" spans="11:13" x14ac:dyDescent="0.25">
      <c r="K3648" s="3">
        <v>10000</v>
      </c>
      <c r="L3648" s="3">
        <v>481</v>
      </c>
      <c r="M3648" s="9" t="s">
        <v>8221</v>
      </c>
    </row>
    <row r="3649" spans="11:13" x14ac:dyDescent="0.25">
      <c r="K3649" s="3">
        <v>500</v>
      </c>
      <c r="L3649" s="3">
        <v>30</v>
      </c>
      <c r="M3649" s="9" t="s">
        <v>8221</v>
      </c>
    </row>
    <row r="3650" spans="11:13" x14ac:dyDescent="0.25">
      <c r="K3650" s="3">
        <v>40000</v>
      </c>
      <c r="L3650" s="3">
        <v>40153</v>
      </c>
      <c r="M3650" s="8" t="s">
        <v>8219</v>
      </c>
    </row>
    <row r="3651" spans="11:13" x14ac:dyDescent="0.25">
      <c r="K3651" s="3">
        <v>750</v>
      </c>
      <c r="L3651" s="3">
        <v>780</v>
      </c>
      <c r="M3651" s="8" t="s">
        <v>8219</v>
      </c>
    </row>
    <row r="3652" spans="11:13" x14ac:dyDescent="0.25">
      <c r="K3652" s="3">
        <v>500</v>
      </c>
      <c r="L3652" s="3">
        <v>500</v>
      </c>
      <c r="M3652" s="8" t="s">
        <v>8219</v>
      </c>
    </row>
    <row r="3653" spans="11:13" x14ac:dyDescent="0.25">
      <c r="K3653" s="3">
        <v>500</v>
      </c>
      <c r="L3653" s="3">
        <v>520</v>
      </c>
      <c r="M3653" s="8" t="s">
        <v>8219</v>
      </c>
    </row>
    <row r="3654" spans="11:13" x14ac:dyDescent="0.25">
      <c r="K3654" s="3">
        <v>300</v>
      </c>
      <c r="L3654" s="3">
        <v>752</v>
      </c>
      <c r="M3654" s="8" t="s">
        <v>8219</v>
      </c>
    </row>
    <row r="3655" spans="11:13" x14ac:dyDescent="0.25">
      <c r="K3655" s="3">
        <v>2000</v>
      </c>
      <c r="L3655" s="3">
        <v>2010</v>
      </c>
      <c r="M3655" s="8" t="s">
        <v>8219</v>
      </c>
    </row>
    <row r="3656" spans="11:13" x14ac:dyDescent="0.25">
      <c r="K3656" s="3">
        <v>1500</v>
      </c>
      <c r="L3656" s="3">
        <v>2616</v>
      </c>
      <c r="M3656" s="8" t="s">
        <v>8219</v>
      </c>
    </row>
    <row r="3657" spans="11:13" x14ac:dyDescent="0.25">
      <c r="K3657" s="3">
        <v>5000</v>
      </c>
      <c r="L3657" s="3">
        <v>5813</v>
      </c>
      <c r="M3657" s="8" t="s">
        <v>8219</v>
      </c>
    </row>
    <row r="3658" spans="11:13" x14ac:dyDescent="0.25">
      <c r="K3658" s="3">
        <v>5000</v>
      </c>
      <c r="L3658" s="3">
        <v>5291</v>
      </c>
      <c r="M3658" s="8" t="s">
        <v>8219</v>
      </c>
    </row>
    <row r="3659" spans="11:13" x14ac:dyDescent="0.25">
      <c r="K3659" s="3">
        <v>2000</v>
      </c>
      <c r="L3659" s="3">
        <v>2215</v>
      </c>
      <c r="M3659" s="8" t="s">
        <v>8219</v>
      </c>
    </row>
    <row r="3660" spans="11:13" x14ac:dyDescent="0.25">
      <c r="K3660" s="3">
        <v>1500</v>
      </c>
      <c r="L3660" s="3">
        <v>1510</v>
      </c>
      <c r="M3660" s="8" t="s">
        <v>8219</v>
      </c>
    </row>
    <row r="3661" spans="11:13" x14ac:dyDescent="0.25">
      <c r="K3661" s="3">
        <v>3000</v>
      </c>
      <c r="L3661" s="3">
        <v>3061</v>
      </c>
      <c r="M3661" s="8" t="s">
        <v>8219</v>
      </c>
    </row>
    <row r="3662" spans="11:13" x14ac:dyDescent="0.25">
      <c r="K3662" s="3">
        <v>250</v>
      </c>
      <c r="L3662" s="3">
        <v>250</v>
      </c>
      <c r="M3662" s="8" t="s">
        <v>8219</v>
      </c>
    </row>
    <row r="3663" spans="11:13" x14ac:dyDescent="0.25">
      <c r="K3663" s="3">
        <v>3000</v>
      </c>
      <c r="L3663" s="3">
        <v>3330</v>
      </c>
      <c r="M3663" s="8" t="s">
        <v>8219</v>
      </c>
    </row>
    <row r="3664" spans="11:13" x14ac:dyDescent="0.25">
      <c r="K3664" s="3">
        <v>8000</v>
      </c>
      <c r="L3664" s="3">
        <v>8114</v>
      </c>
      <c r="M3664" s="8" t="s">
        <v>8219</v>
      </c>
    </row>
    <row r="3665" spans="11:13" x14ac:dyDescent="0.25">
      <c r="K3665" s="3">
        <v>225</v>
      </c>
      <c r="L3665" s="3">
        <v>234</v>
      </c>
      <c r="M3665" s="8" t="s">
        <v>8219</v>
      </c>
    </row>
    <row r="3666" spans="11:13" x14ac:dyDescent="0.25">
      <c r="K3666" s="3">
        <v>800</v>
      </c>
      <c r="L3666" s="3">
        <v>875</v>
      </c>
      <c r="M3666" s="8" t="s">
        <v>8219</v>
      </c>
    </row>
    <row r="3667" spans="11:13" x14ac:dyDescent="0.25">
      <c r="K3667" s="3">
        <v>620</v>
      </c>
      <c r="L3667" s="3">
        <v>714</v>
      </c>
      <c r="M3667" s="8" t="s">
        <v>8219</v>
      </c>
    </row>
    <row r="3668" spans="11:13" x14ac:dyDescent="0.25">
      <c r="K3668" s="3">
        <v>1200</v>
      </c>
      <c r="L3668" s="3">
        <v>1200</v>
      </c>
      <c r="M3668" s="8" t="s">
        <v>8219</v>
      </c>
    </row>
    <row r="3669" spans="11:13" x14ac:dyDescent="0.25">
      <c r="K3669" s="3">
        <v>3000</v>
      </c>
      <c r="L3669" s="3">
        <v>3095.11</v>
      </c>
      <c r="M3669" s="8" t="s">
        <v>8219</v>
      </c>
    </row>
    <row r="3670" spans="11:13" x14ac:dyDescent="0.25">
      <c r="K3670" s="3">
        <v>1000</v>
      </c>
      <c r="L3670" s="3">
        <v>1035</v>
      </c>
      <c r="M3670" s="8" t="s">
        <v>8219</v>
      </c>
    </row>
    <row r="3671" spans="11:13" x14ac:dyDescent="0.25">
      <c r="K3671" s="3">
        <v>1000</v>
      </c>
      <c r="L3671" s="3">
        <v>1382</v>
      </c>
      <c r="M3671" s="8" t="s">
        <v>8219</v>
      </c>
    </row>
    <row r="3672" spans="11:13" x14ac:dyDescent="0.25">
      <c r="K3672" s="3">
        <v>220</v>
      </c>
      <c r="L3672" s="3">
        <v>241</v>
      </c>
      <c r="M3672" s="8" t="s">
        <v>8219</v>
      </c>
    </row>
    <row r="3673" spans="11:13" x14ac:dyDescent="0.25">
      <c r="K3673" s="3">
        <v>3500</v>
      </c>
      <c r="L3673" s="3">
        <v>3530</v>
      </c>
      <c r="M3673" s="8" t="s">
        <v>8219</v>
      </c>
    </row>
    <row r="3674" spans="11:13" x14ac:dyDescent="0.25">
      <c r="K3674" s="3">
        <v>3000</v>
      </c>
      <c r="L3674" s="3">
        <v>3046</v>
      </c>
      <c r="M3674" s="8" t="s">
        <v>8219</v>
      </c>
    </row>
    <row r="3675" spans="11:13" x14ac:dyDescent="0.25">
      <c r="K3675" s="3">
        <v>4000</v>
      </c>
      <c r="L3675" s="3">
        <v>4545</v>
      </c>
      <c r="M3675" s="8" t="s">
        <v>8219</v>
      </c>
    </row>
    <row r="3676" spans="11:13" x14ac:dyDescent="0.25">
      <c r="K3676" s="3">
        <v>4500</v>
      </c>
      <c r="L3676" s="3">
        <v>4500</v>
      </c>
      <c r="M3676" s="8" t="s">
        <v>8219</v>
      </c>
    </row>
    <row r="3677" spans="11:13" x14ac:dyDescent="0.25">
      <c r="K3677" s="3">
        <v>50</v>
      </c>
      <c r="L3677" s="3">
        <v>70</v>
      </c>
      <c r="M3677" s="8" t="s">
        <v>8219</v>
      </c>
    </row>
    <row r="3678" spans="11:13" x14ac:dyDescent="0.25">
      <c r="K3678" s="3">
        <v>800</v>
      </c>
      <c r="L3678" s="3">
        <v>1030</v>
      </c>
      <c r="M3678" s="8" t="s">
        <v>8219</v>
      </c>
    </row>
    <row r="3679" spans="11:13" x14ac:dyDescent="0.25">
      <c r="K3679" s="3">
        <v>12000</v>
      </c>
      <c r="L3679" s="3">
        <v>12348.5</v>
      </c>
      <c r="M3679" s="8" t="s">
        <v>8219</v>
      </c>
    </row>
    <row r="3680" spans="11:13" x14ac:dyDescent="0.25">
      <c r="K3680" s="3">
        <v>2000</v>
      </c>
      <c r="L3680" s="3">
        <v>2050</v>
      </c>
      <c r="M3680" s="8" t="s">
        <v>8219</v>
      </c>
    </row>
    <row r="3681" spans="11:13" x14ac:dyDescent="0.25">
      <c r="K3681" s="3">
        <v>2000</v>
      </c>
      <c r="L3681" s="3">
        <v>2202</v>
      </c>
      <c r="M3681" s="8" t="s">
        <v>8219</v>
      </c>
    </row>
    <row r="3682" spans="11:13" x14ac:dyDescent="0.25">
      <c r="K3682" s="3">
        <v>3000</v>
      </c>
      <c r="L3682" s="3">
        <v>3383</v>
      </c>
      <c r="M3682" s="8" t="s">
        <v>8219</v>
      </c>
    </row>
    <row r="3683" spans="11:13" x14ac:dyDescent="0.25">
      <c r="K3683" s="3">
        <v>1000</v>
      </c>
      <c r="L3683" s="3">
        <v>1119</v>
      </c>
      <c r="M3683" s="8" t="s">
        <v>8219</v>
      </c>
    </row>
    <row r="3684" spans="11:13" x14ac:dyDescent="0.25">
      <c r="K3684" s="3">
        <v>3000</v>
      </c>
      <c r="L3684" s="3">
        <v>4176</v>
      </c>
      <c r="M3684" s="8" t="s">
        <v>8219</v>
      </c>
    </row>
    <row r="3685" spans="11:13" x14ac:dyDescent="0.25">
      <c r="K3685" s="3">
        <v>3500</v>
      </c>
      <c r="L3685" s="3">
        <v>3880</v>
      </c>
      <c r="M3685" s="8" t="s">
        <v>8219</v>
      </c>
    </row>
    <row r="3686" spans="11:13" x14ac:dyDescent="0.25">
      <c r="K3686" s="3">
        <v>750</v>
      </c>
      <c r="L3686" s="3">
        <v>1043</v>
      </c>
      <c r="M3686" s="8" t="s">
        <v>8219</v>
      </c>
    </row>
    <row r="3687" spans="11:13" x14ac:dyDescent="0.25">
      <c r="K3687" s="3">
        <v>5000</v>
      </c>
      <c r="L3687" s="3">
        <v>5285</v>
      </c>
      <c r="M3687" s="8" t="s">
        <v>8219</v>
      </c>
    </row>
    <row r="3688" spans="11:13" x14ac:dyDescent="0.25">
      <c r="K3688" s="3">
        <v>350</v>
      </c>
      <c r="L3688" s="3">
        <v>355</v>
      </c>
      <c r="M3688" s="8" t="s">
        <v>8219</v>
      </c>
    </row>
    <row r="3689" spans="11:13" x14ac:dyDescent="0.25">
      <c r="K3689" s="3">
        <v>5000</v>
      </c>
      <c r="L3689" s="3">
        <v>5012.25</v>
      </c>
      <c r="M3689" s="8" t="s">
        <v>8219</v>
      </c>
    </row>
    <row r="3690" spans="11:13" x14ac:dyDescent="0.25">
      <c r="K3690" s="3">
        <v>3000</v>
      </c>
      <c r="L3690" s="3">
        <v>3275</v>
      </c>
      <c r="M3690" s="8" t="s">
        <v>8219</v>
      </c>
    </row>
    <row r="3691" spans="11:13" x14ac:dyDescent="0.25">
      <c r="K3691" s="3">
        <v>3000</v>
      </c>
      <c r="L3691" s="3">
        <v>3550</v>
      </c>
      <c r="M3691" s="8" t="s">
        <v>8219</v>
      </c>
    </row>
    <row r="3692" spans="11:13" x14ac:dyDescent="0.25">
      <c r="K3692" s="3">
        <v>1500</v>
      </c>
      <c r="L3692" s="3">
        <v>1800</v>
      </c>
      <c r="M3692" s="8" t="s">
        <v>8219</v>
      </c>
    </row>
    <row r="3693" spans="11:13" x14ac:dyDescent="0.25">
      <c r="K3693" s="3">
        <v>40000</v>
      </c>
      <c r="L3693" s="3">
        <v>51184</v>
      </c>
      <c r="M3693" s="8" t="s">
        <v>8219</v>
      </c>
    </row>
    <row r="3694" spans="11:13" x14ac:dyDescent="0.25">
      <c r="K3694" s="3">
        <v>1000</v>
      </c>
      <c r="L3694" s="3">
        <v>1260</v>
      </c>
      <c r="M3694" s="8" t="s">
        <v>8219</v>
      </c>
    </row>
    <row r="3695" spans="11:13" x14ac:dyDescent="0.25">
      <c r="K3695" s="3">
        <v>333</v>
      </c>
      <c r="L3695" s="3">
        <v>430</v>
      </c>
      <c r="M3695" s="8" t="s">
        <v>8219</v>
      </c>
    </row>
    <row r="3696" spans="11:13" x14ac:dyDescent="0.25">
      <c r="K3696" s="3">
        <v>3500</v>
      </c>
      <c r="L3696" s="3">
        <v>3760</v>
      </c>
      <c r="M3696" s="8" t="s">
        <v>8219</v>
      </c>
    </row>
    <row r="3697" spans="11:13" x14ac:dyDescent="0.25">
      <c r="K3697" s="3">
        <v>4000</v>
      </c>
      <c r="L3697" s="3">
        <v>4005</v>
      </c>
      <c r="M3697" s="8" t="s">
        <v>8219</v>
      </c>
    </row>
    <row r="3698" spans="11:13" x14ac:dyDescent="0.25">
      <c r="K3698" s="3">
        <v>2000</v>
      </c>
      <c r="L3698" s="3">
        <v>3100</v>
      </c>
      <c r="M3698" s="8" t="s">
        <v>8219</v>
      </c>
    </row>
    <row r="3699" spans="11:13" x14ac:dyDescent="0.25">
      <c r="K3699" s="3">
        <v>2000</v>
      </c>
      <c r="L3699" s="3">
        <v>2160</v>
      </c>
      <c r="M3699" s="8" t="s">
        <v>8219</v>
      </c>
    </row>
    <row r="3700" spans="11:13" x14ac:dyDescent="0.25">
      <c r="K3700" s="3">
        <v>5000</v>
      </c>
      <c r="L3700" s="3">
        <v>5526</v>
      </c>
      <c r="M3700" s="8" t="s">
        <v>8219</v>
      </c>
    </row>
    <row r="3701" spans="11:13" x14ac:dyDescent="0.25">
      <c r="K3701" s="3">
        <v>2500</v>
      </c>
      <c r="L3701" s="3">
        <v>2520</v>
      </c>
      <c r="M3701" s="8" t="s">
        <v>8219</v>
      </c>
    </row>
    <row r="3702" spans="11:13" x14ac:dyDescent="0.25">
      <c r="K3702" s="3">
        <v>500</v>
      </c>
      <c r="L3702" s="3">
        <v>606</v>
      </c>
      <c r="M3702" s="8" t="s">
        <v>8219</v>
      </c>
    </row>
    <row r="3703" spans="11:13" x14ac:dyDescent="0.25">
      <c r="K3703" s="3">
        <v>1500</v>
      </c>
      <c r="L3703" s="3">
        <v>1505</v>
      </c>
      <c r="M3703" s="8" t="s">
        <v>8219</v>
      </c>
    </row>
    <row r="3704" spans="11:13" x14ac:dyDescent="0.25">
      <c r="K3704" s="3">
        <v>3000</v>
      </c>
      <c r="L3704" s="3">
        <v>3275</v>
      </c>
      <c r="M3704" s="8" t="s">
        <v>8219</v>
      </c>
    </row>
    <row r="3705" spans="11:13" x14ac:dyDescent="0.25">
      <c r="K3705" s="3">
        <v>1050</v>
      </c>
      <c r="L3705" s="3">
        <v>1296</v>
      </c>
      <c r="M3705" s="8" t="s">
        <v>8219</v>
      </c>
    </row>
    <row r="3706" spans="11:13" x14ac:dyDescent="0.25">
      <c r="K3706" s="3">
        <v>300</v>
      </c>
      <c r="L3706" s="3">
        <v>409.01</v>
      </c>
      <c r="M3706" s="8" t="s">
        <v>8219</v>
      </c>
    </row>
    <row r="3707" spans="11:13" x14ac:dyDescent="0.25">
      <c r="K3707" s="3">
        <v>2827</v>
      </c>
      <c r="L3707" s="3">
        <v>2925</v>
      </c>
      <c r="M3707" s="8" t="s">
        <v>8219</v>
      </c>
    </row>
    <row r="3708" spans="11:13" x14ac:dyDescent="0.25">
      <c r="K3708" s="3">
        <v>1500</v>
      </c>
      <c r="L3708" s="3">
        <v>1820</v>
      </c>
      <c r="M3708" s="8" t="s">
        <v>8219</v>
      </c>
    </row>
    <row r="3709" spans="11:13" x14ac:dyDescent="0.25">
      <c r="K3709" s="3">
        <v>1000</v>
      </c>
      <c r="L3709" s="3">
        <v>1860</v>
      </c>
      <c r="M3709" s="8" t="s">
        <v>8219</v>
      </c>
    </row>
    <row r="3710" spans="11:13" x14ac:dyDescent="0.25">
      <c r="K3710" s="3">
        <v>700</v>
      </c>
      <c r="L3710" s="3">
        <v>2100</v>
      </c>
      <c r="M3710" s="8" t="s">
        <v>8219</v>
      </c>
    </row>
    <row r="3711" spans="11:13" x14ac:dyDescent="0.25">
      <c r="K3711" s="3">
        <v>1000</v>
      </c>
      <c r="L3711" s="3">
        <v>1082.5</v>
      </c>
      <c r="M3711" s="8" t="s">
        <v>8219</v>
      </c>
    </row>
    <row r="3712" spans="11:13" x14ac:dyDescent="0.25">
      <c r="K3712" s="3">
        <v>1300</v>
      </c>
      <c r="L3712" s="3">
        <v>1835</v>
      </c>
      <c r="M3712" s="8" t="s">
        <v>8219</v>
      </c>
    </row>
    <row r="3713" spans="11:13" x14ac:dyDescent="0.25">
      <c r="K3713" s="3">
        <v>500</v>
      </c>
      <c r="L3713" s="3">
        <v>570</v>
      </c>
      <c r="M3713" s="8" t="s">
        <v>8219</v>
      </c>
    </row>
    <row r="3714" spans="11:13" x14ac:dyDescent="0.25">
      <c r="K3714" s="3">
        <v>7500</v>
      </c>
      <c r="L3714" s="3">
        <v>11530</v>
      </c>
      <c r="M3714" s="8" t="s">
        <v>8219</v>
      </c>
    </row>
    <row r="3715" spans="11:13" x14ac:dyDescent="0.25">
      <c r="K3715" s="3">
        <v>2000</v>
      </c>
      <c r="L3715" s="3">
        <v>2030</v>
      </c>
      <c r="M3715" s="8" t="s">
        <v>8219</v>
      </c>
    </row>
    <row r="3716" spans="11:13" x14ac:dyDescent="0.25">
      <c r="K3716" s="3">
        <v>10000</v>
      </c>
      <c r="L3716" s="3">
        <v>10235</v>
      </c>
      <c r="M3716" s="8" t="s">
        <v>8219</v>
      </c>
    </row>
    <row r="3717" spans="11:13" x14ac:dyDescent="0.25">
      <c r="K3717" s="3">
        <v>3500</v>
      </c>
      <c r="L3717" s="3">
        <v>3590</v>
      </c>
      <c r="M3717" s="8" t="s">
        <v>8219</v>
      </c>
    </row>
    <row r="3718" spans="11:13" x14ac:dyDescent="0.25">
      <c r="K3718" s="3">
        <v>800</v>
      </c>
      <c r="L3718" s="3">
        <v>1246</v>
      </c>
      <c r="M3718" s="8" t="s">
        <v>8219</v>
      </c>
    </row>
    <row r="3719" spans="11:13" x14ac:dyDescent="0.25">
      <c r="K3719" s="3">
        <v>4000</v>
      </c>
      <c r="L3719" s="3">
        <v>4030</v>
      </c>
      <c r="M3719" s="8" t="s">
        <v>8219</v>
      </c>
    </row>
    <row r="3720" spans="11:13" x14ac:dyDescent="0.25">
      <c r="K3720" s="3">
        <v>500</v>
      </c>
      <c r="L3720" s="3">
        <v>1197</v>
      </c>
      <c r="M3720" s="8" t="s">
        <v>8219</v>
      </c>
    </row>
    <row r="3721" spans="11:13" x14ac:dyDescent="0.25">
      <c r="K3721" s="3">
        <v>200</v>
      </c>
      <c r="L3721" s="3">
        <v>420</v>
      </c>
      <c r="M3721" s="8" t="s">
        <v>8219</v>
      </c>
    </row>
    <row r="3722" spans="11:13" x14ac:dyDescent="0.25">
      <c r="K3722" s="3">
        <v>3300</v>
      </c>
      <c r="L3722" s="3">
        <v>3449</v>
      </c>
      <c r="M3722" s="8" t="s">
        <v>8219</v>
      </c>
    </row>
    <row r="3723" spans="11:13" x14ac:dyDescent="0.25">
      <c r="K3723" s="3">
        <v>5000</v>
      </c>
      <c r="L3723" s="3">
        <v>5040</v>
      </c>
      <c r="M3723" s="8" t="s">
        <v>8219</v>
      </c>
    </row>
    <row r="3724" spans="11:13" x14ac:dyDescent="0.25">
      <c r="K3724" s="3">
        <v>1500</v>
      </c>
      <c r="L3724" s="3">
        <v>1668</v>
      </c>
      <c r="M3724" s="8" t="s">
        <v>8219</v>
      </c>
    </row>
    <row r="3725" spans="11:13" x14ac:dyDescent="0.25">
      <c r="K3725" s="3">
        <v>4500</v>
      </c>
      <c r="L3725" s="3">
        <v>4592</v>
      </c>
      <c r="M3725" s="8" t="s">
        <v>8219</v>
      </c>
    </row>
    <row r="3726" spans="11:13" x14ac:dyDescent="0.25">
      <c r="K3726" s="3">
        <v>4300</v>
      </c>
      <c r="L3726" s="3">
        <v>4409.55</v>
      </c>
      <c r="M3726" s="8" t="s">
        <v>8219</v>
      </c>
    </row>
    <row r="3727" spans="11:13" x14ac:dyDescent="0.25">
      <c r="K3727" s="3">
        <v>300</v>
      </c>
      <c r="L3727" s="3">
        <v>381</v>
      </c>
      <c r="M3727" s="8" t="s">
        <v>8219</v>
      </c>
    </row>
    <row r="3728" spans="11:13" x14ac:dyDescent="0.25">
      <c r="K3728" s="3">
        <v>850</v>
      </c>
      <c r="L3728" s="3">
        <v>2879</v>
      </c>
      <c r="M3728" s="8" t="s">
        <v>8219</v>
      </c>
    </row>
    <row r="3729" spans="11:13" x14ac:dyDescent="0.25">
      <c r="K3729" s="3">
        <v>2000</v>
      </c>
      <c r="L3729" s="3">
        <v>2015</v>
      </c>
      <c r="M3729" s="8" t="s">
        <v>8219</v>
      </c>
    </row>
    <row r="3730" spans="11:13" x14ac:dyDescent="0.25">
      <c r="K3730" s="3">
        <v>20000</v>
      </c>
      <c r="L3730" s="3">
        <v>1862</v>
      </c>
      <c r="M3730" s="9" t="s">
        <v>8221</v>
      </c>
    </row>
    <row r="3731" spans="11:13" x14ac:dyDescent="0.25">
      <c r="K3731" s="3">
        <v>5000</v>
      </c>
      <c r="L3731" s="3">
        <v>362</v>
      </c>
      <c r="M3731" s="9" t="s">
        <v>8221</v>
      </c>
    </row>
    <row r="3732" spans="11:13" x14ac:dyDescent="0.25">
      <c r="K3732" s="3">
        <v>1000</v>
      </c>
      <c r="L3732" s="3">
        <v>100</v>
      </c>
      <c r="M3732" s="9" t="s">
        <v>8221</v>
      </c>
    </row>
    <row r="3733" spans="11:13" x14ac:dyDescent="0.25">
      <c r="K3733" s="3">
        <v>5500</v>
      </c>
      <c r="L3733" s="3">
        <v>620</v>
      </c>
      <c r="M3733" s="9" t="s">
        <v>8221</v>
      </c>
    </row>
    <row r="3734" spans="11:13" x14ac:dyDescent="0.25">
      <c r="K3734" s="3">
        <v>850</v>
      </c>
      <c r="L3734" s="3">
        <v>131</v>
      </c>
      <c r="M3734" s="9" t="s">
        <v>8221</v>
      </c>
    </row>
    <row r="3735" spans="11:13" x14ac:dyDescent="0.25">
      <c r="K3735" s="3">
        <v>1500</v>
      </c>
      <c r="L3735" s="3">
        <v>0</v>
      </c>
      <c r="M3735" s="9" t="s">
        <v>8221</v>
      </c>
    </row>
    <row r="3736" spans="11:13" x14ac:dyDescent="0.25">
      <c r="K3736" s="3">
        <v>1500</v>
      </c>
      <c r="L3736" s="3">
        <v>427</v>
      </c>
      <c r="M3736" s="9" t="s">
        <v>8221</v>
      </c>
    </row>
    <row r="3737" spans="11:13" x14ac:dyDescent="0.25">
      <c r="K3737" s="3">
        <v>150</v>
      </c>
      <c r="L3737" s="3">
        <v>20</v>
      </c>
      <c r="M3737" s="9" t="s">
        <v>8221</v>
      </c>
    </row>
    <row r="3738" spans="11:13" x14ac:dyDescent="0.25">
      <c r="K3738" s="3">
        <v>1500</v>
      </c>
      <c r="L3738" s="3">
        <v>10</v>
      </c>
      <c r="M3738" s="9" t="s">
        <v>8221</v>
      </c>
    </row>
    <row r="3739" spans="11:13" x14ac:dyDescent="0.25">
      <c r="K3739" s="3">
        <v>700</v>
      </c>
      <c r="L3739" s="3">
        <v>150</v>
      </c>
      <c r="M3739" s="9" t="s">
        <v>8221</v>
      </c>
    </row>
    <row r="3740" spans="11:13" x14ac:dyDescent="0.25">
      <c r="K3740" s="3">
        <v>1500</v>
      </c>
      <c r="L3740" s="3">
        <v>270</v>
      </c>
      <c r="M3740" s="9" t="s">
        <v>8221</v>
      </c>
    </row>
    <row r="3741" spans="11:13" x14ac:dyDescent="0.25">
      <c r="K3741" s="3">
        <v>4000</v>
      </c>
      <c r="L3741" s="3">
        <v>805</v>
      </c>
      <c r="M3741" s="9" t="s">
        <v>8221</v>
      </c>
    </row>
    <row r="3742" spans="11:13" x14ac:dyDescent="0.25">
      <c r="K3742" s="3">
        <v>2000</v>
      </c>
      <c r="L3742" s="3">
        <v>358</v>
      </c>
      <c r="M3742" s="9" t="s">
        <v>8221</v>
      </c>
    </row>
    <row r="3743" spans="11:13" x14ac:dyDescent="0.25">
      <c r="K3743" s="3">
        <v>20000</v>
      </c>
      <c r="L3743" s="3">
        <v>0</v>
      </c>
      <c r="M3743" s="9" t="s">
        <v>8221</v>
      </c>
    </row>
    <row r="3744" spans="11:13" x14ac:dyDescent="0.25">
      <c r="K3744" s="3">
        <v>5000</v>
      </c>
      <c r="L3744" s="3">
        <v>100</v>
      </c>
      <c r="M3744" s="9" t="s">
        <v>8221</v>
      </c>
    </row>
    <row r="3745" spans="11:13" x14ac:dyDescent="0.25">
      <c r="K3745" s="3">
        <v>2200</v>
      </c>
      <c r="L3745" s="3">
        <v>0</v>
      </c>
      <c r="M3745" s="9" t="s">
        <v>8221</v>
      </c>
    </row>
    <row r="3746" spans="11:13" x14ac:dyDescent="0.25">
      <c r="K3746" s="3">
        <v>1200</v>
      </c>
      <c r="L3746" s="3">
        <v>0</v>
      </c>
      <c r="M3746" s="9" t="s">
        <v>8221</v>
      </c>
    </row>
    <row r="3747" spans="11:13" x14ac:dyDescent="0.25">
      <c r="K3747" s="3">
        <v>100</v>
      </c>
      <c r="L3747" s="3">
        <v>10</v>
      </c>
      <c r="M3747" s="9" t="s">
        <v>8221</v>
      </c>
    </row>
    <row r="3748" spans="11:13" x14ac:dyDescent="0.25">
      <c r="K3748" s="3">
        <v>8500</v>
      </c>
      <c r="L3748" s="3">
        <v>202</v>
      </c>
      <c r="M3748" s="9" t="s">
        <v>8221</v>
      </c>
    </row>
    <row r="3749" spans="11:13" x14ac:dyDescent="0.25">
      <c r="K3749" s="3">
        <v>2500</v>
      </c>
      <c r="L3749" s="3">
        <v>25</v>
      </c>
      <c r="M3749" s="9" t="s">
        <v>8221</v>
      </c>
    </row>
    <row r="3750" spans="11:13" x14ac:dyDescent="0.25">
      <c r="K3750" s="3">
        <v>5000</v>
      </c>
      <c r="L3750" s="3">
        <v>5176</v>
      </c>
      <c r="M3750" s="8" t="s">
        <v>8219</v>
      </c>
    </row>
    <row r="3751" spans="11:13" x14ac:dyDescent="0.25">
      <c r="K3751" s="3">
        <v>500</v>
      </c>
      <c r="L3751" s="3">
        <v>525</v>
      </c>
      <c r="M3751" s="8" t="s">
        <v>8219</v>
      </c>
    </row>
    <row r="3752" spans="11:13" x14ac:dyDescent="0.25">
      <c r="K3752" s="3">
        <v>6000</v>
      </c>
      <c r="L3752" s="3">
        <v>6027</v>
      </c>
      <c r="M3752" s="8" t="s">
        <v>8219</v>
      </c>
    </row>
    <row r="3753" spans="11:13" x14ac:dyDescent="0.25">
      <c r="K3753" s="3">
        <v>1000</v>
      </c>
      <c r="L3753" s="3">
        <v>1326</v>
      </c>
      <c r="M3753" s="8" t="s">
        <v>8219</v>
      </c>
    </row>
    <row r="3754" spans="11:13" x14ac:dyDescent="0.25">
      <c r="K3754" s="3">
        <v>500</v>
      </c>
      <c r="L3754" s="3">
        <v>565</v>
      </c>
      <c r="M3754" s="8" t="s">
        <v>8219</v>
      </c>
    </row>
    <row r="3755" spans="11:13" x14ac:dyDescent="0.25">
      <c r="K3755" s="3">
        <v>5000</v>
      </c>
      <c r="L3755" s="3">
        <v>5167</v>
      </c>
      <c r="M3755" s="8" t="s">
        <v>8219</v>
      </c>
    </row>
    <row r="3756" spans="11:13" x14ac:dyDescent="0.25">
      <c r="K3756" s="3">
        <v>2500</v>
      </c>
      <c r="L3756" s="3">
        <v>3000</v>
      </c>
      <c r="M3756" s="8" t="s">
        <v>8219</v>
      </c>
    </row>
    <row r="3757" spans="11:13" x14ac:dyDescent="0.25">
      <c r="K3757" s="3">
        <v>550</v>
      </c>
      <c r="L3757" s="3">
        <v>713</v>
      </c>
      <c r="M3757" s="8" t="s">
        <v>8219</v>
      </c>
    </row>
    <row r="3758" spans="11:13" x14ac:dyDescent="0.25">
      <c r="K3758" s="3">
        <v>4500</v>
      </c>
      <c r="L3758" s="3">
        <v>4550</v>
      </c>
      <c r="M3758" s="8" t="s">
        <v>8219</v>
      </c>
    </row>
    <row r="3759" spans="11:13" x14ac:dyDescent="0.25">
      <c r="K3759" s="3">
        <v>3500</v>
      </c>
      <c r="L3759" s="3">
        <v>3798</v>
      </c>
      <c r="M3759" s="8" t="s">
        <v>8219</v>
      </c>
    </row>
    <row r="3760" spans="11:13" x14ac:dyDescent="0.25">
      <c r="K3760" s="3">
        <v>1500</v>
      </c>
      <c r="L3760" s="3">
        <v>1535</v>
      </c>
      <c r="M3760" s="8" t="s">
        <v>8219</v>
      </c>
    </row>
    <row r="3761" spans="11:13" x14ac:dyDescent="0.25">
      <c r="K3761" s="3">
        <v>4000</v>
      </c>
      <c r="L3761" s="3">
        <v>4409.7700000000004</v>
      </c>
      <c r="M3761" s="8" t="s">
        <v>8219</v>
      </c>
    </row>
    <row r="3762" spans="11:13" x14ac:dyDescent="0.25">
      <c r="K3762" s="3">
        <v>5000</v>
      </c>
      <c r="L3762" s="3">
        <v>5050.7700000000004</v>
      </c>
      <c r="M3762" s="8" t="s">
        <v>8219</v>
      </c>
    </row>
    <row r="3763" spans="11:13" x14ac:dyDescent="0.25">
      <c r="K3763" s="3">
        <v>500</v>
      </c>
      <c r="L3763" s="3">
        <v>500</v>
      </c>
      <c r="M3763" s="8" t="s">
        <v>8219</v>
      </c>
    </row>
    <row r="3764" spans="11:13" x14ac:dyDescent="0.25">
      <c r="K3764" s="3">
        <v>1250</v>
      </c>
      <c r="L3764" s="3">
        <v>1328</v>
      </c>
      <c r="M3764" s="8" t="s">
        <v>8219</v>
      </c>
    </row>
    <row r="3765" spans="11:13" x14ac:dyDescent="0.25">
      <c r="K3765" s="3">
        <v>5000</v>
      </c>
      <c r="L3765" s="3">
        <v>5000</v>
      </c>
      <c r="M3765" s="8" t="s">
        <v>8219</v>
      </c>
    </row>
    <row r="3766" spans="11:13" x14ac:dyDescent="0.25">
      <c r="K3766" s="3">
        <v>1500</v>
      </c>
      <c r="L3766" s="3">
        <v>1500</v>
      </c>
      <c r="M3766" s="8" t="s">
        <v>8219</v>
      </c>
    </row>
    <row r="3767" spans="11:13" x14ac:dyDescent="0.25">
      <c r="K3767" s="3">
        <v>7000</v>
      </c>
      <c r="L3767" s="3">
        <v>7942</v>
      </c>
      <c r="M3767" s="8" t="s">
        <v>8219</v>
      </c>
    </row>
    <row r="3768" spans="11:13" x14ac:dyDescent="0.25">
      <c r="K3768" s="3">
        <v>10000</v>
      </c>
      <c r="L3768" s="3">
        <v>10265.01</v>
      </c>
      <c r="M3768" s="8" t="s">
        <v>8219</v>
      </c>
    </row>
    <row r="3769" spans="11:13" x14ac:dyDescent="0.25">
      <c r="K3769" s="3">
        <v>2000</v>
      </c>
      <c r="L3769" s="3">
        <v>2335</v>
      </c>
      <c r="M3769" s="8" t="s">
        <v>8219</v>
      </c>
    </row>
    <row r="3770" spans="11:13" x14ac:dyDescent="0.25">
      <c r="K3770" s="3">
        <v>4000</v>
      </c>
      <c r="L3770" s="3">
        <v>4306.1099999999997</v>
      </c>
      <c r="M3770" s="8" t="s">
        <v>8219</v>
      </c>
    </row>
    <row r="3771" spans="11:13" x14ac:dyDescent="0.25">
      <c r="K3771" s="3">
        <v>1100</v>
      </c>
      <c r="L3771" s="3">
        <v>1100</v>
      </c>
      <c r="M3771" s="8" t="s">
        <v>8219</v>
      </c>
    </row>
    <row r="3772" spans="11:13" x14ac:dyDescent="0.25">
      <c r="K3772" s="3">
        <v>2000</v>
      </c>
      <c r="L3772" s="3">
        <v>2000</v>
      </c>
      <c r="M3772" s="8" t="s">
        <v>8219</v>
      </c>
    </row>
    <row r="3773" spans="11:13" x14ac:dyDescent="0.25">
      <c r="K3773" s="3">
        <v>1000</v>
      </c>
      <c r="L3773" s="3">
        <v>1460</v>
      </c>
      <c r="M3773" s="8" t="s">
        <v>8219</v>
      </c>
    </row>
    <row r="3774" spans="11:13" x14ac:dyDescent="0.25">
      <c r="K3774" s="3">
        <v>5000</v>
      </c>
      <c r="L3774" s="3">
        <v>5510</v>
      </c>
      <c r="M3774" s="8" t="s">
        <v>8219</v>
      </c>
    </row>
    <row r="3775" spans="11:13" x14ac:dyDescent="0.25">
      <c r="K3775" s="3">
        <v>5000</v>
      </c>
      <c r="L3775" s="3">
        <v>5410</v>
      </c>
      <c r="M3775" s="8" t="s">
        <v>8219</v>
      </c>
    </row>
    <row r="3776" spans="11:13" x14ac:dyDescent="0.25">
      <c r="K3776" s="3">
        <v>2500</v>
      </c>
      <c r="L3776" s="3">
        <v>2500</v>
      </c>
      <c r="M3776" s="8" t="s">
        <v>8219</v>
      </c>
    </row>
    <row r="3777" spans="11:13" x14ac:dyDescent="0.25">
      <c r="K3777" s="3">
        <v>2000</v>
      </c>
      <c r="L3777" s="3">
        <v>2005</v>
      </c>
      <c r="M3777" s="8" t="s">
        <v>8219</v>
      </c>
    </row>
    <row r="3778" spans="11:13" x14ac:dyDescent="0.25">
      <c r="K3778" s="3">
        <v>8000</v>
      </c>
      <c r="L3778" s="3">
        <v>8537</v>
      </c>
      <c r="M3778" s="8" t="s">
        <v>8219</v>
      </c>
    </row>
    <row r="3779" spans="11:13" x14ac:dyDescent="0.25">
      <c r="K3779" s="3">
        <v>2000</v>
      </c>
      <c r="L3779" s="3">
        <v>2864</v>
      </c>
      <c r="M3779" s="8" t="s">
        <v>8219</v>
      </c>
    </row>
    <row r="3780" spans="11:13" x14ac:dyDescent="0.25">
      <c r="K3780" s="3">
        <v>2400</v>
      </c>
      <c r="L3780" s="3">
        <v>2521</v>
      </c>
      <c r="M3780" s="8" t="s">
        <v>8219</v>
      </c>
    </row>
    <row r="3781" spans="11:13" x14ac:dyDescent="0.25">
      <c r="K3781" s="3">
        <v>15000</v>
      </c>
      <c r="L3781" s="3">
        <v>15597</v>
      </c>
      <c r="M3781" s="8" t="s">
        <v>8219</v>
      </c>
    </row>
    <row r="3782" spans="11:13" x14ac:dyDescent="0.25">
      <c r="K3782" s="3">
        <v>2500</v>
      </c>
      <c r="L3782" s="3">
        <v>3000</v>
      </c>
      <c r="M3782" s="8" t="s">
        <v>8219</v>
      </c>
    </row>
    <row r="3783" spans="11:13" x14ac:dyDescent="0.25">
      <c r="K3783" s="3">
        <v>4500</v>
      </c>
      <c r="L3783" s="3">
        <v>4935</v>
      </c>
      <c r="M3783" s="8" t="s">
        <v>8219</v>
      </c>
    </row>
    <row r="3784" spans="11:13" x14ac:dyDescent="0.25">
      <c r="K3784" s="3">
        <v>2000</v>
      </c>
      <c r="L3784" s="3">
        <v>2035</v>
      </c>
      <c r="M3784" s="8" t="s">
        <v>8219</v>
      </c>
    </row>
    <row r="3785" spans="11:13" x14ac:dyDescent="0.25">
      <c r="K3785" s="3">
        <v>1200</v>
      </c>
      <c r="L3785" s="3">
        <v>1547</v>
      </c>
      <c r="M3785" s="8" t="s">
        <v>8219</v>
      </c>
    </row>
    <row r="3786" spans="11:13" x14ac:dyDescent="0.25">
      <c r="K3786" s="3">
        <v>1000</v>
      </c>
      <c r="L3786" s="3">
        <v>1150</v>
      </c>
      <c r="M3786" s="8" t="s">
        <v>8219</v>
      </c>
    </row>
    <row r="3787" spans="11:13" x14ac:dyDescent="0.25">
      <c r="K3787" s="3">
        <v>2000</v>
      </c>
      <c r="L3787" s="3">
        <v>3015</v>
      </c>
      <c r="M3787" s="8" t="s">
        <v>8219</v>
      </c>
    </row>
    <row r="3788" spans="11:13" x14ac:dyDescent="0.25">
      <c r="K3788" s="3">
        <v>6000</v>
      </c>
      <c r="L3788" s="3">
        <v>6658</v>
      </c>
      <c r="M3788" s="8" t="s">
        <v>8219</v>
      </c>
    </row>
    <row r="3789" spans="11:13" x14ac:dyDescent="0.25">
      <c r="K3789" s="3">
        <v>350</v>
      </c>
      <c r="L3789" s="3">
        <v>351</v>
      </c>
      <c r="M3789" s="8" t="s">
        <v>8219</v>
      </c>
    </row>
    <row r="3790" spans="11:13" x14ac:dyDescent="0.25">
      <c r="K3790" s="3">
        <v>75000</v>
      </c>
      <c r="L3790" s="3">
        <v>500</v>
      </c>
      <c r="M3790" s="9" t="s">
        <v>8221</v>
      </c>
    </row>
    <row r="3791" spans="11:13" x14ac:dyDescent="0.25">
      <c r="K3791" s="3">
        <v>3550</v>
      </c>
      <c r="L3791" s="3">
        <v>116</v>
      </c>
      <c r="M3791" s="9" t="s">
        <v>8221</v>
      </c>
    </row>
    <row r="3792" spans="11:13" x14ac:dyDescent="0.25">
      <c r="K3792" s="3">
        <v>15000</v>
      </c>
      <c r="L3792" s="3">
        <v>0</v>
      </c>
      <c r="M3792" s="9" t="s">
        <v>8221</v>
      </c>
    </row>
    <row r="3793" spans="11:13" x14ac:dyDescent="0.25">
      <c r="K3793" s="3">
        <v>1500</v>
      </c>
      <c r="L3793" s="3">
        <v>0</v>
      </c>
      <c r="M3793" s="9" t="s">
        <v>8221</v>
      </c>
    </row>
    <row r="3794" spans="11:13" x14ac:dyDescent="0.25">
      <c r="K3794" s="3">
        <v>12500</v>
      </c>
      <c r="L3794" s="3">
        <v>35</v>
      </c>
      <c r="M3794" s="9" t="s">
        <v>8221</v>
      </c>
    </row>
    <row r="3795" spans="11:13" x14ac:dyDescent="0.25">
      <c r="K3795" s="3">
        <v>7000</v>
      </c>
      <c r="L3795" s="3">
        <v>4176</v>
      </c>
      <c r="M3795" s="9" t="s">
        <v>8221</v>
      </c>
    </row>
    <row r="3796" spans="11:13" x14ac:dyDescent="0.25">
      <c r="K3796" s="3">
        <v>5000</v>
      </c>
      <c r="L3796" s="3">
        <v>50</v>
      </c>
      <c r="M3796" s="9" t="s">
        <v>8221</v>
      </c>
    </row>
    <row r="3797" spans="11:13" x14ac:dyDescent="0.25">
      <c r="K3797" s="3">
        <v>600</v>
      </c>
      <c r="L3797" s="3">
        <v>10</v>
      </c>
      <c r="M3797" s="9" t="s">
        <v>8221</v>
      </c>
    </row>
    <row r="3798" spans="11:13" x14ac:dyDescent="0.25">
      <c r="K3798" s="3">
        <v>22500</v>
      </c>
      <c r="L3798" s="3">
        <v>1</v>
      </c>
      <c r="M3798" s="9" t="s">
        <v>8221</v>
      </c>
    </row>
    <row r="3799" spans="11:13" x14ac:dyDescent="0.25">
      <c r="K3799" s="3">
        <v>6000</v>
      </c>
      <c r="L3799" s="3">
        <v>5380</v>
      </c>
      <c r="M3799" s="9" t="s">
        <v>8221</v>
      </c>
    </row>
    <row r="3800" spans="11:13" x14ac:dyDescent="0.25">
      <c r="K3800" s="3">
        <v>70000</v>
      </c>
      <c r="L3800" s="3">
        <v>1025</v>
      </c>
      <c r="M3800" s="9" t="s">
        <v>8221</v>
      </c>
    </row>
    <row r="3801" spans="11:13" x14ac:dyDescent="0.25">
      <c r="K3801" s="3">
        <v>10000</v>
      </c>
      <c r="L3801" s="3">
        <v>402</v>
      </c>
      <c r="M3801" s="9" t="s">
        <v>8221</v>
      </c>
    </row>
    <row r="3802" spans="11:13" x14ac:dyDescent="0.25">
      <c r="K3802" s="3">
        <v>22000</v>
      </c>
      <c r="L3802" s="3">
        <v>881</v>
      </c>
      <c r="M3802" s="9" t="s">
        <v>8221</v>
      </c>
    </row>
    <row r="3803" spans="11:13" x14ac:dyDescent="0.25">
      <c r="K3803" s="3">
        <v>5000</v>
      </c>
      <c r="L3803" s="3">
        <v>426</v>
      </c>
      <c r="M3803" s="9" t="s">
        <v>8221</v>
      </c>
    </row>
    <row r="3804" spans="11:13" x14ac:dyDescent="0.25">
      <c r="K3804" s="3">
        <v>3000</v>
      </c>
      <c r="L3804" s="3">
        <v>0</v>
      </c>
      <c r="M3804" s="9" t="s">
        <v>8221</v>
      </c>
    </row>
    <row r="3805" spans="11:13" x14ac:dyDescent="0.25">
      <c r="K3805" s="3">
        <v>12000</v>
      </c>
      <c r="L3805" s="3">
        <v>2358</v>
      </c>
      <c r="M3805" s="9" t="s">
        <v>8221</v>
      </c>
    </row>
    <row r="3806" spans="11:13" x14ac:dyDescent="0.25">
      <c r="K3806" s="3">
        <v>8000</v>
      </c>
      <c r="L3806" s="3">
        <v>0</v>
      </c>
      <c r="M3806" s="9" t="s">
        <v>8221</v>
      </c>
    </row>
    <row r="3807" spans="11:13" x14ac:dyDescent="0.25">
      <c r="K3807" s="3">
        <v>150000</v>
      </c>
      <c r="L3807" s="3">
        <v>3</v>
      </c>
      <c r="M3807" s="9" t="s">
        <v>8221</v>
      </c>
    </row>
    <row r="3808" spans="11:13" x14ac:dyDescent="0.25">
      <c r="K3808" s="3">
        <v>7500</v>
      </c>
      <c r="L3808" s="3">
        <v>5</v>
      </c>
      <c r="M3808" s="9" t="s">
        <v>8221</v>
      </c>
    </row>
    <row r="3809" spans="11:13" x14ac:dyDescent="0.25">
      <c r="K3809" s="3">
        <v>1500</v>
      </c>
      <c r="L3809" s="3">
        <v>455</v>
      </c>
      <c r="M3809" s="9" t="s">
        <v>8221</v>
      </c>
    </row>
    <row r="3810" spans="11:13" x14ac:dyDescent="0.25">
      <c r="K3810" s="3">
        <v>1000</v>
      </c>
      <c r="L3810" s="3">
        <v>1000</v>
      </c>
      <c r="M3810" s="8" t="s">
        <v>8219</v>
      </c>
    </row>
    <row r="3811" spans="11:13" x14ac:dyDescent="0.25">
      <c r="K3811" s="3">
        <v>2000</v>
      </c>
      <c r="L3811" s="3">
        <v>2025</v>
      </c>
      <c r="M3811" s="8" t="s">
        <v>8219</v>
      </c>
    </row>
    <row r="3812" spans="11:13" x14ac:dyDescent="0.25">
      <c r="K3812" s="3">
        <v>1500</v>
      </c>
      <c r="L3812" s="3">
        <v>1826</v>
      </c>
      <c r="M3812" s="8" t="s">
        <v>8219</v>
      </c>
    </row>
    <row r="3813" spans="11:13" x14ac:dyDescent="0.25">
      <c r="K3813" s="3">
        <v>250</v>
      </c>
      <c r="L3813" s="3">
        <v>825</v>
      </c>
      <c r="M3813" s="8" t="s">
        <v>8219</v>
      </c>
    </row>
    <row r="3814" spans="11:13" x14ac:dyDescent="0.25">
      <c r="K3814" s="3">
        <v>2000</v>
      </c>
      <c r="L3814" s="3">
        <v>2191</v>
      </c>
      <c r="M3814" s="8" t="s">
        <v>8219</v>
      </c>
    </row>
    <row r="3815" spans="11:13" x14ac:dyDescent="0.25">
      <c r="K3815" s="3">
        <v>2100</v>
      </c>
      <c r="L3815" s="3">
        <v>2119.9899999999998</v>
      </c>
      <c r="M3815" s="8" t="s">
        <v>8219</v>
      </c>
    </row>
    <row r="3816" spans="11:13" x14ac:dyDescent="0.25">
      <c r="K3816" s="3">
        <v>1500</v>
      </c>
      <c r="L3816" s="3">
        <v>2102</v>
      </c>
      <c r="M3816" s="8" t="s">
        <v>8219</v>
      </c>
    </row>
    <row r="3817" spans="11:13" x14ac:dyDescent="0.25">
      <c r="K3817" s="3">
        <v>1000</v>
      </c>
      <c r="L3817" s="3">
        <v>1000.01</v>
      </c>
      <c r="M3817" s="8" t="s">
        <v>8219</v>
      </c>
    </row>
    <row r="3818" spans="11:13" x14ac:dyDescent="0.25">
      <c r="K3818" s="3">
        <v>1500</v>
      </c>
      <c r="L3818" s="3">
        <v>1788.57</v>
      </c>
      <c r="M3818" s="8" t="s">
        <v>8219</v>
      </c>
    </row>
    <row r="3819" spans="11:13" x14ac:dyDescent="0.25">
      <c r="K3819" s="3">
        <v>2000</v>
      </c>
      <c r="L3819" s="3">
        <v>2145</v>
      </c>
      <c r="M3819" s="8" t="s">
        <v>8219</v>
      </c>
    </row>
    <row r="3820" spans="11:13" x14ac:dyDescent="0.25">
      <c r="K3820" s="3">
        <v>250</v>
      </c>
      <c r="L3820" s="3">
        <v>570</v>
      </c>
      <c r="M3820" s="8" t="s">
        <v>8219</v>
      </c>
    </row>
    <row r="3821" spans="11:13" x14ac:dyDescent="0.25">
      <c r="K3821" s="3">
        <v>1000</v>
      </c>
      <c r="L3821" s="3">
        <v>1064</v>
      </c>
      <c r="M3821" s="8" t="s">
        <v>8219</v>
      </c>
    </row>
    <row r="3822" spans="11:13" x14ac:dyDescent="0.25">
      <c r="K3822" s="3">
        <v>300</v>
      </c>
      <c r="L3822" s="3">
        <v>430</v>
      </c>
      <c r="M3822" s="8" t="s">
        <v>8219</v>
      </c>
    </row>
    <row r="3823" spans="11:13" x14ac:dyDescent="0.25">
      <c r="K3823" s="3">
        <v>3500</v>
      </c>
      <c r="L3823" s="3">
        <v>3659</v>
      </c>
      <c r="M3823" s="8" t="s">
        <v>8219</v>
      </c>
    </row>
    <row r="3824" spans="11:13" x14ac:dyDescent="0.25">
      <c r="K3824" s="3">
        <v>5000</v>
      </c>
      <c r="L3824" s="3">
        <v>5501</v>
      </c>
      <c r="M3824" s="8" t="s">
        <v>8219</v>
      </c>
    </row>
    <row r="3825" spans="11:13" x14ac:dyDescent="0.25">
      <c r="K3825" s="3">
        <v>2500</v>
      </c>
      <c r="L3825" s="3">
        <v>2650</v>
      </c>
      <c r="M3825" s="8" t="s">
        <v>8219</v>
      </c>
    </row>
    <row r="3826" spans="11:13" x14ac:dyDescent="0.25">
      <c r="K3826" s="3">
        <v>250</v>
      </c>
      <c r="L3826" s="3">
        <v>270</v>
      </c>
      <c r="M3826" s="8" t="s">
        <v>8219</v>
      </c>
    </row>
    <row r="3827" spans="11:13" x14ac:dyDescent="0.25">
      <c r="K3827" s="3">
        <v>5000</v>
      </c>
      <c r="L3827" s="3">
        <v>5271</v>
      </c>
      <c r="M3827" s="8" t="s">
        <v>8219</v>
      </c>
    </row>
    <row r="3828" spans="11:13" x14ac:dyDescent="0.25">
      <c r="K3828" s="3">
        <v>600</v>
      </c>
      <c r="L3828" s="3">
        <v>715</v>
      </c>
      <c r="M3828" s="8" t="s">
        <v>8219</v>
      </c>
    </row>
    <row r="3829" spans="11:13" x14ac:dyDescent="0.25">
      <c r="K3829" s="3">
        <v>3000</v>
      </c>
      <c r="L3829" s="3">
        <v>4580</v>
      </c>
      <c r="M3829" s="8" t="s">
        <v>8219</v>
      </c>
    </row>
    <row r="3830" spans="11:13" x14ac:dyDescent="0.25">
      <c r="K3830" s="3">
        <v>5000</v>
      </c>
      <c r="L3830" s="3">
        <v>5000</v>
      </c>
      <c r="M3830" s="8" t="s">
        <v>8219</v>
      </c>
    </row>
    <row r="3831" spans="11:13" x14ac:dyDescent="0.25">
      <c r="K3831" s="3">
        <v>500</v>
      </c>
      <c r="L3831" s="3">
        <v>501</v>
      </c>
      <c r="M3831" s="8" t="s">
        <v>8219</v>
      </c>
    </row>
    <row r="3832" spans="11:13" x14ac:dyDescent="0.25">
      <c r="K3832" s="3">
        <v>100</v>
      </c>
      <c r="L3832" s="3">
        <v>225</v>
      </c>
      <c r="M3832" s="8" t="s">
        <v>8219</v>
      </c>
    </row>
    <row r="3833" spans="11:13" x14ac:dyDescent="0.25">
      <c r="K3833" s="3">
        <v>500</v>
      </c>
      <c r="L3833" s="3">
        <v>530.11</v>
      </c>
      <c r="M3833" s="8" t="s">
        <v>8219</v>
      </c>
    </row>
    <row r="3834" spans="11:13" x14ac:dyDescent="0.25">
      <c r="K3834" s="3">
        <v>1200</v>
      </c>
      <c r="L3834" s="3">
        <v>1256</v>
      </c>
      <c r="M3834" s="8" t="s">
        <v>8219</v>
      </c>
    </row>
    <row r="3835" spans="11:13" x14ac:dyDescent="0.25">
      <c r="K3835" s="3">
        <v>1200</v>
      </c>
      <c r="L3835" s="3">
        <v>1400</v>
      </c>
      <c r="M3835" s="8" t="s">
        <v>8219</v>
      </c>
    </row>
    <row r="3836" spans="11:13" x14ac:dyDescent="0.25">
      <c r="K3836" s="3">
        <v>3000</v>
      </c>
      <c r="L3836" s="3">
        <v>3271</v>
      </c>
      <c r="M3836" s="8" t="s">
        <v>8219</v>
      </c>
    </row>
    <row r="3837" spans="11:13" x14ac:dyDescent="0.25">
      <c r="K3837" s="3">
        <v>200</v>
      </c>
      <c r="L3837" s="3">
        <v>320</v>
      </c>
      <c r="M3837" s="8" t="s">
        <v>8219</v>
      </c>
    </row>
    <row r="3838" spans="11:13" x14ac:dyDescent="0.25">
      <c r="K3838" s="3">
        <v>800</v>
      </c>
      <c r="L3838" s="3">
        <v>900</v>
      </c>
      <c r="M3838" s="8" t="s">
        <v>8219</v>
      </c>
    </row>
    <row r="3839" spans="11:13" x14ac:dyDescent="0.25">
      <c r="K3839" s="3">
        <v>2000</v>
      </c>
      <c r="L3839" s="3">
        <v>2042</v>
      </c>
      <c r="M3839" s="8" t="s">
        <v>8219</v>
      </c>
    </row>
    <row r="3840" spans="11:13" x14ac:dyDescent="0.25">
      <c r="K3840" s="3">
        <v>100000</v>
      </c>
      <c r="L3840" s="3">
        <v>100824</v>
      </c>
      <c r="M3840" s="8" t="s">
        <v>8219</v>
      </c>
    </row>
    <row r="3841" spans="11:13" x14ac:dyDescent="0.25">
      <c r="K3841" s="3">
        <v>2000</v>
      </c>
      <c r="L3841" s="3">
        <v>2025</v>
      </c>
      <c r="M3841" s="8" t="s">
        <v>8219</v>
      </c>
    </row>
    <row r="3842" spans="11:13" x14ac:dyDescent="0.25">
      <c r="K3842" s="3">
        <v>1</v>
      </c>
      <c r="L3842" s="3">
        <v>65</v>
      </c>
      <c r="M3842" s="8" t="s">
        <v>8219</v>
      </c>
    </row>
    <row r="3843" spans="11:13" x14ac:dyDescent="0.25">
      <c r="K3843" s="3">
        <v>10000</v>
      </c>
      <c r="L3843" s="3">
        <v>872</v>
      </c>
      <c r="M3843" s="9" t="s">
        <v>8221</v>
      </c>
    </row>
    <row r="3844" spans="11:13" x14ac:dyDescent="0.25">
      <c r="K3844" s="3">
        <v>5000</v>
      </c>
      <c r="L3844" s="3">
        <v>1097</v>
      </c>
      <c r="M3844" s="9" t="s">
        <v>8221</v>
      </c>
    </row>
    <row r="3845" spans="11:13" x14ac:dyDescent="0.25">
      <c r="K3845" s="3">
        <v>5000</v>
      </c>
      <c r="L3845" s="3">
        <v>1065</v>
      </c>
      <c r="M3845" s="9" t="s">
        <v>8221</v>
      </c>
    </row>
    <row r="3846" spans="11:13" x14ac:dyDescent="0.25">
      <c r="K3846" s="3">
        <v>9800</v>
      </c>
      <c r="L3846" s="3">
        <v>4066</v>
      </c>
      <c r="M3846" s="9" t="s">
        <v>8221</v>
      </c>
    </row>
    <row r="3847" spans="11:13" x14ac:dyDescent="0.25">
      <c r="K3847" s="3">
        <v>40000</v>
      </c>
      <c r="L3847" s="3">
        <v>842</v>
      </c>
      <c r="M3847" s="9" t="s">
        <v>8221</v>
      </c>
    </row>
    <row r="3848" spans="11:13" x14ac:dyDescent="0.25">
      <c r="K3848" s="3">
        <v>7000</v>
      </c>
      <c r="L3848" s="3">
        <v>189</v>
      </c>
      <c r="M3848" s="9" t="s">
        <v>8221</v>
      </c>
    </row>
    <row r="3849" spans="11:13" x14ac:dyDescent="0.25">
      <c r="K3849" s="3">
        <v>10500</v>
      </c>
      <c r="L3849" s="3">
        <v>1697</v>
      </c>
      <c r="M3849" s="9" t="s">
        <v>8221</v>
      </c>
    </row>
    <row r="3850" spans="11:13" x14ac:dyDescent="0.25">
      <c r="K3850" s="3">
        <v>13000</v>
      </c>
      <c r="L3850" s="3">
        <v>2129</v>
      </c>
      <c r="M3850" s="9" t="s">
        <v>8221</v>
      </c>
    </row>
    <row r="3851" spans="11:13" x14ac:dyDescent="0.25">
      <c r="K3851" s="3">
        <v>30000</v>
      </c>
      <c r="L3851" s="3">
        <v>2113</v>
      </c>
      <c r="M3851" s="9" t="s">
        <v>8221</v>
      </c>
    </row>
    <row r="3852" spans="11:13" x14ac:dyDescent="0.25">
      <c r="K3852" s="3">
        <v>1000</v>
      </c>
      <c r="L3852" s="3">
        <v>38</v>
      </c>
      <c r="M3852" s="9" t="s">
        <v>8221</v>
      </c>
    </row>
    <row r="3853" spans="11:13" x14ac:dyDescent="0.25">
      <c r="K3853" s="3">
        <v>2500</v>
      </c>
      <c r="L3853" s="3">
        <v>852</v>
      </c>
      <c r="M3853" s="9" t="s">
        <v>8221</v>
      </c>
    </row>
    <row r="3854" spans="11:13" x14ac:dyDescent="0.25">
      <c r="K3854" s="3">
        <v>10000</v>
      </c>
      <c r="L3854" s="3">
        <v>20</v>
      </c>
      <c r="M3854" s="9" t="s">
        <v>8221</v>
      </c>
    </row>
    <row r="3855" spans="11:13" x14ac:dyDescent="0.25">
      <c r="K3855" s="3">
        <v>100000</v>
      </c>
      <c r="L3855" s="3">
        <v>26</v>
      </c>
      <c r="M3855" s="9" t="s">
        <v>8221</v>
      </c>
    </row>
    <row r="3856" spans="11:13" x14ac:dyDescent="0.25">
      <c r="K3856" s="3">
        <v>11000</v>
      </c>
      <c r="L3856" s="3">
        <v>1788</v>
      </c>
      <c r="M3856" s="9" t="s">
        <v>8221</v>
      </c>
    </row>
    <row r="3857" spans="11:13" x14ac:dyDescent="0.25">
      <c r="K3857" s="3">
        <v>1000</v>
      </c>
      <c r="L3857" s="3">
        <v>25</v>
      </c>
      <c r="M3857" s="9" t="s">
        <v>8221</v>
      </c>
    </row>
    <row r="3858" spans="11:13" x14ac:dyDescent="0.25">
      <c r="K3858" s="3">
        <v>5000</v>
      </c>
      <c r="L3858" s="3">
        <v>1</v>
      </c>
      <c r="M3858" s="9" t="s">
        <v>8221</v>
      </c>
    </row>
    <row r="3859" spans="11:13" x14ac:dyDescent="0.25">
      <c r="K3859" s="3">
        <v>5000</v>
      </c>
      <c r="L3859" s="3">
        <v>260</v>
      </c>
      <c r="M3859" s="9" t="s">
        <v>8221</v>
      </c>
    </row>
    <row r="3860" spans="11:13" x14ac:dyDescent="0.25">
      <c r="K3860" s="3">
        <v>500</v>
      </c>
      <c r="L3860" s="3">
        <v>10</v>
      </c>
      <c r="M3860" s="9" t="s">
        <v>8221</v>
      </c>
    </row>
    <row r="3861" spans="11:13" x14ac:dyDescent="0.25">
      <c r="K3861" s="3">
        <v>2500</v>
      </c>
      <c r="L3861" s="3">
        <v>1</v>
      </c>
      <c r="M3861" s="9" t="s">
        <v>8221</v>
      </c>
    </row>
    <row r="3862" spans="11:13" x14ac:dyDescent="0.25">
      <c r="K3862" s="3">
        <v>6000</v>
      </c>
      <c r="L3862" s="3">
        <v>1060</v>
      </c>
      <c r="M3862" s="9" t="s">
        <v>8221</v>
      </c>
    </row>
    <row r="3863" spans="11:13" x14ac:dyDescent="0.25">
      <c r="K3863" s="3">
        <v>2000</v>
      </c>
      <c r="L3863" s="3">
        <v>100</v>
      </c>
      <c r="M3863" s="9" t="s">
        <v>8221</v>
      </c>
    </row>
    <row r="3864" spans="11:13" x14ac:dyDescent="0.25">
      <c r="K3864" s="3">
        <v>7500</v>
      </c>
      <c r="L3864" s="3">
        <v>1</v>
      </c>
      <c r="M3864" s="9" t="s">
        <v>8221</v>
      </c>
    </row>
    <row r="3865" spans="11:13" x14ac:dyDescent="0.25">
      <c r="K3865" s="3">
        <v>6000</v>
      </c>
      <c r="L3865" s="3">
        <v>0</v>
      </c>
      <c r="M3865" s="9" t="s">
        <v>8221</v>
      </c>
    </row>
    <row r="3866" spans="11:13" x14ac:dyDescent="0.25">
      <c r="K3866" s="3">
        <v>5000</v>
      </c>
      <c r="L3866" s="3">
        <v>60</v>
      </c>
      <c r="M3866" s="9" t="s">
        <v>8221</v>
      </c>
    </row>
    <row r="3867" spans="11:13" x14ac:dyDescent="0.25">
      <c r="K3867" s="3">
        <v>2413</v>
      </c>
      <c r="L3867" s="3">
        <v>650</v>
      </c>
      <c r="M3867" s="9" t="s">
        <v>8221</v>
      </c>
    </row>
    <row r="3868" spans="11:13" x14ac:dyDescent="0.25">
      <c r="K3868" s="3">
        <v>2000</v>
      </c>
      <c r="L3868" s="3">
        <v>11</v>
      </c>
      <c r="M3868" s="9" t="s">
        <v>8221</v>
      </c>
    </row>
    <row r="3869" spans="11:13" x14ac:dyDescent="0.25">
      <c r="K3869" s="3">
        <v>2000</v>
      </c>
      <c r="L3869" s="3">
        <v>251</v>
      </c>
      <c r="M3869" s="9" t="s">
        <v>8221</v>
      </c>
    </row>
    <row r="3870" spans="11:13" x14ac:dyDescent="0.25">
      <c r="K3870" s="3">
        <v>5000</v>
      </c>
      <c r="L3870" s="3">
        <v>10</v>
      </c>
      <c r="M3870" s="7" t="s">
        <v>8220</v>
      </c>
    </row>
    <row r="3871" spans="11:13" x14ac:dyDescent="0.25">
      <c r="K3871" s="3">
        <v>13111</v>
      </c>
      <c r="L3871" s="3">
        <v>452</v>
      </c>
      <c r="M3871" s="7" t="s">
        <v>8220</v>
      </c>
    </row>
    <row r="3872" spans="11:13" x14ac:dyDescent="0.25">
      <c r="K3872" s="3">
        <v>10000</v>
      </c>
      <c r="L3872" s="3">
        <v>1500</v>
      </c>
      <c r="M3872" s="7" t="s">
        <v>8220</v>
      </c>
    </row>
    <row r="3873" spans="11:13" x14ac:dyDescent="0.25">
      <c r="K3873" s="3">
        <v>1500</v>
      </c>
      <c r="L3873" s="3">
        <v>40</v>
      </c>
      <c r="M3873" s="7" t="s">
        <v>8220</v>
      </c>
    </row>
    <row r="3874" spans="11:13" x14ac:dyDescent="0.25">
      <c r="K3874" s="3">
        <v>15000</v>
      </c>
      <c r="L3874" s="3">
        <v>0</v>
      </c>
      <c r="M3874" s="7" t="s">
        <v>8220</v>
      </c>
    </row>
    <row r="3875" spans="11:13" x14ac:dyDescent="0.25">
      <c r="K3875" s="3">
        <v>5500</v>
      </c>
      <c r="L3875" s="3">
        <v>0</v>
      </c>
      <c r="M3875" s="7" t="s">
        <v>8220</v>
      </c>
    </row>
    <row r="3876" spans="11:13" x14ac:dyDescent="0.25">
      <c r="K3876" s="3">
        <v>620</v>
      </c>
      <c r="L3876" s="3">
        <v>0</v>
      </c>
      <c r="M3876" s="7" t="s">
        <v>8220</v>
      </c>
    </row>
    <row r="3877" spans="11:13" x14ac:dyDescent="0.25">
      <c r="K3877" s="3">
        <v>30000</v>
      </c>
      <c r="L3877" s="3">
        <v>0</v>
      </c>
      <c r="M3877" s="7" t="s">
        <v>8220</v>
      </c>
    </row>
    <row r="3878" spans="11:13" x14ac:dyDescent="0.25">
      <c r="K3878" s="3">
        <v>3900</v>
      </c>
      <c r="L3878" s="3">
        <v>2059</v>
      </c>
      <c r="M3878" s="7" t="s">
        <v>8220</v>
      </c>
    </row>
    <row r="3879" spans="11:13" x14ac:dyDescent="0.25">
      <c r="K3879" s="3">
        <v>25000</v>
      </c>
      <c r="L3879" s="3">
        <v>1241</v>
      </c>
      <c r="M3879" s="7" t="s">
        <v>8220</v>
      </c>
    </row>
    <row r="3880" spans="11:13" x14ac:dyDescent="0.25">
      <c r="K3880" s="3">
        <v>18000</v>
      </c>
      <c r="L3880" s="3">
        <v>10</v>
      </c>
      <c r="M3880" s="7" t="s">
        <v>8220</v>
      </c>
    </row>
    <row r="3881" spans="11:13" x14ac:dyDescent="0.25">
      <c r="K3881" s="3">
        <v>15000</v>
      </c>
      <c r="L3881" s="3">
        <v>0</v>
      </c>
      <c r="M3881" s="7" t="s">
        <v>8220</v>
      </c>
    </row>
    <row r="3882" spans="11:13" x14ac:dyDescent="0.25">
      <c r="K3882" s="3">
        <v>7500</v>
      </c>
      <c r="L3882" s="3">
        <v>980</v>
      </c>
      <c r="M3882" s="7" t="s">
        <v>8220</v>
      </c>
    </row>
    <row r="3883" spans="11:13" x14ac:dyDescent="0.25">
      <c r="K3883" s="3">
        <v>500</v>
      </c>
      <c r="L3883" s="3">
        <v>25</v>
      </c>
      <c r="M3883" s="7" t="s">
        <v>8220</v>
      </c>
    </row>
    <row r="3884" spans="11:13" x14ac:dyDescent="0.25">
      <c r="K3884" s="3">
        <v>30000</v>
      </c>
      <c r="L3884" s="3">
        <v>0</v>
      </c>
      <c r="M3884" s="7" t="s">
        <v>8220</v>
      </c>
    </row>
    <row r="3885" spans="11:13" x14ac:dyDescent="0.25">
      <c r="K3885" s="3">
        <v>15000</v>
      </c>
      <c r="L3885" s="3">
        <v>0</v>
      </c>
      <c r="M3885" s="7" t="s">
        <v>8220</v>
      </c>
    </row>
    <row r="3886" spans="11:13" x14ac:dyDescent="0.25">
      <c r="K3886" s="3">
        <v>10000</v>
      </c>
      <c r="L3886" s="3">
        <v>0</v>
      </c>
      <c r="M3886" s="7" t="s">
        <v>8220</v>
      </c>
    </row>
    <row r="3887" spans="11:13" x14ac:dyDescent="0.25">
      <c r="K3887" s="3">
        <v>375000</v>
      </c>
      <c r="L3887" s="3">
        <v>0</v>
      </c>
      <c r="M3887" s="7" t="s">
        <v>8220</v>
      </c>
    </row>
    <row r="3888" spans="11:13" x14ac:dyDescent="0.25">
      <c r="K3888" s="3">
        <v>10000</v>
      </c>
      <c r="L3888" s="3">
        <v>0</v>
      </c>
      <c r="M3888" s="7" t="s">
        <v>8220</v>
      </c>
    </row>
    <row r="3889" spans="11:13" x14ac:dyDescent="0.25">
      <c r="K3889" s="3">
        <v>2000</v>
      </c>
      <c r="L3889" s="3">
        <v>35</v>
      </c>
      <c r="M3889" s="7" t="s">
        <v>8220</v>
      </c>
    </row>
    <row r="3890" spans="11:13" x14ac:dyDescent="0.25">
      <c r="K3890" s="3">
        <v>2000</v>
      </c>
      <c r="L3890" s="3">
        <v>542</v>
      </c>
      <c r="M3890" s="9" t="s">
        <v>8221</v>
      </c>
    </row>
    <row r="3891" spans="11:13" x14ac:dyDescent="0.25">
      <c r="K3891" s="3">
        <v>8000</v>
      </c>
      <c r="L3891" s="3">
        <v>118</v>
      </c>
      <c r="M3891" s="9" t="s">
        <v>8221</v>
      </c>
    </row>
    <row r="3892" spans="11:13" x14ac:dyDescent="0.25">
      <c r="K3892" s="3">
        <v>15000</v>
      </c>
      <c r="L3892" s="3">
        <v>2524</v>
      </c>
      <c r="M3892" s="9" t="s">
        <v>8221</v>
      </c>
    </row>
    <row r="3893" spans="11:13" x14ac:dyDescent="0.25">
      <c r="K3893" s="3">
        <v>800</v>
      </c>
      <c r="L3893" s="3">
        <v>260</v>
      </c>
      <c r="M3893" s="9" t="s">
        <v>8221</v>
      </c>
    </row>
    <row r="3894" spans="11:13" x14ac:dyDescent="0.25">
      <c r="K3894" s="3">
        <v>1000</v>
      </c>
      <c r="L3894" s="3">
        <v>0</v>
      </c>
      <c r="M3894" s="9" t="s">
        <v>8221</v>
      </c>
    </row>
    <row r="3895" spans="11:13" x14ac:dyDescent="0.25">
      <c r="K3895" s="3">
        <v>50000</v>
      </c>
      <c r="L3895" s="3">
        <v>10775</v>
      </c>
      <c r="M3895" s="9" t="s">
        <v>8221</v>
      </c>
    </row>
    <row r="3896" spans="11:13" x14ac:dyDescent="0.25">
      <c r="K3896" s="3">
        <v>15000</v>
      </c>
      <c r="L3896" s="3">
        <v>520</v>
      </c>
      <c r="M3896" s="9" t="s">
        <v>8221</v>
      </c>
    </row>
    <row r="3897" spans="11:13" x14ac:dyDescent="0.25">
      <c r="K3897" s="3">
        <v>1000</v>
      </c>
      <c r="L3897" s="3">
        <v>50</v>
      </c>
      <c r="M3897" s="9" t="s">
        <v>8221</v>
      </c>
    </row>
    <row r="3898" spans="11:13" x14ac:dyDescent="0.25">
      <c r="K3898" s="3">
        <v>1600</v>
      </c>
      <c r="L3898" s="3">
        <v>170</v>
      </c>
      <c r="M3898" s="9" t="s">
        <v>8221</v>
      </c>
    </row>
    <row r="3899" spans="11:13" x14ac:dyDescent="0.25">
      <c r="K3899" s="3">
        <v>2500</v>
      </c>
      <c r="L3899" s="3">
        <v>440</v>
      </c>
      <c r="M3899" s="9" t="s">
        <v>8221</v>
      </c>
    </row>
    <row r="3900" spans="11:13" x14ac:dyDescent="0.25">
      <c r="K3900" s="3">
        <v>2500</v>
      </c>
      <c r="L3900" s="3">
        <v>814</v>
      </c>
      <c r="M3900" s="9" t="s">
        <v>8221</v>
      </c>
    </row>
    <row r="3901" spans="11:13" x14ac:dyDescent="0.25">
      <c r="K3901" s="3">
        <v>10000</v>
      </c>
      <c r="L3901" s="3">
        <v>125</v>
      </c>
      <c r="M3901" s="9" t="s">
        <v>8221</v>
      </c>
    </row>
    <row r="3902" spans="11:13" x14ac:dyDescent="0.25">
      <c r="K3902" s="3">
        <v>2500</v>
      </c>
      <c r="L3902" s="3">
        <v>135</v>
      </c>
      <c r="M3902" s="9" t="s">
        <v>8221</v>
      </c>
    </row>
    <row r="3903" spans="11:13" x14ac:dyDescent="0.25">
      <c r="K3903" s="3">
        <v>3000</v>
      </c>
      <c r="L3903" s="3">
        <v>25</v>
      </c>
      <c r="M3903" s="9" t="s">
        <v>8221</v>
      </c>
    </row>
    <row r="3904" spans="11:13" x14ac:dyDescent="0.25">
      <c r="K3904" s="3">
        <v>3000</v>
      </c>
      <c r="L3904" s="3">
        <v>1465</v>
      </c>
      <c r="M3904" s="9" t="s">
        <v>8221</v>
      </c>
    </row>
    <row r="3905" spans="11:13" x14ac:dyDescent="0.25">
      <c r="K3905" s="3">
        <v>1500</v>
      </c>
      <c r="L3905" s="3">
        <v>0</v>
      </c>
      <c r="M3905" s="9" t="s">
        <v>8221</v>
      </c>
    </row>
    <row r="3906" spans="11:13" x14ac:dyDescent="0.25">
      <c r="K3906" s="3">
        <v>10000</v>
      </c>
      <c r="L3906" s="3">
        <v>3</v>
      </c>
      <c r="M3906" s="9" t="s">
        <v>8221</v>
      </c>
    </row>
    <row r="3907" spans="11:13" x14ac:dyDescent="0.25">
      <c r="K3907" s="3">
        <v>1500</v>
      </c>
      <c r="L3907" s="3">
        <v>173</v>
      </c>
      <c r="M3907" s="9" t="s">
        <v>8221</v>
      </c>
    </row>
    <row r="3908" spans="11:13" x14ac:dyDescent="0.25">
      <c r="K3908" s="3">
        <v>1500</v>
      </c>
      <c r="L3908" s="3">
        <v>1010</v>
      </c>
      <c r="M3908" s="9" t="s">
        <v>8221</v>
      </c>
    </row>
    <row r="3909" spans="11:13" x14ac:dyDescent="0.25">
      <c r="K3909" s="3">
        <v>1000</v>
      </c>
      <c r="L3909" s="3">
        <v>153</v>
      </c>
      <c r="M3909" s="9" t="s">
        <v>8221</v>
      </c>
    </row>
    <row r="3910" spans="11:13" x14ac:dyDescent="0.25">
      <c r="K3910" s="3">
        <v>750</v>
      </c>
      <c r="L3910" s="3">
        <v>65</v>
      </c>
      <c r="M3910" s="9" t="s">
        <v>8221</v>
      </c>
    </row>
    <row r="3911" spans="11:13" x14ac:dyDescent="0.25">
      <c r="K3911" s="3">
        <v>60000</v>
      </c>
      <c r="L3911" s="3">
        <v>135</v>
      </c>
      <c r="M3911" s="9" t="s">
        <v>8221</v>
      </c>
    </row>
    <row r="3912" spans="11:13" x14ac:dyDescent="0.25">
      <c r="K3912" s="3">
        <v>6000</v>
      </c>
      <c r="L3912" s="3">
        <v>185</v>
      </c>
      <c r="M3912" s="9" t="s">
        <v>8221</v>
      </c>
    </row>
    <row r="3913" spans="11:13" x14ac:dyDescent="0.25">
      <c r="K3913" s="3">
        <v>8000</v>
      </c>
      <c r="L3913" s="3">
        <v>2993</v>
      </c>
      <c r="M3913" s="9" t="s">
        <v>8221</v>
      </c>
    </row>
    <row r="3914" spans="11:13" x14ac:dyDescent="0.25">
      <c r="K3914" s="3">
        <v>15000</v>
      </c>
      <c r="L3914" s="3">
        <v>1</v>
      </c>
      <c r="M3914" s="9" t="s">
        <v>8221</v>
      </c>
    </row>
    <row r="3915" spans="11:13" x14ac:dyDescent="0.25">
      <c r="K3915" s="3">
        <v>10000</v>
      </c>
      <c r="L3915" s="3">
        <v>1000</v>
      </c>
      <c r="M3915" s="9" t="s">
        <v>8221</v>
      </c>
    </row>
    <row r="3916" spans="11:13" x14ac:dyDescent="0.25">
      <c r="K3916" s="3">
        <v>2500</v>
      </c>
      <c r="L3916" s="3">
        <v>909</v>
      </c>
      <c r="M3916" s="9" t="s">
        <v>8221</v>
      </c>
    </row>
    <row r="3917" spans="11:13" x14ac:dyDescent="0.25">
      <c r="K3917" s="3">
        <v>1500</v>
      </c>
      <c r="L3917" s="3">
        <v>5</v>
      </c>
      <c r="M3917" s="9" t="s">
        <v>8221</v>
      </c>
    </row>
    <row r="3918" spans="11:13" x14ac:dyDescent="0.25">
      <c r="K3918" s="3">
        <v>2000</v>
      </c>
      <c r="L3918" s="3">
        <v>0</v>
      </c>
      <c r="M3918" s="9" t="s">
        <v>8221</v>
      </c>
    </row>
    <row r="3919" spans="11:13" x14ac:dyDescent="0.25">
      <c r="K3919" s="3">
        <v>3500</v>
      </c>
      <c r="L3919" s="3">
        <v>10</v>
      </c>
      <c r="M3919" s="9" t="s">
        <v>8221</v>
      </c>
    </row>
    <row r="3920" spans="11:13" x14ac:dyDescent="0.25">
      <c r="K3920" s="3">
        <v>60000</v>
      </c>
      <c r="L3920" s="3">
        <v>120</v>
      </c>
      <c r="M3920" s="9" t="s">
        <v>8221</v>
      </c>
    </row>
    <row r="3921" spans="11:13" x14ac:dyDescent="0.25">
      <c r="K3921" s="3">
        <v>5000</v>
      </c>
      <c r="L3921" s="3">
        <v>90</v>
      </c>
      <c r="M3921" s="9" t="s">
        <v>8221</v>
      </c>
    </row>
    <row r="3922" spans="11:13" x14ac:dyDescent="0.25">
      <c r="K3922" s="3">
        <v>2500</v>
      </c>
      <c r="L3922" s="3">
        <v>135</v>
      </c>
      <c r="M3922" s="9" t="s">
        <v>8221</v>
      </c>
    </row>
    <row r="3923" spans="11:13" x14ac:dyDescent="0.25">
      <c r="K3923" s="3">
        <v>3000</v>
      </c>
      <c r="L3923" s="3">
        <v>0</v>
      </c>
      <c r="M3923" s="9" t="s">
        <v>8221</v>
      </c>
    </row>
    <row r="3924" spans="11:13" x14ac:dyDescent="0.25">
      <c r="K3924" s="3">
        <v>750</v>
      </c>
      <c r="L3924" s="3">
        <v>61</v>
      </c>
      <c r="M3924" s="9" t="s">
        <v>8221</v>
      </c>
    </row>
    <row r="3925" spans="11:13" x14ac:dyDescent="0.25">
      <c r="K3925" s="3">
        <v>11500</v>
      </c>
      <c r="L3925" s="3">
        <v>1384</v>
      </c>
      <c r="M3925" s="9" t="s">
        <v>8221</v>
      </c>
    </row>
    <row r="3926" spans="11:13" x14ac:dyDescent="0.25">
      <c r="K3926" s="3">
        <v>15000</v>
      </c>
      <c r="L3926" s="3">
        <v>2290</v>
      </c>
      <c r="M3926" s="9" t="s">
        <v>8221</v>
      </c>
    </row>
    <row r="3927" spans="11:13" x14ac:dyDescent="0.25">
      <c r="K3927" s="3">
        <v>150</v>
      </c>
      <c r="L3927" s="3">
        <v>15</v>
      </c>
      <c r="M3927" s="9" t="s">
        <v>8221</v>
      </c>
    </row>
    <row r="3928" spans="11:13" x14ac:dyDescent="0.25">
      <c r="K3928" s="3">
        <v>5000</v>
      </c>
      <c r="L3928" s="3">
        <v>15</v>
      </c>
      <c r="M3928" s="9" t="s">
        <v>8221</v>
      </c>
    </row>
    <row r="3929" spans="11:13" x14ac:dyDescent="0.25">
      <c r="K3929" s="3">
        <v>2500</v>
      </c>
      <c r="L3929" s="3">
        <v>25</v>
      </c>
      <c r="M3929" s="9" t="s">
        <v>8221</v>
      </c>
    </row>
    <row r="3930" spans="11:13" x14ac:dyDescent="0.25">
      <c r="K3930" s="3">
        <v>5000</v>
      </c>
      <c r="L3930" s="3">
        <v>651</v>
      </c>
      <c r="M3930" s="9" t="s">
        <v>8221</v>
      </c>
    </row>
    <row r="3931" spans="11:13" x14ac:dyDescent="0.25">
      <c r="K3931" s="3">
        <v>20000</v>
      </c>
      <c r="L3931" s="3">
        <v>453</v>
      </c>
      <c r="M3931" s="9" t="s">
        <v>8221</v>
      </c>
    </row>
    <row r="3932" spans="11:13" x14ac:dyDescent="0.25">
      <c r="K3932" s="3">
        <v>10000</v>
      </c>
      <c r="L3932" s="3">
        <v>0</v>
      </c>
      <c r="M3932" s="9" t="s">
        <v>8221</v>
      </c>
    </row>
    <row r="3933" spans="11:13" x14ac:dyDescent="0.25">
      <c r="K3933" s="3">
        <v>8000</v>
      </c>
      <c r="L3933" s="3">
        <v>0</v>
      </c>
      <c r="M3933" s="9" t="s">
        <v>8221</v>
      </c>
    </row>
    <row r="3934" spans="11:13" x14ac:dyDescent="0.25">
      <c r="K3934" s="3">
        <v>12000</v>
      </c>
      <c r="L3934" s="3">
        <v>1</v>
      </c>
      <c r="M3934" s="9" t="s">
        <v>8221</v>
      </c>
    </row>
    <row r="3935" spans="11:13" x14ac:dyDescent="0.25">
      <c r="K3935" s="3">
        <v>7000</v>
      </c>
      <c r="L3935" s="3">
        <v>1102</v>
      </c>
      <c r="M3935" s="9" t="s">
        <v>8221</v>
      </c>
    </row>
    <row r="3936" spans="11:13" x14ac:dyDescent="0.25">
      <c r="K3936" s="3">
        <v>5000</v>
      </c>
      <c r="L3936" s="3">
        <v>550</v>
      </c>
      <c r="M3936" s="9" t="s">
        <v>8221</v>
      </c>
    </row>
    <row r="3937" spans="11:13" x14ac:dyDescent="0.25">
      <c r="K3937" s="3">
        <v>3000</v>
      </c>
      <c r="L3937" s="3">
        <v>1315</v>
      </c>
      <c r="M3937" s="9" t="s">
        <v>8221</v>
      </c>
    </row>
    <row r="3938" spans="11:13" x14ac:dyDescent="0.25">
      <c r="K3938" s="3">
        <v>20000</v>
      </c>
      <c r="L3938" s="3">
        <v>0</v>
      </c>
      <c r="M3938" s="9" t="s">
        <v>8221</v>
      </c>
    </row>
    <row r="3939" spans="11:13" x14ac:dyDescent="0.25">
      <c r="K3939" s="3">
        <v>2885</v>
      </c>
      <c r="L3939" s="3">
        <v>2485</v>
      </c>
      <c r="M3939" s="9" t="s">
        <v>8221</v>
      </c>
    </row>
    <row r="3940" spans="11:13" x14ac:dyDescent="0.25">
      <c r="K3940" s="3">
        <v>3255</v>
      </c>
      <c r="L3940" s="3">
        <v>397</v>
      </c>
      <c r="M3940" s="9" t="s">
        <v>8221</v>
      </c>
    </row>
    <row r="3941" spans="11:13" x14ac:dyDescent="0.25">
      <c r="K3941" s="3">
        <v>5000</v>
      </c>
      <c r="L3941" s="3">
        <v>5</v>
      </c>
      <c r="M3941" s="9" t="s">
        <v>8221</v>
      </c>
    </row>
    <row r="3942" spans="11:13" x14ac:dyDescent="0.25">
      <c r="K3942" s="3">
        <v>5000</v>
      </c>
      <c r="L3942" s="3">
        <v>11</v>
      </c>
      <c r="M3942" s="9" t="s">
        <v>8221</v>
      </c>
    </row>
    <row r="3943" spans="11:13" x14ac:dyDescent="0.25">
      <c r="K3943" s="3">
        <v>5500</v>
      </c>
      <c r="L3943" s="3">
        <v>50</v>
      </c>
      <c r="M3943" s="9" t="s">
        <v>8221</v>
      </c>
    </row>
    <row r="3944" spans="11:13" x14ac:dyDescent="0.25">
      <c r="K3944" s="3">
        <v>1200</v>
      </c>
      <c r="L3944" s="3">
        <v>0</v>
      </c>
      <c r="M3944" s="9" t="s">
        <v>8221</v>
      </c>
    </row>
    <row r="3945" spans="11:13" x14ac:dyDescent="0.25">
      <c r="K3945" s="3">
        <v>5000</v>
      </c>
      <c r="L3945" s="3">
        <v>1782</v>
      </c>
      <c r="M3945" s="9" t="s">
        <v>8221</v>
      </c>
    </row>
    <row r="3946" spans="11:13" x14ac:dyDescent="0.25">
      <c r="K3946" s="3">
        <v>5000</v>
      </c>
      <c r="L3946" s="3">
        <v>0</v>
      </c>
      <c r="M3946" s="9" t="s">
        <v>8221</v>
      </c>
    </row>
    <row r="3947" spans="11:13" x14ac:dyDescent="0.25">
      <c r="K3947" s="3">
        <v>2000</v>
      </c>
      <c r="L3947" s="3">
        <v>5</v>
      </c>
      <c r="M3947" s="9" t="s">
        <v>8221</v>
      </c>
    </row>
    <row r="3948" spans="11:13" x14ac:dyDescent="0.25">
      <c r="K3948" s="3">
        <v>6000</v>
      </c>
      <c r="L3948" s="3">
        <v>195</v>
      </c>
      <c r="M3948" s="9" t="s">
        <v>8221</v>
      </c>
    </row>
    <row r="3949" spans="11:13" x14ac:dyDescent="0.25">
      <c r="K3949" s="3">
        <v>3000</v>
      </c>
      <c r="L3949" s="3">
        <v>101</v>
      </c>
      <c r="M3949" s="9" t="s">
        <v>8221</v>
      </c>
    </row>
    <row r="3950" spans="11:13" x14ac:dyDescent="0.25">
      <c r="K3950" s="3">
        <v>30000</v>
      </c>
      <c r="L3950" s="3">
        <v>0</v>
      </c>
      <c r="M3950" s="9" t="s">
        <v>8221</v>
      </c>
    </row>
    <row r="3951" spans="11:13" x14ac:dyDescent="0.25">
      <c r="K3951" s="3">
        <v>10000</v>
      </c>
      <c r="L3951" s="3">
        <v>1577</v>
      </c>
      <c r="M3951" s="9" t="s">
        <v>8221</v>
      </c>
    </row>
    <row r="3952" spans="11:13" x14ac:dyDescent="0.25">
      <c r="K3952" s="3">
        <v>4000</v>
      </c>
      <c r="L3952" s="3">
        <v>25</v>
      </c>
      <c r="M3952" s="9" t="s">
        <v>8221</v>
      </c>
    </row>
    <row r="3953" spans="11:13" x14ac:dyDescent="0.25">
      <c r="K3953" s="3">
        <v>200000</v>
      </c>
      <c r="L3953" s="3">
        <v>1</v>
      </c>
      <c r="M3953" s="9" t="s">
        <v>8221</v>
      </c>
    </row>
    <row r="3954" spans="11:13" x14ac:dyDescent="0.25">
      <c r="K3954" s="3">
        <v>26000</v>
      </c>
      <c r="L3954" s="3">
        <v>25</v>
      </c>
      <c r="M3954" s="9" t="s">
        <v>8221</v>
      </c>
    </row>
    <row r="3955" spans="11:13" x14ac:dyDescent="0.25">
      <c r="K3955" s="3">
        <v>17600</v>
      </c>
      <c r="L3955" s="3">
        <v>0</v>
      </c>
      <c r="M3955" s="9" t="s">
        <v>8221</v>
      </c>
    </row>
    <row r="3956" spans="11:13" x14ac:dyDescent="0.25">
      <c r="K3956" s="3">
        <v>25000</v>
      </c>
      <c r="L3956" s="3">
        <v>0</v>
      </c>
      <c r="M3956" s="9" t="s">
        <v>8221</v>
      </c>
    </row>
    <row r="3957" spans="11:13" x14ac:dyDescent="0.25">
      <c r="K3957" s="3">
        <v>1750</v>
      </c>
      <c r="L3957" s="3">
        <v>425</v>
      </c>
      <c r="M3957" s="9" t="s">
        <v>8221</v>
      </c>
    </row>
    <row r="3958" spans="11:13" x14ac:dyDescent="0.25">
      <c r="K3958" s="3">
        <v>5500</v>
      </c>
      <c r="L3958" s="3">
        <v>0</v>
      </c>
      <c r="M3958" s="9" t="s">
        <v>8221</v>
      </c>
    </row>
    <row r="3959" spans="11:13" x14ac:dyDescent="0.25">
      <c r="K3959" s="3">
        <v>28000</v>
      </c>
      <c r="L3959" s="3">
        <v>7</v>
      </c>
      <c r="M3959" s="9" t="s">
        <v>8221</v>
      </c>
    </row>
    <row r="3960" spans="11:13" x14ac:dyDescent="0.25">
      <c r="K3960" s="3">
        <v>2000</v>
      </c>
      <c r="L3960" s="3">
        <v>641</v>
      </c>
      <c r="M3960" s="9" t="s">
        <v>8221</v>
      </c>
    </row>
    <row r="3961" spans="11:13" x14ac:dyDescent="0.25">
      <c r="K3961" s="3">
        <v>1200</v>
      </c>
      <c r="L3961" s="3">
        <v>292</v>
      </c>
      <c r="M3961" s="9" t="s">
        <v>8221</v>
      </c>
    </row>
    <row r="3962" spans="11:13" x14ac:dyDescent="0.25">
      <c r="K3962" s="3">
        <v>3000</v>
      </c>
      <c r="L3962" s="3">
        <v>45</v>
      </c>
      <c r="M3962" s="9" t="s">
        <v>8221</v>
      </c>
    </row>
    <row r="3963" spans="11:13" x14ac:dyDescent="0.25">
      <c r="K3963" s="3">
        <v>5000</v>
      </c>
      <c r="L3963" s="3">
        <v>21</v>
      </c>
      <c r="M3963" s="9" t="s">
        <v>8221</v>
      </c>
    </row>
    <row r="3964" spans="11:13" x14ac:dyDescent="0.25">
      <c r="K3964" s="3">
        <v>1400</v>
      </c>
      <c r="L3964" s="3">
        <v>45</v>
      </c>
      <c r="M3964" s="9" t="s">
        <v>8221</v>
      </c>
    </row>
    <row r="3965" spans="11:13" x14ac:dyDescent="0.25">
      <c r="K3965" s="3">
        <v>10000</v>
      </c>
      <c r="L3965" s="3">
        <v>0</v>
      </c>
      <c r="M3965" s="9" t="s">
        <v>8221</v>
      </c>
    </row>
    <row r="3966" spans="11:13" x14ac:dyDescent="0.25">
      <c r="K3966" s="3">
        <v>2000</v>
      </c>
      <c r="L3966" s="3">
        <v>126</v>
      </c>
      <c r="M3966" s="9" t="s">
        <v>8221</v>
      </c>
    </row>
    <row r="3967" spans="11:13" x14ac:dyDescent="0.25">
      <c r="K3967" s="3">
        <v>2000</v>
      </c>
      <c r="L3967" s="3">
        <v>285</v>
      </c>
      <c r="M3967" s="9" t="s">
        <v>8221</v>
      </c>
    </row>
    <row r="3968" spans="11:13" x14ac:dyDescent="0.25">
      <c r="K3968" s="3">
        <v>7500</v>
      </c>
      <c r="L3968" s="3">
        <v>45</v>
      </c>
      <c r="M3968" s="9" t="s">
        <v>8221</v>
      </c>
    </row>
    <row r="3969" spans="11:13" x14ac:dyDescent="0.25">
      <c r="K3969" s="3">
        <v>1700</v>
      </c>
      <c r="L3969" s="3">
        <v>410</v>
      </c>
      <c r="M3969" s="9" t="s">
        <v>8221</v>
      </c>
    </row>
    <row r="3970" spans="11:13" x14ac:dyDescent="0.25">
      <c r="K3970" s="3">
        <v>5000</v>
      </c>
      <c r="L3970" s="3">
        <v>527</v>
      </c>
      <c r="M3970" s="9" t="s">
        <v>8221</v>
      </c>
    </row>
    <row r="3971" spans="11:13" x14ac:dyDescent="0.25">
      <c r="K3971" s="3">
        <v>2825</v>
      </c>
      <c r="L3971" s="3">
        <v>211</v>
      </c>
      <c r="M3971" s="9" t="s">
        <v>8221</v>
      </c>
    </row>
    <row r="3972" spans="11:13" x14ac:dyDescent="0.25">
      <c r="K3972" s="3">
        <v>15000</v>
      </c>
      <c r="L3972" s="3">
        <v>11</v>
      </c>
      <c r="M3972" s="9" t="s">
        <v>8221</v>
      </c>
    </row>
    <row r="3973" spans="11:13" x14ac:dyDescent="0.25">
      <c r="K3973" s="3">
        <v>14000</v>
      </c>
      <c r="L3973" s="3">
        <v>136</v>
      </c>
      <c r="M3973" s="9" t="s">
        <v>8221</v>
      </c>
    </row>
    <row r="3974" spans="11:13" x14ac:dyDescent="0.25">
      <c r="K3974" s="3">
        <v>1000</v>
      </c>
      <c r="L3974" s="3">
        <v>211</v>
      </c>
      <c r="M3974" s="9" t="s">
        <v>8221</v>
      </c>
    </row>
    <row r="3975" spans="11:13" x14ac:dyDescent="0.25">
      <c r="K3975" s="3">
        <v>5000</v>
      </c>
      <c r="L3975" s="3">
        <v>3905</v>
      </c>
      <c r="M3975" s="9" t="s">
        <v>8221</v>
      </c>
    </row>
    <row r="3976" spans="11:13" x14ac:dyDescent="0.25">
      <c r="K3976" s="3">
        <v>1000</v>
      </c>
      <c r="L3976" s="3">
        <v>320</v>
      </c>
      <c r="M3976" s="9" t="s">
        <v>8221</v>
      </c>
    </row>
    <row r="3977" spans="11:13" x14ac:dyDescent="0.25">
      <c r="K3977" s="3">
        <v>678</v>
      </c>
      <c r="L3977" s="3">
        <v>0</v>
      </c>
      <c r="M3977" s="9" t="s">
        <v>8221</v>
      </c>
    </row>
    <row r="3978" spans="11:13" x14ac:dyDescent="0.25">
      <c r="K3978" s="3">
        <v>1300</v>
      </c>
      <c r="L3978" s="3">
        <v>620</v>
      </c>
      <c r="M3978" s="9" t="s">
        <v>8221</v>
      </c>
    </row>
    <row r="3979" spans="11:13" x14ac:dyDescent="0.25">
      <c r="K3979" s="3">
        <v>90000</v>
      </c>
      <c r="L3979" s="3">
        <v>1305</v>
      </c>
      <c r="M3979" s="9" t="s">
        <v>8221</v>
      </c>
    </row>
    <row r="3980" spans="11:13" x14ac:dyDescent="0.25">
      <c r="K3980" s="3">
        <v>2000</v>
      </c>
      <c r="L3980" s="3">
        <v>214</v>
      </c>
      <c r="M3980" s="9" t="s">
        <v>8221</v>
      </c>
    </row>
    <row r="3981" spans="11:13" x14ac:dyDescent="0.25">
      <c r="K3981" s="3">
        <v>6000</v>
      </c>
      <c r="L3981" s="3">
        <v>110</v>
      </c>
      <c r="M3981" s="9" t="s">
        <v>8221</v>
      </c>
    </row>
    <row r="3982" spans="11:13" x14ac:dyDescent="0.25">
      <c r="K3982" s="3">
        <v>2500</v>
      </c>
      <c r="L3982" s="3">
        <v>450</v>
      </c>
      <c r="M3982" s="9" t="s">
        <v>8221</v>
      </c>
    </row>
    <row r="3983" spans="11:13" x14ac:dyDescent="0.25">
      <c r="K3983" s="3">
        <v>30000</v>
      </c>
      <c r="L3983" s="3">
        <v>1225</v>
      </c>
      <c r="M3983" s="9" t="s">
        <v>8221</v>
      </c>
    </row>
    <row r="3984" spans="11:13" x14ac:dyDescent="0.25">
      <c r="K3984" s="3">
        <v>850</v>
      </c>
      <c r="L3984" s="3">
        <v>170</v>
      </c>
      <c r="M3984" s="9" t="s">
        <v>8221</v>
      </c>
    </row>
    <row r="3985" spans="11:13" x14ac:dyDescent="0.25">
      <c r="K3985" s="3">
        <v>11140</v>
      </c>
      <c r="L3985" s="3">
        <v>3877</v>
      </c>
      <c r="M3985" s="9" t="s">
        <v>8221</v>
      </c>
    </row>
    <row r="3986" spans="11:13" x14ac:dyDescent="0.25">
      <c r="K3986" s="3">
        <v>1500</v>
      </c>
      <c r="L3986" s="3">
        <v>95</v>
      </c>
      <c r="M3986" s="9" t="s">
        <v>8221</v>
      </c>
    </row>
    <row r="3987" spans="11:13" x14ac:dyDescent="0.25">
      <c r="K3987" s="3">
        <v>2000</v>
      </c>
      <c r="L3987" s="3">
        <v>641</v>
      </c>
      <c r="M3987" s="9" t="s">
        <v>8221</v>
      </c>
    </row>
    <row r="3988" spans="11:13" x14ac:dyDescent="0.25">
      <c r="K3988" s="3">
        <v>5000</v>
      </c>
      <c r="L3988" s="3">
        <v>488</v>
      </c>
      <c r="M3988" s="9" t="s">
        <v>8221</v>
      </c>
    </row>
    <row r="3989" spans="11:13" x14ac:dyDescent="0.25">
      <c r="K3989" s="3">
        <v>400</v>
      </c>
      <c r="L3989" s="3">
        <v>151</v>
      </c>
      <c r="M3989" s="9" t="s">
        <v>8221</v>
      </c>
    </row>
    <row r="3990" spans="11:13" x14ac:dyDescent="0.25">
      <c r="K3990" s="3">
        <v>1500</v>
      </c>
      <c r="L3990" s="3">
        <v>32</v>
      </c>
      <c r="M3990" s="9" t="s">
        <v>8221</v>
      </c>
    </row>
    <row r="3991" spans="11:13" x14ac:dyDescent="0.25">
      <c r="K3991" s="3">
        <v>3000</v>
      </c>
      <c r="L3991" s="3">
        <v>0</v>
      </c>
      <c r="M3991" s="9" t="s">
        <v>8221</v>
      </c>
    </row>
    <row r="3992" spans="11:13" x14ac:dyDescent="0.25">
      <c r="K3992" s="3">
        <v>1650</v>
      </c>
      <c r="L3992" s="3">
        <v>69</v>
      </c>
      <c r="M3992" s="9" t="s">
        <v>8221</v>
      </c>
    </row>
    <row r="3993" spans="11:13" x14ac:dyDescent="0.25">
      <c r="K3993" s="3">
        <v>500</v>
      </c>
      <c r="L3993" s="3">
        <v>100</v>
      </c>
      <c r="M3993" s="9" t="s">
        <v>8221</v>
      </c>
    </row>
    <row r="3994" spans="11:13" x14ac:dyDescent="0.25">
      <c r="K3994" s="3">
        <v>10000</v>
      </c>
      <c r="L3994" s="3">
        <v>541</v>
      </c>
      <c r="M3994" s="9" t="s">
        <v>8221</v>
      </c>
    </row>
    <row r="3995" spans="11:13" x14ac:dyDescent="0.25">
      <c r="K3995" s="3">
        <v>50000</v>
      </c>
      <c r="L3995" s="3">
        <v>3</v>
      </c>
      <c r="M3995" s="9" t="s">
        <v>8221</v>
      </c>
    </row>
    <row r="3996" spans="11:13" x14ac:dyDescent="0.25">
      <c r="K3996" s="3">
        <v>2000</v>
      </c>
      <c r="L3996" s="3">
        <v>5</v>
      </c>
      <c r="M3996" s="9" t="s">
        <v>8221</v>
      </c>
    </row>
    <row r="3997" spans="11:13" x14ac:dyDescent="0.25">
      <c r="K3997" s="3">
        <v>200</v>
      </c>
      <c r="L3997" s="3">
        <v>70</v>
      </c>
      <c r="M3997" s="9" t="s">
        <v>8221</v>
      </c>
    </row>
    <row r="3998" spans="11:13" x14ac:dyDescent="0.25">
      <c r="K3998" s="3">
        <v>3000</v>
      </c>
      <c r="L3998" s="3">
        <v>497</v>
      </c>
      <c r="M3998" s="9" t="s">
        <v>8221</v>
      </c>
    </row>
    <row r="3999" spans="11:13" x14ac:dyDescent="0.25">
      <c r="K3999" s="3">
        <v>3000</v>
      </c>
      <c r="L3999" s="3">
        <v>0</v>
      </c>
      <c r="M3999" s="9" t="s">
        <v>8221</v>
      </c>
    </row>
    <row r="4000" spans="11:13" x14ac:dyDescent="0.25">
      <c r="K4000" s="3">
        <v>1250</v>
      </c>
      <c r="L4000" s="3">
        <v>715</v>
      </c>
      <c r="M4000" s="9" t="s">
        <v>8221</v>
      </c>
    </row>
    <row r="4001" spans="11:13" x14ac:dyDescent="0.25">
      <c r="K4001" s="3">
        <v>7000</v>
      </c>
      <c r="L4001" s="3">
        <v>1156</v>
      </c>
      <c r="M4001" s="9" t="s">
        <v>8221</v>
      </c>
    </row>
    <row r="4002" spans="11:13" x14ac:dyDescent="0.25">
      <c r="K4002" s="3">
        <v>8000</v>
      </c>
      <c r="L4002" s="3">
        <v>10</v>
      </c>
      <c r="M4002" s="9" t="s">
        <v>8221</v>
      </c>
    </row>
    <row r="4003" spans="11:13" x14ac:dyDescent="0.25">
      <c r="K4003" s="3">
        <v>1200</v>
      </c>
      <c r="L4003" s="3">
        <v>453</v>
      </c>
      <c r="M4003" s="9" t="s">
        <v>8221</v>
      </c>
    </row>
    <row r="4004" spans="11:13" x14ac:dyDescent="0.25">
      <c r="K4004" s="3">
        <v>1250</v>
      </c>
      <c r="L4004" s="3">
        <v>23</v>
      </c>
      <c r="M4004" s="9" t="s">
        <v>8221</v>
      </c>
    </row>
    <row r="4005" spans="11:13" x14ac:dyDescent="0.25">
      <c r="K4005" s="3">
        <v>2000</v>
      </c>
      <c r="L4005" s="3">
        <v>201</v>
      </c>
      <c r="M4005" s="9" t="s">
        <v>8221</v>
      </c>
    </row>
    <row r="4006" spans="11:13" x14ac:dyDescent="0.25">
      <c r="K4006" s="3">
        <v>500</v>
      </c>
      <c r="L4006" s="3">
        <v>1</v>
      </c>
      <c r="M4006" s="9" t="s">
        <v>8221</v>
      </c>
    </row>
    <row r="4007" spans="11:13" x14ac:dyDescent="0.25">
      <c r="K4007" s="3">
        <v>3000</v>
      </c>
      <c r="L4007" s="3">
        <v>40</v>
      </c>
      <c r="M4007" s="9" t="s">
        <v>8221</v>
      </c>
    </row>
    <row r="4008" spans="11:13" x14ac:dyDescent="0.25">
      <c r="K4008" s="3">
        <v>30000</v>
      </c>
      <c r="L4008" s="3">
        <v>2</v>
      </c>
      <c r="M4008" s="9" t="s">
        <v>8221</v>
      </c>
    </row>
    <row r="4009" spans="11:13" x14ac:dyDescent="0.25">
      <c r="K4009" s="3">
        <v>2000</v>
      </c>
      <c r="L4009" s="3">
        <v>5</v>
      </c>
      <c r="M4009" s="9" t="s">
        <v>8221</v>
      </c>
    </row>
    <row r="4010" spans="11:13" x14ac:dyDescent="0.25">
      <c r="K4010" s="3">
        <v>1000</v>
      </c>
      <c r="L4010" s="3">
        <v>60</v>
      </c>
      <c r="M4010" s="9" t="s">
        <v>8221</v>
      </c>
    </row>
    <row r="4011" spans="11:13" x14ac:dyDescent="0.25">
      <c r="K4011" s="3">
        <v>1930</v>
      </c>
      <c r="L4011" s="3">
        <v>75</v>
      </c>
      <c r="M4011" s="9" t="s">
        <v>8221</v>
      </c>
    </row>
    <row r="4012" spans="11:13" x14ac:dyDescent="0.25">
      <c r="K4012" s="3">
        <v>7200</v>
      </c>
      <c r="L4012" s="3">
        <v>1742</v>
      </c>
      <c r="M4012" s="9" t="s">
        <v>8221</v>
      </c>
    </row>
    <row r="4013" spans="11:13" x14ac:dyDescent="0.25">
      <c r="K4013" s="3">
        <v>250</v>
      </c>
      <c r="L4013" s="3">
        <v>19</v>
      </c>
      <c r="M4013" s="9" t="s">
        <v>8221</v>
      </c>
    </row>
    <row r="4014" spans="11:13" x14ac:dyDescent="0.25">
      <c r="K4014" s="3">
        <v>575</v>
      </c>
      <c r="L4014" s="3">
        <v>0</v>
      </c>
      <c r="M4014" s="9" t="s">
        <v>8221</v>
      </c>
    </row>
    <row r="4015" spans="11:13" x14ac:dyDescent="0.25">
      <c r="K4015" s="3">
        <v>2000</v>
      </c>
      <c r="L4015" s="3">
        <v>26</v>
      </c>
      <c r="M4015" s="9" t="s">
        <v>8221</v>
      </c>
    </row>
    <row r="4016" spans="11:13" x14ac:dyDescent="0.25">
      <c r="K4016" s="3">
        <v>9000</v>
      </c>
      <c r="L4016" s="3">
        <v>0</v>
      </c>
      <c r="M4016" s="9" t="s">
        <v>8221</v>
      </c>
    </row>
    <row r="4017" spans="11:13" x14ac:dyDescent="0.25">
      <c r="K4017" s="3">
        <v>7000</v>
      </c>
      <c r="L4017" s="3">
        <v>1</v>
      </c>
      <c r="M4017" s="9" t="s">
        <v>8221</v>
      </c>
    </row>
    <row r="4018" spans="11:13" x14ac:dyDescent="0.25">
      <c r="K4018" s="3">
        <v>500</v>
      </c>
      <c r="L4018" s="3">
        <v>70</v>
      </c>
      <c r="M4018" s="9" t="s">
        <v>8221</v>
      </c>
    </row>
    <row r="4019" spans="11:13" x14ac:dyDescent="0.25">
      <c r="K4019" s="3">
        <v>10000</v>
      </c>
      <c r="L4019" s="3">
        <v>105</v>
      </c>
      <c r="M4019" s="9" t="s">
        <v>8221</v>
      </c>
    </row>
    <row r="4020" spans="11:13" x14ac:dyDescent="0.25">
      <c r="K4020" s="3">
        <v>1500</v>
      </c>
      <c r="L4020" s="3">
        <v>130</v>
      </c>
      <c r="M4020" s="9" t="s">
        <v>8221</v>
      </c>
    </row>
    <row r="4021" spans="11:13" x14ac:dyDescent="0.25">
      <c r="K4021" s="3">
        <v>3500</v>
      </c>
      <c r="L4021" s="3">
        <v>29</v>
      </c>
      <c r="M4021" s="9" t="s">
        <v>8221</v>
      </c>
    </row>
    <row r="4022" spans="11:13" x14ac:dyDescent="0.25">
      <c r="K4022" s="3">
        <v>600</v>
      </c>
      <c r="L4022" s="3">
        <v>100</v>
      </c>
      <c r="M4022" s="9" t="s">
        <v>8221</v>
      </c>
    </row>
    <row r="4023" spans="11:13" x14ac:dyDescent="0.25">
      <c r="K4023" s="3">
        <v>15000</v>
      </c>
      <c r="L4023" s="3">
        <v>125</v>
      </c>
      <c r="M4023" s="9" t="s">
        <v>8221</v>
      </c>
    </row>
    <row r="4024" spans="11:13" x14ac:dyDescent="0.25">
      <c r="K4024" s="3">
        <v>18000</v>
      </c>
      <c r="L4024" s="3">
        <v>12521</v>
      </c>
      <c r="M4024" s="9" t="s">
        <v>8221</v>
      </c>
    </row>
    <row r="4025" spans="11:13" x14ac:dyDescent="0.25">
      <c r="K4025" s="3">
        <v>7000</v>
      </c>
      <c r="L4025" s="3">
        <v>0</v>
      </c>
      <c r="M4025" s="9" t="s">
        <v>8221</v>
      </c>
    </row>
    <row r="4026" spans="11:13" x14ac:dyDescent="0.25">
      <c r="K4026" s="3">
        <v>800</v>
      </c>
      <c r="L4026" s="3">
        <v>10</v>
      </c>
      <c r="M4026" s="9" t="s">
        <v>8221</v>
      </c>
    </row>
    <row r="4027" spans="11:13" x14ac:dyDescent="0.25">
      <c r="K4027" s="3">
        <v>5000</v>
      </c>
      <c r="L4027" s="3">
        <v>250</v>
      </c>
      <c r="M4027" s="9" t="s">
        <v>8221</v>
      </c>
    </row>
    <row r="4028" spans="11:13" x14ac:dyDescent="0.25">
      <c r="K4028" s="3">
        <v>4000</v>
      </c>
      <c r="L4028" s="3">
        <v>0</v>
      </c>
      <c r="M4028" s="9" t="s">
        <v>8221</v>
      </c>
    </row>
    <row r="4029" spans="11:13" x14ac:dyDescent="0.25">
      <c r="K4029" s="3">
        <v>3000</v>
      </c>
      <c r="L4029" s="3">
        <v>215</v>
      </c>
      <c r="M4029" s="9" t="s">
        <v>8221</v>
      </c>
    </row>
    <row r="4030" spans="11:13" x14ac:dyDescent="0.25">
      <c r="K4030" s="3">
        <v>2000</v>
      </c>
      <c r="L4030" s="3">
        <v>561</v>
      </c>
      <c r="M4030" s="9" t="s">
        <v>8221</v>
      </c>
    </row>
    <row r="4031" spans="11:13" x14ac:dyDescent="0.25">
      <c r="K4031" s="3">
        <v>20000</v>
      </c>
      <c r="L4031" s="3">
        <v>0</v>
      </c>
      <c r="M4031" s="9" t="s">
        <v>8221</v>
      </c>
    </row>
    <row r="4032" spans="11:13" x14ac:dyDescent="0.25">
      <c r="K4032" s="3">
        <v>2500</v>
      </c>
      <c r="L4032" s="3">
        <v>400</v>
      </c>
      <c r="M4032" s="9" t="s">
        <v>8221</v>
      </c>
    </row>
    <row r="4033" spans="11:13" x14ac:dyDescent="0.25">
      <c r="K4033" s="3">
        <v>5000</v>
      </c>
      <c r="L4033" s="3">
        <v>0</v>
      </c>
      <c r="M4033" s="9" t="s">
        <v>8221</v>
      </c>
    </row>
    <row r="4034" spans="11:13" x14ac:dyDescent="0.25">
      <c r="K4034" s="3">
        <v>6048</v>
      </c>
      <c r="L4034" s="3">
        <v>413</v>
      </c>
      <c r="M4034" s="9" t="s">
        <v>8221</v>
      </c>
    </row>
    <row r="4035" spans="11:13" x14ac:dyDescent="0.25">
      <c r="K4035" s="3">
        <v>23900</v>
      </c>
      <c r="L4035" s="3">
        <v>6141.99</v>
      </c>
      <c r="M4035" s="9" t="s">
        <v>8221</v>
      </c>
    </row>
    <row r="4036" spans="11:13" x14ac:dyDescent="0.25">
      <c r="K4036" s="3">
        <v>13500</v>
      </c>
      <c r="L4036" s="3">
        <v>200</v>
      </c>
      <c r="M4036" s="9" t="s">
        <v>8221</v>
      </c>
    </row>
    <row r="4037" spans="11:13" x14ac:dyDescent="0.25">
      <c r="K4037" s="3">
        <v>10000</v>
      </c>
      <c r="L4037" s="3">
        <v>3685</v>
      </c>
      <c r="M4037" s="9" t="s">
        <v>8221</v>
      </c>
    </row>
    <row r="4038" spans="11:13" x14ac:dyDescent="0.25">
      <c r="K4038" s="3">
        <v>6000</v>
      </c>
      <c r="L4038" s="3">
        <v>2823</v>
      </c>
      <c r="M4038" s="9" t="s">
        <v>8221</v>
      </c>
    </row>
    <row r="4039" spans="11:13" x14ac:dyDescent="0.25">
      <c r="K4039" s="3">
        <v>700</v>
      </c>
      <c r="L4039" s="3">
        <v>80</v>
      </c>
      <c r="M4039" s="9" t="s">
        <v>8221</v>
      </c>
    </row>
    <row r="4040" spans="11:13" x14ac:dyDescent="0.25">
      <c r="K4040" s="3">
        <v>2500</v>
      </c>
      <c r="L4040" s="3">
        <v>301</v>
      </c>
      <c r="M4040" s="9" t="s">
        <v>8221</v>
      </c>
    </row>
    <row r="4041" spans="11:13" x14ac:dyDescent="0.25">
      <c r="K4041" s="3">
        <v>500</v>
      </c>
      <c r="L4041" s="3">
        <v>300</v>
      </c>
      <c r="M4041" s="9" t="s">
        <v>8221</v>
      </c>
    </row>
    <row r="4042" spans="11:13" x14ac:dyDescent="0.25">
      <c r="K4042" s="3">
        <v>8000</v>
      </c>
      <c r="L4042" s="3">
        <v>2500</v>
      </c>
      <c r="M4042" s="9" t="s">
        <v>8221</v>
      </c>
    </row>
    <row r="4043" spans="11:13" x14ac:dyDescent="0.25">
      <c r="K4043" s="3">
        <v>5000</v>
      </c>
      <c r="L4043" s="3">
        <v>21</v>
      </c>
      <c r="M4043" s="9" t="s">
        <v>8221</v>
      </c>
    </row>
    <row r="4044" spans="11:13" x14ac:dyDescent="0.25">
      <c r="K4044" s="3">
        <v>10000</v>
      </c>
      <c r="L4044" s="3">
        <v>21</v>
      </c>
      <c r="M4044" s="9" t="s">
        <v>8221</v>
      </c>
    </row>
    <row r="4045" spans="11:13" x14ac:dyDescent="0.25">
      <c r="K4045" s="3">
        <v>300</v>
      </c>
      <c r="L4045" s="3">
        <v>0</v>
      </c>
      <c r="M4045" s="9" t="s">
        <v>8221</v>
      </c>
    </row>
    <row r="4046" spans="11:13" x14ac:dyDescent="0.25">
      <c r="K4046" s="3">
        <v>600</v>
      </c>
      <c r="L4046" s="3">
        <v>225</v>
      </c>
      <c r="M4046" s="9" t="s">
        <v>8221</v>
      </c>
    </row>
    <row r="4047" spans="11:13" x14ac:dyDescent="0.25">
      <c r="K4047" s="3">
        <v>5000</v>
      </c>
      <c r="L4047" s="3">
        <v>1</v>
      </c>
      <c r="M4047" s="9" t="s">
        <v>8221</v>
      </c>
    </row>
    <row r="4048" spans="11:13" x14ac:dyDescent="0.25">
      <c r="K4048" s="3">
        <v>5600</v>
      </c>
      <c r="L4048" s="3">
        <v>460</v>
      </c>
      <c r="M4048" s="9" t="s">
        <v>8221</v>
      </c>
    </row>
    <row r="4049" spans="11:13" x14ac:dyDescent="0.25">
      <c r="K4049" s="3">
        <v>5000</v>
      </c>
      <c r="L4049" s="3">
        <v>110</v>
      </c>
      <c r="M4049" s="9" t="s">
        <v>8221</v>
      </c>
    </row>
    <row r="4050" spans="11:13" x14ac:dyDescent="0.25">
      <c r="K4050" s="3">
        <v>17000</v>
      </c>
      <c r="L4050" s="3">
        <v>3001</v>
      </c>
      <c r="M4050" s="9" t="s">
        <v>8221</v>
      </c>
    </row>
    <row r="4051" spans="11:13" x14ac:dyDescent="0.25">
      <c r="K4051" s="3">
        <v>20000</v>
      </c>
      <c r="L4051" s="3">
        <v>16</v>
      </c>
      <c r="M4051" s="9" t="s">
        <v>8221</v>
      </c>
    </row>
    <row r="4052" spans="11:13" x14ac:dyDescent="0.25">
      <c r="K4052" s="3">
        <v>1500</v>
      </c>
      <c r="L4052" s="3">
        <v>1</v>
      </c>
      <c r="M4052" s="9" t="s">
        <v>8221</v>
      </c>
    </row>
    <row r="4053" spans="11:13" x14ac:dyDescent="0.25">
      <c r="K4053" s="3">
        <v>500</v>
      </c>
      <c r="L4053" s="3">
        <v>0</v>
      </c>
      <c r="M4053" s="9" t="s">
        <v>8221</v>
      </c>
    </row>
    <row r="4054" spans="11:13" x14ac:dyDescent="0.25">
      <c r="K4054" s="3">
        <v>3000</v>
      </c>
      <c r="L4054" s="3">
        <v>1126</v>
      </c>
      <c r="M4054" s="9" t="s">
        <v>8221</v>
      </c>
    </row>
    <row r="4055" spans="11:13" x14ac:dyDescent="0.25">
      <c r="K4055" s="3">
        <v>500</v>
      </c>
      <c r="L4055" s="3">
        <v>110</v>
      </c>
      <c r="M4055" s="9" t="s">
        <v>8221</v>
      </c>
    </row>
    <row r="4056" spans="11:13" x14ac:dyDescent="0.25">
      <c r="K4056" s="3">
        <v>8880</v>
      </c>
      <c r="L4056" s="3">
        <v>0</v>
      </c>
      <c r="M4056" s="9" t="s">
        <v>8221</v>
      </c>
    </row>
    <row r="4057" spans="11:13" x14ac:dyDescent="0.25">
      <c r="K4057" s="3">
        <v>5000</v>
      </c>
      <c r="L4057" s="3">
        <v>881</v>
      </c>
      <c r="M4057" s="9" t="s">
        <v>8221</v>
      </c>
    </row>
    <row r="4058" spans="11:13" x14ac:dyDescent="0.25">
      <c r="K4058" s="3">
        <v>1500</v>
      </c>
      <c r="L4058" s="3">
        <v>795</v>
      </c>
      <c r="M4058" s="9" t="s">
        <v>8221</v>
      </c>
    </row>
    <row r="4059" spans="11:13" x14ac:dyDescent="0.25">
      <c r="K4059" s="3">
        <v>3500</v>
      </c>
      <c r="L4059" s="3">
        <v>775</v>
      </c>
      <c r="M4059" s="9" t="s">
        <v>8221</v>
      </c>
    </row>
    <row r="4060" spans="11:13" x14ac:dyDescent="0.25">
      <c r="K4060" s="3">
        <v>3750</v>
      </c>
      <c r="L4060" s="3">
        <v>95</v>
      </c>
      <c r="M4060" s="9" t="s">
        <v>8221</v>
      </c>
    </row>
    <row r="4061" spans="11:13" x14ac:dyDescent="0.25">
      <c r="K4061" s="3">
        <v>10000</v>
      </c>
      <c r="L4061" s="3">
        <v>250</v>
      </c>
      <c r="M4061" s="9" t="s">
        <v>8221</v>
      </c>
    </row>
    <row r="4062" spans="11:13" x14ac:dyDescent="0.25">
      <c r="K4062" s="3">
        <v>10000</v>
      </c>
      <c r="L4062" s="3">
        <v>285</v>
      </c>
      <c r="M4062" s="9" t="s">
        <v>8221</v>
      </c>
    </row>
    <row r="4063" spans="11:13" x14ac:dyDescent="0.25">
      <c r="K4063" s="3">
        <v>525</v>
      </c>
      <c r="L4063" s="3">
        <v>0</v>
      </c>
      <c r="M4063" s="9" t="s">
        <v>8221</v>
      </c>
    </row>
    <row r="4064" spans="11:13" x14ac:dyDescent="0.25">
      <c r="K4064" s="3">
        <v>20000</v>
      </c>
      <c r="L4064" s="3">
        <v>490</v>
      </c>
      <c r="M4064" s="9" t="s">
        <v>8221</v>
      </c>
    </row>
    <row r="4065" spans="11:13" x14ac:dyDescent="0.25">
      <c r="K4065" s="3">
        <v>9500</v>
      </c>
      <c r="L4065" s="3">
        <v>135</v>
      </c>
      <c r="M4065" s="9" t="s">
        <v>8221</v>
      </c>
    </row>
    <row r="4066" spans="11:13" x14ac:dyDescent="0.25">
      <c r="K4066" s="3">
        <v>2000</v>
      </c>
      <c r="L4066" s="3">
        <v>385</v>
      </c>
      <c r="M4066" s="9" t="s">
        <v>8221</v>
      </c>
    </row>
    <row r="4067" spans="11:13" x14ac:dyDescent="0.25">
      <c r="K4067" s="3">
        <v>4000</v>
      </c>
      <c r="L4067" s="3">
        <v>27</v>
      </c>
      <c r="M4067" s="9" t="s">
        <v>8221</v>
      </c>
    </row>
    <row r="4068" spans="11:13" x14ac:dyDescent="0.25">
      <c r="K4068" s="3">
        <v>15000</v>
      </c>
      <c r="L4068" s="3">
        <v>25</v>
      </c>
      <c r="M4068" s="9" t="s">
        <v>8221</v>
      </c>
    </row>
    <row r="4069" spans="11:13" x14ac:dyDescent="0.25">
      <c r="K4069" s="3">
        <v>5000</v>
      </c>
      <c r="L4069" s="3">
        <v>3045</v>
      </c>
      <c r="M4069" s="9" t="s">
        <v>8221</v>
      </c>
    </row>
    <row r="4070" spans="11:13" x14ac:dyDescent="0.25">
      <c r="K4070" s="3">
        <v>3495</v>
      </c>
      <c r="L4070" s="3">
        <v>34.950000000000003</v>
      </c>
      <c r="M4070" s="9" t="s">
        <v>8221</v>
      </c>
    </row>
    <row r="4071" spans="11:13" x14ac:dyDescent="0.25">
      <c r="K4071" s="3">
        <v>1250</v>
      </c>
      <c r="L4071" s="3">
        <v>430</v>
      </c>
      <c r="M4071" s="9" t="s">
        <v>8221</v>
      </c>
    </row>
    <row r="4072" spans="11:13" x14ac:dyDescent="0.25">
      <c r="K4072" s="3">
        <v>1000</v>
      </c>
      <c r="L4072" s="3">
        <v>165</v>
      </c>
      <c r="M4072" s="9" t="s">
        <v>8221</v>
      </c>
    </row>
    <row r="4073" spans="11:13" x14ac:dyDescent="0.25">
      <c r="K4073" s="3">
        <v>20000</v>
      </c>
      <c r="L4073" s="3">
        <v>0</v>
      </c>
      <c r="M4073" s="9" t="s">
        <v>8221</v>
      </c>
    </row>
    <row r="4074" spans="11:13" x14ac:dyDescent="0.25">
      <c r="K4074" s="3">
        <v>1000</v>
      </c>
      <c r="L4074" s="3">
        <v>4</v>
      </c>
      <c r="M4074" s="9" t="s">
        <v>8221</v>
      </c>
    </row>
    <row r="4075" spans="11:13" x14ac:dyDescent="0.25">
      <c r="K4075" s="3">
        <v>3500</v>
      </c>
      <c r="L4075" s="3">
        <v>37</v>
      </c>
      <c r="M4075" s="9" t="s">
        <v>8221</v>
      </c>
    </row>
    <row r="4076" spans="11:13" x14ac:dyDescent="0.25">
      <c r="K4076" s="3">
        <v>2750</v>
      </c>
      <c r="L4076" s="3">
        <v>735</v>
      </c>
      <c r="M4076" s="9" t="s">
        <v>8221</v>
      </c>
    </row>
    <row r="4077" spans="11:13" x14ac:dyDescent="0.25">
      <c r="K4077" s="3">
        <v>2000</v>
      </c>
      <c r="L4077" s="3">
        <v>576</v>
      </c>
      <c r="M4077" s="9" t="s">
        <v>8221</v>
      </c>
    </row>
    <row r="4078" spans="11:13" x14ac:dyDescent="0.25">
      <c r="K4078" s="3">
        <v>700</v>
      </c>
      <c r="L4078" s="3">
        <v>0</v>
      </c>
      <c r="M4078" s="9" t="s">
        <v>8221</v>
      </c>
    </row>
    <row r="4079" spans="11:13" x14ac:dyDescent="0.25">
      <c r="K4079" s="3">
        <v>15000</v>
      </c>
      <c r="L4079" s="3">
        <v>1335</v>
      </c>
      <c r="M4079" s="9" t="s">
        <v>8221</v>
      </c>
    </row>
    <row r="4080" spans="11:13" x14ac:dyDescent="0.25">
      <c r="K4080" s="3">
        <v>250</v>
      </c>
      <c r="L4080" s="3">
        <v>0</v>
      </c>
      <c r="M4080" s="9" t="s">
        <v>8221</v>
      </c>
    </row>
    <row r="4081" spans="11:13" x14ac:dyDescent="0.25">
      <c r="K4081" s="3">
        <v>3000</v>
      </c>
      <c r="L4081" s="3">
        <v>5</v>
      </c>
      <c r="M4081" s="9" t="s">
        <v>8221</v>
      </c>
    </row>
    <row r="4082" spans="11:13" x14ac:dyDescent="0.25">
      <c r="K4082" s="3">
        <v>3000</v>
      </c>
      <c r="L4082" s="3">
        <v>0</v>
      </c>
      <c r="M4082" s="9" t="s">
        <v>8221</v>
      </c>
    </row>
    <row r="4083" spans="11:13" x14ac:dyDescent="0.25">
      <c r="K4083" s="3">
        <v>2224</v>
      </c>
      <c r="L4083" s="3">
        <v>350</v>
      </c>
      <c r="M4083" s="9" t="s">
        <v>8221</v>
      </c>
    </row>
    <row r="4084" spans="11:13" x14ac:dyDescent="0.25">
      <c r="K4084" s="3">
        <v>150</v>
      </c>
      <c r="L4084" s="3">
        <v>3</v>
      </c>
      <c r="M4084" s="9" t="s">
        <v>8221</v>
      </c>
    </row>
    <row r="4085" spans="11:13" x14ac:dyDescent="0.25">
      <c r="K4085" s="3">
        <v>3500</v>
      </c>
      <c r="L4085" s="3">
        <v>759</v>
      </c>
      <c r="M4085" s="9" t="s">
        <v>8221</v>
      </c>
    </row>
    <row r="4086" spans="11:13" x14ac:dyDescent="0.25">
      <c r="K4086" s="3">
        <v>3000</v>
      </c>
      <c r="L4086" s="3">
        <v>10</v>
      </c>
      <c r="M4086" s="9" t="s">
        <v>8221</v>
      </c>
    </row>
    <row r="4087" spans="11:13" x14ac:dyDescent="0.25">
      <c r="K4087" s="3">
        <v>3500</v>
      </c>
      <c r="L4087" s="3">
        <v>10</v>
      </c>
      <c r="M4087" s="9" t="s">
        <v>8221</v>
      </c>
    </row>
    <row r="4088" spans="11:13" x14ac:dyDescent="0.25">
      <c r="K4088" s="3">
        <v>1000</v>
      </c>
      <c r="L4088" s="3">
        <v>47</v>
      </c>
      <c r="M4088" s="9" t="s">
        <v>8221</v>
      </c>
    </row>
    <row r="4089" spans="11:13" x14ac:dyDescent="0.25">
      <c r="K4089" s="3">
        <v>9600</v>
      </c>
      <c r="L4089" s="3">
        <v>0</v>
      </c>
      <c r="M4089" s="9" t="s">
        <v>8221</v>
      </c>
    </row>
    <row r="4090" spans="11:13" x14ac:dyDescent="0.25">
      <c r="K4090" s="3">
        <v>2000</v>
      </c>
      <c r="L4090" s="3">
        <v>216</v>
      </c>
      <c r="M4090" s="9" t="s">
        <v>8221</v>
      </c>
    </row>
    <row r="4091" spans="11:13" x14ac:dyDescent="0.25">
      <c r="K4091" s="3">
        <v>5000</v>
      </c>
      <c r="L4091" s="3">
        <v>240</v>
      </c>
      <c r="M4091" s="9" t="s">
        <v>8221</v>
      </c>
    </row>
    <row r="4092" spans="11:13" x14ac:dyDescent="0.25">
      <c r="K4092" s="3">
        <v>1000</v>
      </c>
      <c r="L4092" s="3">
        <v>32</v>
      </c>
      <c r="M4092" s="9" t="s">
        <v>8221</v>
      </c>
    </row>
    <row r="4093" spans="11:13" x14ac:dyDescent="0.25">
      <c r="K4093" s="3">
        <v>1600</v>
      </c>
      <c r="L4093" s="3">
        <v>204</v>
      </c>
      <c r="M4093" s="9" t="s">
        <v>8221</v>
      </c>
    </row>
    <row r="4094" spans="11:13" x14ac:dyDescent="0.25">
      <c r="K4094" s="3">
        <v>110000</v>
      </c>
      <c r="L4094" s="3">
        <v>20</v>
      </c>
      <c r="M4094" s="9" t="s">
        <v>8221</v>
      </c>
    </row>
    <row r="4095" spans="11:13" x14ac:dyDescent="0.25">
      <c r="K4095" s="3">
        <v>2500</v>
      </c>
      <c r="L4095" s="3">
        <v>60</v>
      </c>
      <c r="M4095" s="9" t="s">
        <v>8221</v>
      </c>
    </row>
    <row r="4096" spans="11:13" x14ac:dyDescent="0.25">
      <c r="K4096" s="3">
        <v>2000</v>
      </c>
      <c r="L4096" s="3">
        <v>730</v>
      </c>
      <c r="M4096" s="9" t="s">
        <v>8221</v>
      </c>
    </row>
    <row r="4097" spans="11:13" x14ac:dyDescent="0.25">
      <c r="K4097" s="3">
        <v>30000</v>
      </c>
      <c r="L4097" s="3">
        <v>800</v>
      </c>
      <c r="M4097" s="9" t="s">
        <v>8221</v>
      </c>
    </row>
    <row r="4098" spans="11:13" x14ac:dyDescent="0.25">
      <c r="K4098" s="3">
        <v>3500</v>
      </c>
      <c r="L4098" s="3">
        <v>400</v>
      </c>
      <c r="M4098" s="9" t="s">
        <v>8221</v>
      </c>
    </row>
    <row r="4099" spans="11:13" x14ac:dyDescent="0.25">
      <c r="K4099" s="3">
        <v>10000</v>
      </c>
      <c r="L4099" s="3">
        <v>0</v>
      </c>
      <c r="M4099" s="9" t="s">
        <v>8221</v>
      </c>
    </row>
    <row r="4100" spans="11:13" x14ac:dyDescent="0.25">
      <c r="K4100" s="3">
        <v>75000</v>
      </c>
      <c r="L4100" s="3">
        <v>0</v>
      </c>
      <c r="M4100" s="9" t="s">
        <v>8221</v>
      </c>
    </row>
    <row r="4101" spans="11:13" x14ac:dyDescent="0.25">
      <c r="K4101" s="3">
        <v>4500</v>
      </c>
      <c r="L4101" s="3">
        <v>50</v>
      </c>
      <c r="M4101" s="9" t="s">
        <v>8221</v>
      </c>
    </row>
    <row r="4102" spans="11:13" x14ac:dyDescent="0.25">
      <c r="K4102" s="3">
        <v>270</v>
      </c>
      <c r="L4102" s="3">
        <v>0</v>
      </c>
      <c r="M4102" s="9" t="s">
        <v>8221</v>
      </c>
    </row>
    <row r="4103" spans="11:13" x14ac:dyDescent="0.25">
      <c r="K4103" s="3">
        <v>600</v>
      </c>
      <c r="L4103" s="3">
        <v>0</v>
      </c>
      <c r="M4103" s="9" t="s">
        <v>8221</v>
      </c>
    </row>
    <row r="4104" spans="11:13" x14ac:dyDescent="0.25">
      <c r="K4104" s="3">
        <v>500</v>
      </c>
      <c r="L4104" s="3">
        <v>137</v>
      </c>
      <c r="M4104" s="9" t="s">
        <v>8221</v>
      </c>
    </row>
    <row r="4105" spans="11:13" x14ac:dyDescent="0.25">
      <c r="K4105" s="3">
        <v>1000</v>
      </c>
      <c r="L4105" s="3">
        <v>100</v>
      </c>
      <c r="M4105" s="9" t="s">
        <v>8221</v>
      </c>
    </row>
    <row r="4106" spans="11:13" x14ac:dyDescent="0.25">
      <c r="K4106" s="3">
        <v>3000</v>
      </c>
      <c r="L4106" s="3">
        <v>641</v>
      </c>
      <c r="M4106" s="9" t="s">
        <v>8221</v>
      </c>
    </row>
    <row r="4107" spans="11:13" x14ac:dyDescent="0.25">
      <c r="K4107" s="3">
        <v>33000</v>
      </c>
      <c r="L4107" s="3">
        <v>2300</v>
      </c>
      <c r="M4107" s="9" t="s">
        <v>8221</v>
      </c>
    </row>
    <row r="4108" spans="11:13" x14ac:dyDescent="0.25">
      <c r="K4108" s="3">
        <v>5000</v>
      </c>
      <c r="L4108" s="3">
        <v>3530</v>
      </c>
      <c r="M4108" s="9" t="s">
        <v>8221</v>
      </c>
    </row>
    <row r="4109" spans="11:13" x14ac:dyDescent="0.25">
      <c r="K4109" s="3">
        <v>2000</v>
      </c>
      <c r="L4109" s="3">
        <v>41</v>
      </c>
      <c r="M4109" s="9" t="s">
        <v>8221</v>
      </c>
    </row>
    <row r="4110" spans="11:13" x14ac:dyDescent="0.25">
      <c r="K4110" s="3">
        <v>3000</v>
      </c>
      <c r="L4110" s="3">
        <v>59</v>
      </c>
      <c r="M4110" s="9" t="s">
        <v>8221</v>
      </c>
    </row>
    <row r="4111" spans="11:13" x14ac:dyDescent="0.25">
      <c r="K4111" s="3">
        <v>500</v>
      </c>
      <c r="L4111" s="3">
        <v>0</v>
      </c>
      <c r="M4111" s="9" t="s">
        <v>8221</v>
      </c>
    </row>
    <row r="4112" spans="11:13" x14ac:dyDescent="0.25">
      <c r="K4112" s="3">
        <v>300</v>
      </c>
      <c r="L4112" s="3">
        <v>86</v>
      </c>
      <c r="M4112" s="9" t="s">
        <v>8221</v>
      </c>
    </row>
    <row r="4113" spans="11:13" x14ac:dyDescent="0.25">
      <c r="K4113" s="3">
        <v>3000</v>
      </c>
      <c r="L4113" s="3">
        <v>94</v>
      </c>
      <c r="M4113" s="9" t="s">
        <v>8221</v>
      </c>
    </row>
    <row r="4114" spans="11:13" x14ac:dyDescent="0.25">
      <c r="K4114" s="3">
        <v>2500</v>
      </c>
      <c r="L4114" s="3">
        <v>1</v>
      </c>
      <c r="M4114" s="9" t="s">
        <v>8221</v>
      </c>
    </row>
    <row r="4115" spans="11:13" x14ac:dyDescent="0.25">
      <c r="K4115" s="3">
        <v>1500</v>
      </c>
      <c r="L4115" s="3">
        <v>3</v>
      </c>
      <c r="M4115" s="9" t="s">
        <v>8221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A178C-EE66-47DF-9F1B-39D8A90D2223}">
  <sheetPr codeName="Sheet6"/>
  <dimension ref="A1:L4115"/>
  <sheetViews>
    <sheetView workbookViewId="0">
      <selection activeCell="L14" sqref="L14"/>
    </sheetView>
  </sheetViews>
  <sheetFormatPr defaultRowHeight="15.75" x14ac:dyDescent="0.25"/>
  <cols>
    <col min="1" max="1" width="12.85546875" style="3" bestFit="1" customWidth="1"/>
    <col min="2" max="2" width="14.28515625" style="3" bestFit="1" customWidth="1"/>
    <col min="3" max="3" width="11.5703125" style="3" bestFit="1" customWidth="1"/>
    <col min="4" max="4" width="17.85546875" style="3" bestFit="1" customWidth="1"/>
    <col min="5" max="6" width="22.5703125" customWidth="1"/>
    <col min="7" max="7" width="14.140625" customWidth="1"/>
    <col min="11" max="11" width="19.28515625" customWidth="1"/>
    <col min="12" max="12" width="18.85546875" customWidth="1"/>
  </cols>
  <sheetData>
    <row r="1" spans="1:12" x14ac:dyDescent="0.25">
      <c r="A1" s="1" t="s">
        <v>8216</v>
      </c>
      <c r="B1" s="1" t="s">
        <v>8217</v>
      </c>
      <c r="C1" s="1" t="s">
        <v>8218</v>
      </c>
      <c r="D1" s="1" t="s">
        <v>8262</v>
      </c>
      <c r="E1" t="s">
        <v>8361</v>
      </c>
      <c r="F1" s="1" t="s">
        <v>8358</v>
      </c>
      <c r="G1" t="s">
        <v>8362</v>
      </c>
      <c r="H1" t="s">
        <v>8363</v>
      </c>
    </row>
    <row r="2" spans="1:12" x14ac:dyDescent="0.25">
      <c r="A2" s="3">
        <v>8500</v>
      </c>
      <c r="B2" s="3">
        <v>11633</v>
      </c>
      <c r="C2" s="8" t="s">
        <v>8219</v>
      </c>
      <c r="D2" s="3">
        <v>182</v>
      </c>
      <c r="E2">
        <f>POWER(D2-F2,2)</f>
        <v>4816.0824039999998</v>
      </c>
      <c r="F2" s="3">
        <v>112.602</v>
      </c>
      <c r="G2">
        <f>(SUM(E2:E4115))/4114</f>
        <v>388767.36203646398</v>
      </c>
      <c r="H2">
        <f>SQRT(G2)</f>
        <v>623.51211859631405</v>
      </c>
    </row>
    <row r="3" spans="1:12" x14ac:dyDescent="0.25">
      <c r="A3" s="3">
        <v>10275</v>
      </c>
      <c r="B3" s="3">
        <v>14653</v>
      </c>
      <c r="C3" s="8" t="s">
        <v>8219</v>
      </c>
      <c r="D3" s="3">
        <v>79</v>
      </c>
      <c r="E3">
        <f t="shared" ref="E3:E66" si="0">POWER(D3-F3,2)</f>
        <v>1129.0944040000002</v>
      </c>
      <c r="F3" s="3">
        <v>112.602</v>
      </c>
    </row>
    <row r="4" spans="1:12" x14ac:dyDescent="0.25">
      <c r="A4" s="3">
        <v>500</v>
      </c>
      <c r="B4" s="3">
        <v>525</v>
      </c>
      <c r="C4" s="8" t="s">
        <v>8219</v>
      </c>
      <c r="D4" s="3">
        <v>35</v>
      </c>
      <c r="E4">
        <f t="shared" si="0"/>
        <v>6022.070404000001</v>
      </c>
      <c r="F4" s="3">
        <v>112.602</v>
      </c>
    </row>
    <row r="5" spans="1:12" x14ac:dyDescent="0.25">
      <c r="A5" s="3">
        <v>10000</v>
      </c>
      <c r="B5" s="3">
        <v>10390</v>
      </c>
      <c r="C5" s="8" t="s">
        <v>8219</v>
      </c>
      <c r="D5" s="3">
        <v>150</v>
      </c>
      <c r="E5">
        <f t="shared" si="0"/>
        <v>1398.6104039999998</v>
      </c>
      <c r="F5" s="3">
        <v>112.602</v>
      </c>
    </row>
    <row r="6" spans="1:12" x14ac:dyDescent="0.25">
      <c r="A6" s="3">
        <v>44000</v>
      </c>
      <c r="B6" s="3">
        <v>54116.28</v>
      </c>
      <c r="C6" s="8" t="s">
        <v>8219</v>
      </c>
      <c r="D6" s="3">
        <v>284</v>
      </c>
      <c r="E6">
        <f t="shared" si="0"/>
        <v>29377.274404</v>
      </c>
      <c r="F6" s="3">
        <v>112.602</v>
      </c>
    </row>
    <row r="7" spans="1:12" x14ac:dyDescent="0.25">
      <c r="A7" s="3">
        <v>3999</v>
      </c>
      <c r="B7" s="3">
        <v>4390</v>
      </c>
      <c r="C7" s="8" t="s">
        <v>8219</v>
      </c>
      <c r="D7" s="3">
        <v>47</v>
      </c>
      <c r="E7">
        <f t="shared" si="0"/>
        <v>4303.6224040000006</v>
      </c>
      <c r="F7" s="3">
        <v>112.602</v>
      </c>
    </row>
    <row r="8" spans="1:12" x14ac:dyDescent="0.25">
      <c r="A8" s="3">
        <v>8000</v>
      </c>
      <c r="B8" s="3">
        <v>8519</v>
      </c>
      <c r="C8" s="8" t="s">
        <v>8219</v>
      </c>
      <c r="D8" s="3">
        <v>58</v>
      </c>
      <c r="E8">
        <f t="shared" si="0"/>
        <v>2981.3784040000005</v>
      </c>
      <c r="F8" s="3">
        <v>112.602</v>
      </c>
    </row>
    <row r="9" spans="1:12" x14ac:dyDescent="0.25">
      <c r="A9" s="3">
        <v>9000</v>
      </c>
      <c r="B9" s="3">
        <v>9110</v>
      </c>
      <c r="C9" s="8" t="s">
        <v>8219</v>
      </c>
      <c r="D9" s="3">
        <v>57</v>
      </c>
      <c r="E9">
        <f t="shared" si="0"/>
        <v>3091.5824040000002</v>
      </c>
      <c r="F9" s="3">
        <v>112.602</v>
      </c>
    </row>
    <row r="10" spans="1:12" x14ac:dyDescent="0.25">
      <c r="A10" s="3">
        <v>3500</v>
      </c>
      <c r="B10" s="3">
        <v>3501.52</v>
      </c>
      <c r="C10" s="8" t="s">
        <v>8219</v>
      </c>
      <c r="D10" s="3">
        <v>12</v>
      </c>
      <c r="E10">
        <f t="shared" si="0"/>
        <v>10120.762404000001</v>
      </c>
      <c r="F10" s="3">
        <v>112.602</v>
      </c>
    </row>
    <row r="11" spans="1:12" x14ac:dyDescent="0.25">
      <c r="A11" s="3">
        <v>500</v>
      </c>
      <c r="B11" s="3">
        <v>629.99</v>
      </c>
      <c r="C11" s="8" t="s">
        <v>8219</v>
      </c>
      <c r="D11" s="3">
        <v>20</v>
      </c>
      <c r="E11">
        <f t="shared" si="0"/>
        <v>8575.1304040000014</v>
      </c>
      <c r="F11" s="3">
        <v>112.602</v>
      </c>
      <c r="K11" t="s">
        <v>8358</v>
      </c>
      <c r="L11">
        <f>AVERAGE(D2:D4115)</f>
        <v>112.60233349538163</v>
      </c>
    </row>
    <row r="12" spans="1:12" x14ac:dyDescent="0.25">
      <c r="A12" s="3">
        <v>3000</v>
      </c>
      <c r="B12" s="3">
        <v>3015</v>
      </c>
      <c r="C12" s="8" t="s">
        <v>8219</v>
      </c>
      <c r="D12" s="3">
        <v>19</v>
      </c>
      <c r="E12">
        <f t="shared" si="0"/>
        <v>8761.3344040000011</v>
      </c>
      <c r="F12" s="3">
        <v>112.602</v>
      </c>
      <c r="K12" t="s">
        <v>8359</v>
      </c>
      <c r="L12">
        <v>388767.36200000002</v>
      </c>
    </row>
    <row r="13" spans="1:12" x14ac:dyDescent="0.25">
      <c r="A13" s="3">
        <v>5000</v>
      </c>
      <c r="B13" s="3">
        <v>6025</v>
      </c>
      <c r="C13" s="8" t="s">
        <v>8219</v>
      </c>
      <c r="D13" s="3">
        <v>75</v>
      </c>
      <c r="E13">
        <f t="shared" si="0"/>
        <v>1413.9104040000002</v>
      </c>
      <c r="F13" s="3">
        <v>112.602</v>
      </c>
      <c r="K13" t="s">
        <v>8360</v>
      </c>
      <c r="L13">
        <v>623.51210000000003</v>
      </c>
    </row>
    <row r="14" spans="1:12" x14ac:dyDescent="0.25">
      <c r="A14" s="3">
        <v>30000</v>
      </c>
      <c r="B14" s="3">
        <v>49588</v>
      </c>
      <c r="C14" s="8" t="s">
        <v>8219</v>
      </c>
      <c r="D14" s="3">
        <v>827</v>
      </c>
      <c r="E14">
        <f t="shared" si="0"/>
        <v>510364.50240400003</v>
      </c>
      <c r="F14" s="3">
        <v>112.602</v>
      </c>
    </row>
    <row r="15" spans="1:12" x14ac:dyDescent="0.25">
      <c r="A15" s="3">
        <v>3500</v>
      </c>
      <c r="B15" s="3">
        <v>5599</v>
      </c>
      <c r="C15" s="8" t="s">
        <v>8219</v>
      </c>
      <c r="D15" s="3">
        <v>51</v>
      </c>
      <c r="E15">
        <f t="shared" si="0"/>
        <v>3794.8064040000004</v>
      </c>
      <c r="F15" s="3">
        <v>112.602</v>
      </c>
    </row>
    <row r="16" spans="1:12" x14ac:dyDescent="0.25">
      <c r="A16" s="3">
        <v>6000</v>
      </c>
      <c r="B16" s="3">
        <v>6056</v>
      </c>
      <c r="C16" s="8" t="s">
        <v>8219</v>
      </c>
      <c r="D16" s="3">
        <v>41</v>
      </c>
      <c r="E16">
        <f t="shared" si="0"/>
        <v>5126.8464040000008</v>
      </c>
      <c r="F16" s="3">
        <v>112.602</v>
      </c>
    </row>
    <row r="17" spans="1:11" x14ac:dyDescent="0.25">
      <c r="A17" s="3">
        <v>2000</v>
      </c>
      <c r="B17" s="3">
        <v>2132</v>
      </c>
      <c r="C17" s="8" t="s">
        <v>8219</v>
      </c>
      <c r="D17" s="3">
        <v>98</v>
      </c>
      <c r="E17">
        <f t="shared" si="0"/>
        <v>213.21840400000011</v>
      </c>
      <c r="F17" s="3">
        <v>112.602</v>
      </c>
    </row>
    <row r="18" spans="1:11" x14ac:dyDescent="0.25">
      <c r="A18" s="3">
        <v>12000</v>
      </c>
      <c r="B18" s="3">
        <v>12029</v>
      </c>
      <c r="C18" s="8" t="s">
        <v>8219</v>
      </c>
      <c r="D18" s="3">
        <v>70</v>
      </c>
      <c r="E18">
        <f t="shared" si="0"/>
        <v>1814.9304040000004</v>
      </c>
      <c r="F18" s="3">
        <v>112.602</v>
      </c>
    </row>
    <row r="19" spans="1:11" x14ac:dyDescent="0.25">
      <c r="A19" s="3">
        <v>1500</v>
      </c>
      <c r="B19" s="3">
        <v>1510</v>
      </c>
      <c r="C19" s="8" t="s">
        <v>8219</v>
      </c>
      <c r="D19" s="3">
        <v>36</v>
      </c>
      <c r="E19">
        <f t="shared" si="0"/>
        <v>5867.8664040000003</v>
      </c>
      <c r="F19" s="3">
        <v>112.602</v>
      </c>
    </row>
    <row r="20" spans="1:11" x14ac:dyDescent="0.25">
      <c r="A20" s="3">
        <v>30000</v>
      </c>
      <c r="B20" s="3">
        <v>31896.33</v>
      </c>
      <c r="C20" s="8" t="s">
        <v>8219</v>
      </c>
      <c r="D20" s="3">
        <v>342</v>
      </c>
      <c r="E20">
        <f t="shared" si="0"/>
        <v>52623.442404000001</v>
      </c>
      <c r="F20" s="3">
        <v>112.602</v>
      </c>
    </row>
    <row r="21" spans="1:11" x14ac:dyDescent="0.25">
      <c r="A21" s="3">
        <v>850</v>
      </c>
      <c r="B21" s="3">
        <v>1235</v>
      </c>
      <c r="C21" s="8" t="s">
        <v>8219</v>
      </c>
      <c r="D21" s="3">
        <v>22</v>
      </c>
      <c r="E21">
        <f t="shared" si="0"/>
        <v>8208.7224040000001</v>
      </c>
      <c r="F21" s="3">
        <v>112.602</v>
      </c>
    </row>
    <row r="22" spans="1:11" x14ac:dyDescent="0.25">
      <c r="A22" s="3">
        <v>2000</v>
      </c>
      <c r="B22" s="3">
        <v>2004</v>
      </c>
      <c r="C22" s="8" t="s">
        <v>8219</v>
      </c>
      <c r="D22" s="3">
        <v>25</v>
      </c>
      <c r="E22">
        <f t="shared" si="0"/>
        <v>7674.1104040000009</v>
      </c>
      <c r="F22" s="3">
        <v>112.602</v>
      </c>
    </row>
    <row r="23" spans="1:11" x14ac:dyDescent="0.25">
      <c r="A23" s="3">
        <v>18500</v>
      </c>
      <c r="B23" s="3">
        <v>20190</v>
      </c>
      <c r="C23" s="8" t="s">
        <v>8219</v>
      </c>
      <c r="D23" s="3">
        <v>101</v>
      </c>
      <c r="E23">
        <f t="shared" si="0"/>
        <v>134.60640400000008</v>
      </c>
      <c r="F23" s="3">
        <v>112.602</v>
      </c>
      <c r="K23">
        <f>(SUM(J24:J4137))/4114</f>
        <v>0</v>
      </c>
    </row>
    <row r="24" spans="1:11" x14ac:dyDescent="0.25">
      <c r="A24" s="3">
        <v>350</v>
      </c>
      <c r="B24" s="3">
        <v>410</v>
      </c>
      <c r="C24" s="8" t="s">
        <v>8219</v>
      </c>
      <c r="D24" s="3">
        <v>8</v>
      </c>
      <c r="E24">
        <f t="shared" si="0"/>
        <v>10941.578404000002</v>
      </c>
      <c r="F24" s="3">
        <v>112.602</v>
      </c>
    </row>
    <row r="25" spans="1:11" x14ac:dyDescent="0.25">
      <c r="A25" s="3">
        <v>2000</v>
      </c>
      <c r="B25" s="3">
        <v>2370</v>
      </c>
      <c r="C25" s="8" t="s">
        <v>8219</v>
      </c>
      <c r="D25" s="3">
        <v>23</v>
      </c>
      <c r="E25">
        <f t="shared" si="0"/>
        <v>8028.5184040000004</v>
      </c>
      <c r="F25" s="3">
        <v>112.602</v>
      </c>
    </row>
    <row r="26" spans="1:11" x14ac:dyDescent="0.25">
      <c r="A26" s="3">
        <v>35000</v>
      </c>
      <c r="B26" s="3">
        <v>38082.69</v>
      </c>
      <c r="C26" s="8" t="s">
        <v>8219</v>
      </c>
      <c r="D26" s="3">
        <v>574</v>
      </c>
      <c r="E26">
        <f t="shared" si="0"/>
        <v>212888.11440400002</v>
      </c>
      <c r="F26" s="3">
        <v>112.602</v>
      </c>
    </row>
    <row r="27" spans="1:11" x14ac:dyDescent="0.25">
      <c r="A27" s="3">
        <v>600</v>
      </c>
      <c r="B27" s="3">
        <v>800</v>
      </c>
      <c r="C27" s="8" t="s">
        <v>8219</v>
      </c>
      <c r="D27" s="3">
        <v>14</v>
      </c>
      <c r="E27">
        <f t="shared" si="0"/>
        <v>9722.3544040000015</v>
      </c>
      <c r="F27" s="3">
        <v>112.602</v>
      </c>
    </row>
    <row r="28" spans="1:11" x14ac:dyDescent="0.25">
      <c r="A28" s="3">
        <v>1250</v>
      </c>
      <c r="B28" s="3">
        <v>1940</v>
      </c>
      <c r="C28" s="8" t="s">
        <v>8219</v>
      </c>
      <c r="D28" s="3">
        <v>19</v>
      </c>
      <c r="E28">
        <f t="shared" si="0"/>
        <v>8761.3344040000011</v>
      </c>
      <c r="F28" s="3">
        <v>112.602</v>
      </c>
    </row>
    <row r="29" spans="1:11" x14ac:dyDescent="0.25">
      <c r="A29" s="3">
        <v>20000</v>
      </c>
      <c r="B29" s="3">
        <v>22345</v>
      </c>
      <c r="C29" s="8" t="s">
        <v>8219</v>
      </c>
      <c r="D29" s="3">
        <v>150</v>
      </c>
      <c r="E29">
        <f t="shared" si="0"/>
        <v>1398.6104039999998</v>
      </c>
      <c r="F29" s="3">
        <v>112.602</v>
      </c>
    </row>
    <row r="30" spans="1:11" x14ac:dyDescent="0.25">
      <c r="A30" s="3">
        <v>12000</v>
      </c>
      <c r="B30" s="3">
        <v>12042</v>
      </c>
      <c r="C30" s="8" t="s">
        <v>8219</v>
      </c>
      <c r="D30" s="3">
        <v>71</v>
      </c>
      <c r="E30">
        <f t="shared" si="0"/>
        <v>1730.7264040000002</v>
      </c>
      <c r="F30" s="3">
        <v>112.602</v>
      </c>
    </row>
    <row r="31" spans="1:11" x14ac:dyDescent="0.25">
      <c r="A31" s="3">
        <v>3000</v>
      </c>
      <c r="B31" s="3">
        <v>3700</v>
      </c>
      <c r="C31" s="8" t="s">
        <v>8219</v>
      </c>
      <c r="D31" s="3">
        <v>117</v>
      </c>
      <c r="E31">
        <f t="shared" si="0"/>
        <v>19.342403999999966</v>
      </c>
      <c r="F31" s="3">
        <v>112.602</v>
      </c>
    </row>
    <row r="32" spans="1:11" x14ac:dyDescent="0.25">
      <c r="A32" s="3">
        <v>4000</v>
      </c>
      <c r="B32" s="3">
        <v>4051.99</v>
      </c>
      <c r="C32" s="8" t="s">
        <v>8219</v>
      </c>
      <c r="D32" s="3">
        <v>53</v>
      </c>
      <c r="E32">
        <f t="shared" si="0"/>
        <v>3552.3984040000005</v>
      </c>
      <c r="F32" s="3">
        <v>112.602</v>
      </c>
    </row>
    <row r="33" spans="1:6" x14ac:dyDescent="0.25">
      <c r="A33" s="3">
        <v>13</v>
      </c>
      <c r="B33" s="3">
        <v>13</v>
      </c>
      <c r="C33" s="8" t="s">
        <v>8219</v>
      </c>
      <c r="D33" s="3">
        <v>1</v>
      </c>
      <c r="E33">
        <f t="shared" si="0"/>
        <v>12455.006404000002</v>
      </c>
      <c r="F33" s="3">
        <v>112.602</v>
      </c>
    </row>
    <row r="34" spans="1:6" x14ac:dyDescent="0.25">
      <c r="A34" s="3">
        <v>28450</v>
      </c>
      <c r="B34" s="3">
        <v>28520</v>
      </c>
      <c r="C34" s="8" t="s">
        <v>8219</v>
      </c>
      <c r="D34" s="3">
        <v>89</v>
      </c>
      <c r="E34">
        <f t="shared" si="0"/>
        <v>557.0544040000002</v>
      </c>
      <c r="F34" s="3">
        <v>112.602</v>
      </c>
    </row>
    <row r="35" spans="1:6" x14ac:dyDescent="0.25">
      <c r="A35" s="3">
        <v>5250</v>
      </c>
      <c r="B35" s="3">
        <v>5360</v>
      </c>
      <c r="C35" s="8" t="s">
        <v>8219</v>
      </c>
      <c r="D35" s="3">
        <v>64</v>
      </c>
      <c r="E35">
        <f t="shared" si="0"/>
        <v>2362.1544040000003</v>
      </c>
      <c r="F35" s="3">
        <v>112.602</v>
      </c>
    </row>
    <row r="36" spans="1:6" x14ac:dyDescent="0.25">
      <c r="A36" s="3">
        <v>2600</v>
      </c>
      <c r="B36" s="3">
        <v>3392</v>
      </c>
      <c r="C36" s="8" t="s">
        <v>8219</v>
      </c>
      <c r="D36" s="3">
        <v>68</v>
      </c>
      <c r="E36">
        <f t="shared" si="0"/>
        <v>1989.3384040000003</v>
      </c>
      <c r="F36" s="3">
        <v>112.602</v>
      </c>
    </row>
    <row r="37" spans="1:6" x14ac:dyDescent="0.25">
      <c r="A37" s="3">
        <v>1000</v>
      </c>
      <c r="B37" s="3">
        <v>1665</v>
      </c>
      <c r="C37" s="8" t="s">
        <v>8219</v>
      </c>
      <c r="D37" s="3">
        <v>28</v>
      </c>
      <c r="E37">
        <f t="shared" si="0"/>
        <v>7157.4984040000008</v>
      </c>
      <c r="F37" s="3">
        <v>112.602</v>
      </c>
    </row>
    <row r="38" spans="1:6" x14ac:dyDescent="0.25">
      <c r="A38" s="3">
        <v>6000</v>
      </c>
      <c r="B38" s="3">
        <v>8529</v>
      </c>
      <c r="C38" s="8" t="s">
        <v>8219</v>
      </c>
      <c r="D38" s="3">
        <v>44</v>
      </c>
      <c r="E38">
        <f t="shared" si="0"/>
        <v>4706.2344040000007</v>
      </c>
      <c r="F38" s="3">
        <v>112.602</v>
      </c>
    </row>
    <row r="39" spans="1:6" x14ac:dyDescent="0.25">
      <c r="A39" s="3">
        <v>22000</v>
      </c>
      <c r="B39" s="3">
        <v>40357</v>
      </c>
      <c r="C39" s="8" t="s">
        <v>8219</v>
      </c>
      <c r="D39" s="3">
        <v>253</v>
      </c>
      <c r="E39">
        <f t="shared" si="0"/>
        <v>19711.598404</v>
      </c>
      <c r="F39" s="3">
        <v>112.602</v>
      </c>
    </row>
    <row r="40" spans="1:6" x14ac:dyDescent="0.25">
      <c r="A40" s="3">
        <v>2500</v>
      </c>
      <c r="B40" s="3">
        <v>2751</v>
      </c>
      <c r="C40" s="8" t="s">
        <v>8219</v>
      </c>
      <c r="D40" s="3">
        <v>66</v>
      </c>
      <c r="E40">
        <f t="shared" si="0"/>
        <v>2171.7464040000004</v>
      </c>
      <c r="F40" s="3">
        <v>112.602</v>
      </c>
    </row>
    <row r="41" spans="1:6" x14ac:dyDescent="0.25">
      <c r="A41" s="3">
        <v>25000</v>
      </c>
      <c r="B41" s="3">
        <v>32745</v>
      </c>
      <c r="C41" s="8" t="s">
        <v>8219</v>
      </c>
      <c r="D41" s="3">
        <v>217</v>
      </c>
      <c r="E41">
        <f t="shared" si="0"/>
        <v>10898.942403999999</v>
      </c>
      <c r="F41" s="3">
        <v>112.602</v>
      </c>
    </row>
    <row r="42" spans="1:6" x14ac:dyDescent="0.25">
      <c r="A42" s="3">
        <v>2000</v>
      </c>
      <c r="B42" s="3">
        <v>2027</v>
      </c>
      <c r="C42" s="8" t="s">
        <v>8219</v>
      </c>
      <c r="D42" s="3">
        <v>16</v>
      </c>
      <c r="E42">
        <f t="shared" si="0"/>
        <v>9331.9464040000003</v>
      </c>
      <c r="F42" s="3">
        <v>112.602</v>
      </c>
    </row>
    <row r="43" spans="1:6" x14ac:dyDescent="0.25">
      <c r="A43" s="3">
        <v>2000</v>
      </c>
      <c r="B43" s="3">
        <v>2000</v>
      </c>
      <c r="C43" s="8" t="s">
        <v>8219</v>
      </c>
      <c r="D43" s="3">
        <v>19</v>
      </c>
      <c r="E43">
        <f t="shared" si="0"/>
        <v>8761.3344040000011</v>
      </c>
      <c r="F43" s="3">
        <v>112.602</v>
      </c>
    </row>
    <row r="44" spans="1:6" x14ac:dyDescent="0.25">
      <c r="A44" s="3">
        <v>14000</v>
      </c>
      <c r="B44" s="3">
        <v>19860</v>
      </c>
      <c r="C44" s="8" t="s">
        <v>8219</v>
      </c>
      <c r="D44" s="3">
        <v>169</v>
      </c>
      <c r="E44">
        <f t="shared" si="0"/>
        <v>3180.7344039999994</v>
      </c>
      <c r="F44" s="3">
        <v>112.602</v>
      </c>
    </row>
    <row r="45" spans="1:6" x14ac:dyDescent="0.25">
      <c r="A45" s="3">
        <v>10000</v>
      </c>
      <c r="B45" s="3">
        <v>30866</v>
      </c>
      <c r="C45" s="8" t="s">
        <v>8219</v>
      </c>
      <c r="D45" s="3">
        <v>263</v>
      </c>
      <c r="E45">
        <f t="shared" si="0"/>
        <v>22619.558403999999</v>
      </c>
      <c r="F45" s="3">
        <v>112.602</v>
      </c>
    </row>
    <row r="46" spans="1:6" x14ac:dyDescent="0.25">
      <c r="A46" s="3">
        <v>2000</v>
      </c>
      <c r="B46" s="3">
        <v>2000</v>
      </c>
      <c r="C46" s="8" t="s">
        <v>8219</v>
      </c>
      <c r="D46" s="3">
        <v>15</v>
      </c>
      <c r="E46">
        <f t="shared" si="0"/>
        <v>9526.150404</v>
      </c>
      <c r="F46" s="3">
        <v>112.602</v>
      </c>
    </row>
    <row r="47" spans="1:6" x14ac:dyDescent="0.25">
      <c r="A47" s="3">
        <v>5000</v>
      </c>
      <c r="B47" s="3">
        <v>6000</v>
      </c>
      <c r="C47" s="8" t="s">
        <v>8219</v>
      </c>
      <c r="D47" s="3">
        <v>61</v>
      </c>
      <c r="E47">
        <f t="shared" si="0"/>
        <v>2662.7664040000004</v>
      </c>
      <c r="F47" s="3">
        <v>112.602</v>
      </c>
    </row>
    <row r="48" spans="1:6" x14ac:dyDescent="0.25">
      <c r="A48" s="3">
        <v>8400</v>
      </c>
      <c r="B48" s="3">
        <v>8750</v>
      </c>
      <c r="C48" s="8" t="s">
        <v>8219</v>
      </c>
      <c r="D48" s="3">
        <v>45</v>
      </c>
      <c r="E48">
        <f t="shared" si="0"/>
        <v>4570.0304040000001</v>
      </c>
      <c r="F48" s="3">
        <v>112.602</v>
      </c>
    </row>
    <row r="49" spans="1:6" x14ac:dyDescent="0.25">
      <c r="A49" s="3">
        <v>5000</v>
      </c>
      <c r="B49" s="3">
        <v>5380.55</v>
      </c>
      <c r="C49" s="8" t="s">
        <v>8219</v>
      </c>
      <c r="D49" s="3">
        <v>70</v>
      </c>
      <c r="E49">
        <f t="shared" si="0"/>
        <v>1814.9304040000004</v>
      </c>
      <c r="F49" s="3">
        <v>112.602</v>
      </c>
    </row>
    <row r="50" spans="1:6" x14ac:dyDescent="0.25">
      <c r="A50" s="3">
        <v>2000</v>
      </c>
      <c r="B50" s="3">
        <v>2159</v>
      </c>
      <c r="C50" s="8" t="s">
        <v>8219</v>
      </c>
      <c r="D50" s="3">
        <v>38</v>
      </c>
      <c r="E50">
        <f t="shared" si="0"/>
        <v>5565.4584040000009</v>
      </c>
      <c r="F50" s="3">
        <v>112.602</v>
      </c>
    </row>
    <row r="51" spans="1:6" x14ac:dyDescent="0.25">
      <c r="A51" s="3">
        <v>12000</v>
      </c>
      <c r="B51" s="3">
        <v>12000</v>
      </c>
      <c r="C51" s="8" t="s">
        <v>8219</v>
      </c>
      <c r="D51" s="3">
        <v>87</v>
      </c>
      <c r="E51">
        <f t="shared" si="0"/>
        <v>655.46240400000022</v>
      </c>
      <c r="F51" s="3">
        <v>112.602</v>
      </c>
    </row>
    <row r="52" spans="1:6" x14ac:dyDescent="0.25">
      <c r="A52" s="3">
        <v>600</v>
      </c>
      <c r="B52" s="3">
        <v>600</v>
      </c>
      <c r="C52" s="8" t="s">
        <v>8219</v>
      </c>
      <c r="D52" s="3">
        <v>22</v>
      </c>
      <c r="E52">
        <f t="shared" si="0"/>
        <v>8208.7224040000001</v>
      </c>
      <c r="F52" s="3">
        <v>112.602</v>
      </c>
    </row>
    <row r="53" spans="1:6" x14ac:dyDescent="0.25">
      <c r="A53" s="3">
        <v>11000</v>
      </c>
      <c r="B53" s="3">
        <v>14082</v>
      </c>
      <c r="C53" s="8" t="s">
        <v>8219</v>
      </c>
      <c r="D53" s="3">
        <v>119</v>
      </c>
      <c r="E53">
        <f t="shared" si="0"/>
        <v>40.934403999999951</v>
      </c>
      <c r="F53" s="3">
        <v>112.602</v>
      </c>
    </row>
    <row r="54" spans="1:6" x14ac:dyDescent="0.25">
      <c r="A54" s="3">
        <v>10000</v>
      </c>
      <c r="B54" s="3">
        <v>11621</v>
      </c>
      <c r="C54" s="8" t="s">
        <v>8219</v>
      </c>
      <c r="D54" s="3">
        <v>52</v>
      </c>
      <c r="E54">
        <f t="shared" si="0"/>
        <v>3672.6024040000007</v>
      </c>
      <c r="F54" s="3">
        <v>112.602</v>
      </c>
    </row>
    <row r="55" spans="1:6" x14ac:dyDescent="0.25">
      <c r="A55" s="3">
        <v>3000</v>
      </c>
      <c r="B55" s="3">
        <v>3289</v>
      </c>
      <c r="C55" s="8" t="s">
        <v>8219</v>
      </c>
      <c r="D55" s="3">
        <v>117</v>
      </c>
      <c r="E55">
        <f t="shared" si="0"/>
        <v>19.342403999999966</v>
      </c>
      <c r="F55" s="3">
        <v>112.602</v>
      </c>
    </row>
    <row r="56" spans="1:6" x14ac:dyDescent="0.25">
      <c r="A56" s="3">
        <v>10000</v>
      </c>
      <c r="B56" s="3">
        <v>10100</v>
      </c>
      <c r="C56" s="8" t="s">
        <v>8219</v>
      </c>
      <c r="D56" s="3">
        <v>52</v>
      </c>
      <c r="E56">
        <f t="shared" si="0"/>
        <v>3672.6024040000007</v>
      </c>
      <c r="F56" s="3">
        <v>112.602</v>
      </c>
    </row>
    <row r="57" spans="1:6" x14ac:dyDescent="0.25">
      <c r="A57" s="3">
        <v>8600</v>
      </c>
      <c r="B57" s="3">
        <v>11090</v>
      </c>
      <c r="C57" s="8" t="s">
        <v>8219</v>
      </c>
      <c r="D57" s="3">
        <v>86</v>
      </c>
      <c r="E57">
        <f t="shared" si="0"/>
        <v>707.66640400000017</v>
      </c>
      <c r="F57" s="3">
        <v>112.602</v>
      </c>
    </row>
    <row r="58" spans="1:6" x14ac:dyDescent="0.25">
      <c r="A58" s="3">
        <v>8000</v>
      </c>
      <c r="B58" s="3">
        <v>8581</v>
      </c>
      <c r="C58" s="8" t="s">
        <v>8219</v>
      </c>
      <c r="D58" s="3">
        <v>174</v>
      </c>
      <c r="E58">
        <f t="shared" si="0"/>
        <v>3769.7144039999994</v>
      </c>
      <c r="F58" s="3">
        <v>112.602</v>
      </c>
    </row>
    <row r="59" spans="1:6" x14ac:dyDescent="0.25">
      <c r="A59" s="3">
        <v>15000</v>
      </c>
      <c r="B59" s="3">
        <v>15285</v>
      </c>
      <c r="C59" s="8" t="s">
        <v>8219</v>
      </c>
      <c r="D59" s="3">
        <v>69</v>
      </c>
      <c r="E59">
        <f t="shared" si="0"/>
        <v>1901.1344040000004</v>
      </c>
      <c r="F59" s="3">
        <v>112.602</v>
      </c>
    </row>
    <row r="60" spans="1:6" x14ac:dyDescent="0.25">
      <c r="A60" s="3">
        <v>10000</v>
      </c>
      <c r="B60" s="3">
        <v>10291</v>
      </c>
      <c r="C60" s="8" t="s">
        <v>8219</v>
      </c>
      <c r="D60" s="3">
        <v>75</v>
      </c>
      <c r="E60">
        <f t="shared" si="0"/>
        <v>1413.9104040000002</v>
      </c>
      <c r="F60" s="3">
        <v>112.602</v>
      </c>
    </row>
    <row r="61" spans="1:6" x14ac:dyDescent="0.25">
      <c r="A61" s="3">
        <v>20000</v>
      </c>
      <c r="B61" s="3">
        <v>20025.14</v>
      </c>
      <c r="C61" s="8" t="s">
        <v>8219</v>
      </c>
      <c r="D61" s="3">
        <v>33</v>
      </c>
      <c r="E61">
        <f t="shared" si="0"/>
        <v>6336.4784040000004</v>
      </c>
      <c r="F61" s="3">
        <v>112.602</v>
      </c>
    </row>
    <row r="62" spans="1:6" x14ac:dyDescent="0.25">
      <c r="A62" s="3">
        <v>4500</v>
      </c>
      <c r="B62" s="3">
        <v>4648.33</v>
      </c>
      <c r="C62" s="8" t="s">
        <v>8219</v>
      </c>
      <c r="D62" s="3">
        <v>108</v>
      </c>
      <c r="E62">
        <f t="shared" si="0"/>
        <v>21.178404000000036</v>
      </c>
      <c r="F62" s="3">
        <v>112.602</v>
      </c>
    </row>
    <row r="63" spans="1:6" x14ac:dyDescent="0.25">
      <c r="A63" s="3">
        <v>5000</v>
      </c>
      <c r="B63" s="3">
        <v>7415</v>
      </c>
      <c r="C63" s="8" t="s">
        <v>8219</v>
      </c>
      <c r="D63" s="3">
        <v>23</v>
      </c>
      <c r="E63">
        <f t="shared" si="0"/>
        <v>8028.5184040000004</v>
      </c>
      <c r="F63" s="3">
        <v>112.602</v>
      </c>
    </row>
    <row r="64" spans="1:6" x14ac:dyDescent="0.25">
      <c r="A64" s="3">
        <v>3000</v>
      </c>
      <c r="B64" s="3">
        <v>4642</v>
      </c>
      <c r="C64" s="8" t="s">
        <v>8219</v>
      </c>
      <c r="D64" s="3">
        <v>48</v>
      </c>
      <c r="E64">
        <f t="shared" si="0"/>
        <v>4173.4184040000009</v>
      </c>
      <c r="F64" s="3">
        <v>112.602</v>
      </c>
    </row>
    <row r="65" spans="1:6" x14ac:dyDescent="0.25">
      <c r="A65" s="3">
        <v>2000</v>
      </c>
      <c r="B65" s="3">
        <v>2270.37</v>
      </c>
      <c r="C65" s="8" t="s">
        <v>8219</v>
      </c>
      <c r="D65" s="3">
        <v>64</v>
      </c>
      <c r="E65">
        <f t="shared" si="0"/>
        <v>2362.1544040000003</v>
      </c>
      <c r="F65" s="3">
        <v>112.602</v>
      </c>
    </row>
    <row r="66" spans="1:6" x14ac:dyDescent="0.25">
      <c r="A66" s="3">
        <v>1200</v>
      </c>
      <c r="B66" s="3">
        <v>2080</v>
      </c>
      <c r="C66" s="8" t="s">
        <v>8219</v>
      </c>
      <c r="D66" s="3">
        <v>24</v>
      </c>
      <c r="E66">
        <f t="shared" si="0"/>
        <v>7850.3144040000006</v>
      </c>
      <c r="F66" s="3">
        <v>112.602</v>
      </c>
    </row>
    <row r="67" spans="1:6" x14ac:dyDescent="0.25">
      <c r="A67" s="3">
        <v>7000</v>
      </c>
      <c r="B67" s="3">
        <v>7527</v>
      </c>
      <c r="C67" s="8" t="s">
        <v>8219</v>
      </c>
      <c r="D67" s="3">
        <v>57</v>
      </c>
      <c r="E67">
        <f t="shared" ref="E67:E130" si="1">POWER(D67-F67,2)</f>
        <v>3091.5824040000002</v>
      </c>
      <c r="F67" s="3">
        <v>112.602</v>
      </c>
    </row>
    <row r="68" spans="1:6" x14ac:dyDescent="0.25">
      <c r="A68" s="3">
        <v>2000</v>
      </c>
      <c r="B68" s="3">
        <v>2372</v>
      </c>
      <c r="C68" s="8" t="s">
        <v>8219</v>
      </c>
      <c r="D68" s="3">
        <v>26</v>
      </c>
      <c r="E68">
        <f t="shared" si="1"/>
        <v>7499.9064040000003</v>
      </c>
      <c r="F68" s="3">
        <v>112.602</v>
      </c>
    </row>
    <row r="69" spans="1:6" x14ac:dyDescent="0.25">
      <c r="A69" s="3">
        <v>2000</v>
      </c>
      <c r="B69" s="3">
        <v>2325</v>
      </c>
      <c r="C69" s="8" t="s">
        <v>8219</v>
      </c>
      <c r="D69" s="3">
        <v>20</v>
      </c>
      <c r="E69">
        <f t="shared" si="1"/>
        <v>8575.1304040000014</v>
      </c>
      <c r="F69" s="3">
        <v>112.602</v>
      </c>
    </row>
    <row r="70" spans="1:6" x14ac:dyDescent="0.25">
      <c r="A70" s="3">
        <v>600</v>
      </c>
      <c r="B70" s="3">
        <v>763</v>
      </c>
      <c r="C70" s="8" t="s">
        <v>8219</v>
      </c>
      <c r="D70" s="3">
        <v>36</v>
      </c>
      <c r="E70">
        <f t="shared" si="1"/>
        <v>5867.8664040000003</v>
      </c>
      <c r="F70" s="3">
        <v>112.602</v>
      </c>
    </row>
    <row r="71" spans="1:6" x14ac:dyDescent="0.25">
      <c r="A71" s="3">
        <v>10000</v>
      </c>
      <c r="B71" s="3">
        <v>11094.23</v>
      </c>
      <c r="C71" s="8" t="s">
        <v>8219</v>
      </c>
      <c r="D71" s="3">
        <v>178</v>
      </c>
      <c r="E71">
        <f t="shared" si="1"/>
        <v>4276.8984039999996</v>
      </c>
      <c r="F71" s="3">
        <v>112.602</v>
      </c>
    </row>
    <row r="72" spans="1:6" x14ac:dyDescent="0.25">
      <c r="A72" s="3">
        <v>500</v>
      </c>
      <c r="B72" s="3">
        <v>636</v>
      </c>
      <c r="C72" s="8" t="s">
        <v>8219</v>
      </c>
      <c r="D72" s="3">
        <v>17</v>
      </c>
      <c r="E72">
        <f t="shared" si="1"/>
        <v>9139.7424040000005</v>
      </c>
      <c r="F72" s="3">
        <v>112.602</v>
      </c>
    </row>
    <row r="73" spans="1:6" x14ac:dyDescent="0.25">
      <c r="A73" s="3">
        <v>1800</v>
      </c>
      <c r="B73" s="3">
        <v>2231</v>
      </c>
      <c r="C73" s="8" t="s">
        <v>8219</v>
      </c>
      <c r="D73" s="3">
        <v>32</v>
      </c>
      <c r="E73">
        <f t="shared" si="1"/>
        <v>6496.682404000001</v>
      </c>
      <c r="F73" s="3">
        <v>112.602</v>
      </c>
    </row>
    <row r="74" spans="1:6" x14ac:dyDescent="0.25">
      <c r="A74" s="3">
        <v>2200</v>
      </c>
      <c r="B74" s="3">
        <v>2385</v>
      </c>
      <c r="C74" s="8" t="s">
        <v>8219</v>
      </c>
      <c r="D74" s="3">
        <v>41</v>
      </c>
      <c r="E74">
        <f t="shared" si="1"/>
        <v>5126.8464040000008</v>
      </c>
      <c r="F74" s="3">
        <v>112.602</v>
      </c>
    </row>
    <row r="75" spans="1:6" x14ac:dyDescent="0.25">
      <c r="A75" s="3">
        <v>900</v>
      </c>
      <c r="B75" s="3">
        <v>900</v>
      </c>
      <c r="C75" s="8" t="s">
        <v>8219</v>
      </c>
      <c r="D75" s="3">
        <v>18</v>
      </c>
      <c r="E75">
        <f t="shared" si="1"/>
        <v>8949.5384040000008</v>
      </c>
      <c r="F75" s="3">
        <v>112.602</v>
      </c>
    </row>
    <row r="76" spans="1:6" x14ac:dyDescent="0.25">
      <c r="A76" s="3">
        <v>500</v>
      </c>
      <c r="B76" s="3">
        <v>564.66</v>
      </c>
      <c r="C76" s="8" t="s">
        <v>8219</v>
      </c>
      <c r="D76" s="3">
        <v>29</v>
      </c>
      <c r="E76">
        <f t="shared" si="1"/>
        <v>6989.2944040000002</v>
      </c>
      <c r="F76" s="3">
        <v>112.602</v>
      </c>
    </row>
    <row r="77" spans="1:6" x14ac:dyDescent="0.25">
      <c r="A77" s="3">
        <v>3500</v>
      </c>
      <c r="B77" s="3">
        <v>4040</v>
      </c>
      <c r="C77" s="8" t="s">
        <v>8219</v>
      </c>
      <c r="D77" s="3">
        <v>47</v>
      </c>
      <c r="E77">
        <f t="shared" si="1"/>
        <v>4303.6224040000006</v>
      </c>
      <c r="F77" s="3">
        <v>112.602</v>
      </c>
    </row>
    <row r="78" spans="1:6" x14ac:dyDescent="0.25">
      <c r="A78" s="3">
        <v>300</v>
      </c>
      <c r="B78" s="3">
        <v>460</v>
      </c>
      <c r="C78" s="8" t="s">
        <v>8219</v>
      </c>
      <c r="D78" s="3">
        <v>15</v>
      </c>
      <c r="E78">
        <f t="shared" si="1"/>
        <v>9526.150404</v>
      </c>
      <c r="F78" s="3">
        <v>112.602</v>
      </c>
    </row>
    <row r="79" spans="1:6" x14ac:dyDescent="0.25">
      <c r="A79" s="3">
        <v>400</v>
      </c>
      <c r="B79" s="3">
        <v>1570</v>
      </c>
      <c r="C79" s="8" t="s">
        <v>8219</v>
      </c>
      <c r="D79" s="3">
        <v>26</v>
      </c>
      <c r="E79">
        <f t="shared" si="1"/>
        <v>7499.9064040000003</v>
      </c>
      <c r="F79" s="3">
        <v>112.602</v>
      </c>
    </row>
    <row r="80" spans="1:6" x14ac:dyDescent="0.25">
      <c r="A80" s="3">
        <v>50</v>
      </c>
      <c r="B80" s="3">
        <v>1351</v>
      </c>
      <c r="C80" s="8" t="s">
        <v>8219</v>
      </c>
      <c r="D80" s="3">
        <v>35</v>
      </c>
      <c r="E80">
        <f t="shared" si="1"/>
        <v>6022.070404000001</v>
      </c>
      <c r="F80" s="3">
        <v>112.602</v>
      </c>
    </row>
    <row r="81" spans="1:6" x14ac:dyDescent="0.25">
      <c r="A81" s="3">
        <v>1300</v>
      </c>
      <c r="B81" s="3">
        <v>1651</v>
      </c>
      <c r="C81" s="8" t="s">
        <v>8219</v>
      </c>
      <c r="D81" s="3">
        <v>41</v>
      </c>
      <c r="E81">
        <f t="shared" si="1"/>
        <v>5126.8464040000008</v>
      </c>
      <c r="F81" s="3">
        <v>112.602</v>
      </c>
    </row>
    <row r="82" spans="1:6" x14ac:dyDescent="0.25">
      <c r="A82" s="3">
        <v>12000</v>
      </c>
      <c r="B82" s="3">
        <v>12870</v>
      </c>
      <c r="C82" s="8" t="s">
        <v>8219</v>
      </c>
      <c r="D82" s="3">
        <v>47</v>
      </c>
      <c r="E82">
        <f t="shared" si="1"/>
        <v>4303.6224040000006</v>
      </c>
      <c r="F82" s="3">
        <v>112.602</v>
      </c>
    </row>
    <row r="83" spans="1:6" x14ac:dyDescent="0.25">
      <c r="A83" s="3">
        <v>750</v>
      </c>
      <c r="B83" s="3">
        <v>1485</v>
      </c>
      <c r="C83" s="8" t="s">
        <v>8219</v>
      </c>
      <c r="D83" s="3">
        <v>28</v>
      </c>
      <c r="E83">
        <f t="shared" si="1"/>
        <v>7157.4984040000008</v>
      </c>
      <c r="F83" s="3">
        <v>112.602</v>
      </c>
    </row>
    <row r="84" spans="1:6" x14ac:dyDescent="0.25">
      <c r="A84" s="3">
        <v>4000</v>
      </c>
      <c r="B84" s="3">
        <v>4000.5</v>
      </c>
      <c r="C84" s="8" t="s">
        <v>8219</v>
      </c>
      <c r="D84" s="3">
        <v>100</v>
      </c>
      <c r="E84">
        <f t="shared" si="1"/>
        <v>158.81040400000009</v>
      </c>
      <c r="F84" s="3">
        <v>112.602</v>
      </c>
    </row>
    <row r="85" spans="1:6" x14ac:dyDescent="0.25">
      <c r="A85" s="3">
        <v>200</v>
      </c>
      <c r="B85" s="3">
        <v>205</v>
      </c>
      <c r="C85" s="8" t="s">
        <v>8219</v>
      </c>
      <c r="D85" s="3">
        <v>13</v>
      </c>
      <c r="E85">
        <f t="shared" si="1"/>
        <v>9920.5584040000012</v>
      </c>
      <c r="F85" s="3">
        <v>112.602</v>
      </c>
    </row>
    <row r="86" spans="1:6" x14ac:dyDescent="0.25">
      <c r="A86" s="3">
        <v>500</v>
      </c>
      <c r="B86" s="3">
        <v>500</v>
      </c>
      <c r="C86" s="8" t="s">
        <v>8219</v>
      </c>
      <c r="D86" s="3">
        <v>7</v>
      </c>
      <c r="E86">
        <f t="shared" si="1"/>
        <v>11151.782404000001</v>
      </c>
      <c r="F86" s="3">
        <v>112.602</v>
      </c>
    </row>
    <row r="87" spans="1:6" x14ac:dyDescent="0.25">
      <c r="A87" s="3">
        <v>1200</v>
      </c>
      <c r="B87" s="3">
        <v>1506</v>
      </c>
      <c r="C87" s="8" t="s">
        <v>8219</v>
      </c>
      <c r="D87" s="3">
        <v>21</v>
      </c>
      <c r="E87">
        <f t="shared" si="1"/>
        <v>8390.9264039999998</v>
      </c>
      <c r="F87" s="3">
        <v>112.602</v>
      </c>
    </row>
    <row r="88" spans="1:6" x14ac:dyDescent="0.25">
      <c r="A88" s="3">
        <v>6000</v>
      </c>
      <c r="B88" s="3">
        <v>6388</v>
      </c>
      <c r="C88" s="8" t="s">
        <v>8219</v>
      </c>
      <c r="D88" s="3">
        <v>17</v>
      </c>
      <c r="E88">
        <f t="shared" si="1"/>
        <v>9139.7424040000005</v>
      </c>
      <c r="F88" s="3">
        <v>112.602</v>
      </c>
    </row>
    <row r="89" spans="1:6" x14ac:dyDescent="0.25">
      <c r="A89" s="3">
        <v>2500</v>
      </c>
      <c r="B89" s="3">
        <v>2615</v>
      </c>
      <c r="C89" s="8" t="s">
        <v>8219</v>
      </c>
      <c r="D89" s="3">
        <v>25</v>
      </c>
      <c r="E89">
        <f t="shared" si="1"/>
        <v>7674.1104040000009</v>
      </c>
      <c r="F89" s="3">
        <v>112.602</v>
      </c>
    </row>
    <row r="90" spans="1:6" x14ac:dyDescent="0.25">
      <c r="A90" s="3">
        <v>3500</v>
      </c>
      <c r="B90" s="3">
        <v>3600</v>
      </c>
      <c r="C90" s="8" t="s">
        <v>8219</v>
      </c>
      <c r="D90" s="3">
        <v>60</v>
      </c>
      <c r="E90">
        <f t="shared" si="1"/>
        <v>2766.9704040000006</v>
      </c>
      <c r="F90" s="3">
        <v>112.602</v>
      </c>
    </row>
    <row r="91" spans="1:6" x14ac:dyDescent="0.25">
      <c r="A91" s="3">
        <v>6000</v>
      </c>
      <c r="B91" s="3">
        <v>6904</v>
      </c>
      <c r="C91" s="8" t="s">
        <v>8219</v>
      </c>
      <c r="D91" s="3">
        <v>56</v>
      </c>
      <c r="E91">
        <f t="shared" si="1"/>
        <v>3203.7864040000004</v>
      </c>
      <c r="F91" s="3">
        <v>112.602</v>
      </c>
    </row>
    <row r="92" spans="1:6" x14ac:dyDescent="0.25">
      <c r="A92" s="3">
        <v>500</v>
      </c>
      <c r="B92" s="3">
        <v>502</v>
      </c>
      <c r="C92" s="8" t="s">
        <v>8219</v>
      </c>
      <c r="D92" s="3">
        <v>16</v>
      </c>
      <c r="E92">
        <f t="shared" si="1"/>
        <v>9331.9464040000003</v>
      </c>
      <c r="F92" s="3">
        <v>112.602</v>
      </c>
    </row>
    <row r="93" spans="1:6" x14ac:dyDescent="0.25">
      <c r="A93" s="3">
        <v>3000</v>
      </c>
      <c r="B93" s="3">
        <v>3600</v>
      </c>
      <c r="C93" s="8" t="s">
        <v>8219</v>
      </c>
      <c r="D93" s="3">
        <v>46</v>
      </c>
      <c r="E93">
        <f t="shared" si="1"/>
        <v>4435.8264040000004</v>
      </c>
      <c r="F93" s="3">
        <v>112.602</v>
      </c>
    </row>
    <row r="94" spans="1:6" x14ac:dyDescent="0.25">
      <c r="A94" s="3">
        <v>5000</v>
      </c>
      <c r="B94" s="3">
        <v>5260</v>
      </c>
      <c r="C94" s="8" t="s">
        <v>8219</v>
      </c>
      <c r="D94" s="3">
        <v>43</v>
      </c>
      <c r="E94">
        <f t="shared" si="1"/>
        <v>4844.4384040000004</v>
      </c>
      <c r="F94" s="3">
        <v>112.602</v>
      </c>
    </row>
    <row r="95" spans="1:6" x14ac:dyDescent="0.25">
      <c r="A95" s="3">
        <v>1000</v>
      </c>
      <c r="B95" s="3">
        <v>1106</v>
      </c>
      <c r="C95" s="8" t="s">
        <v>8219</v>
      </c>
      <c r="D95" s="3">
        <v>15</v>
      </c>
      <c r="E95">
        <f t="shared" si="1"/>
        <v>9526.150404</v>
      </c>
      <c r="F95" s="3">
        <v>112.602</v>
      </c>
    </row>
    <row r="96" spans="1:6" x14ac:dyDescent="0.25">
      <c r="A96" s="3">
        <v>250</v>
      </c>
      <c r="B96" s="3">
        <v>260</v>
      </c>
      <c r="C96" s="8" t="s">
        <v>8219</v>
      </c>
      <c r="D96" s="3">
        <v>12</v>
      </c>
      <c r="E96">
        <f t="shared" si="1"/>
        <v>10120.762404000001</v>
      </c>
      <c r="F96" s="3">
        <v>112.602</v>
      </c>
    </row>
    <row r="97" spans="1:6" x14ac:dyDescent="0.25">
      <c r="A97" s="3">
        <v>350</v>
      </c>
      <c r="B97" s="3">
        <v>460</v>
      </c>
      <c r="C97" s="8" t="s">
        <v>8219</v>
      </c>
      <c r="D97" s="3">
        <v>21</v>
      </c>
      <c r="E97">
        <f t="shared" si="1"/>
        <v>8390.9264039999998</v>
      </c>
      <c r="F97" s="3">
        <v>112.602</v>
      </c>
    </row>
    <row r="98" spans="1:6" x14ac:dyDescent="0.25">
      <c r="A98" s="3">
        <v>1500</v>
      </c>
      <c r="B98" s="3">
        <v>1720</v>
      </c>
      <c r="C98" s="8" t="s">
        <v>8219</v>
      </c>
      <c r="D98" s="3">
        <v>34</v>
      </c>
      <c r="E98">
        <f t="shared" si="1"/>
        <v>6178.2744040000007</v>
      </c>
      <c r="F98" s="3">
        <v>112.602</v>
      </c>
    </row>
    <row r="99" spans="1:6" x14ac:dyDescent="0.25">
      <c r="A99" s="3">
        <v>400</v>
      </c>
      <c r="B99" s="3">
        <v>425</v>
      </c>
      <c r="C99" s="8" t="s">
        <v>8219</v>
      </c>
      <c r="D99" s="3">
        <v>8</v>
      </c>
      <c r="E99">
        <f t="shared" si="1"/>
        <v>10941.578404000002</v>
      </c>
      <c r="F99" s="3">
        <v>112.602</v>
      </c>
    </row>
    <row r="100" spans="1:6" x14ac:dyDescent="0.25">
      <c r="A100" s="3">
        <v>3200</v>
      </c>
      <c r="B100" s="3">
        <v>3400</v>
      </c>
      <c r="C100" s="8" t="s">
        <v>8219</v>
      </c>
      <c r="D100" s="3">
        <v>60</v>
      </c>
      <c r="E100">
        <f t="shared" si="1"/>
        <v>2766.9704040000006</v>
      </c>
      <c r="F100" s="3">
        <v>112.602</v>
      </c>
    </row>
    <row r="101" spans="1:6" x14ac:dyDescent="0.25">
      <c r="A101" s="3">
        <v>1500</v>
      </c>
      <c r="B101" s="3">
        <v>1590.29</v>
      </c>
      <c r="C101" s="8" t="s">
        <v>8219</v>
      </c>
      <c r="D101" s="3">
        <v>39</v>
      </c>
      <c r="E101">
        <f t="shared" si="1"/>
        <v>5417.2544040000002</v>
      </c>
      <c r="F101" s="3">
        <v>112.602</v>
      </c>
    </row>
    <row r="102" spans="1:6" x14ac:dyDescent="0.25">
      <c r="A102" s="3">
        <v>5000</v>
      </c>
      <c r="B102" s="3">
        <v>5000</v>
      </c>
      <c r="C102" s="8" t="s">
        <v>8219</v>
      </c>
      <c r="D102" s="3">
        <v>26</v>
      </c>
      <c r="E102">
        <f t="shared" si="1"/>
        <v>7499.9064040000003</v>
      </c>
      <c r="F102" s="3">
        <v>112.602</v>
      </c>
    </row>
    <row r="103" spans="1:6" x14ac:dyDescent="0.25">
      <c r="A103" s="3">
        <v>3500</v>
      </c>
      <c r="B103" s="3">
        <v>3500</v>
      </c>
      <c r="C103" s="8" t="s">
        <v>8219</v>
      </c>
      <c r="D103" s="3">
        <v>35</v>
      </c>
      <c r="E103">
        <f t="shared" si="1"/>
        <v>6022.070404000001</v>
      </c>
      <c r="F103" s="3">
        <v>112.602</v>
      </c>
    </row>
    <row r="104" spans="1:6" x14ac:dyDescent="0.25">
      <c r="A104" s="3">
        <v>6000</v>
      </c>
      <c r="B104" s="3">
        <v>7665</v>
      </c>
      <c r="C104" s="8" t="s">
        <v>8219</v>
      </c>
      <c r="D104" s="3">
        <v>65</v>
      </c>
      <c r="E104">
        <f t="shared" si="1"/>
        <v>2265.9504040000002</v>
      </c>
      <c r="F104" s="3">
        <v>112.602</v>
      </c>
    </row>
    <row r="105" spans="1:6" x14ac:dyDescent="0.25">
      <c r="A105" s="3">
        <v>1300</v>
      </c>
      <c r="B105" s="3">
        <v>1367</v>
      </c>
      <c r="C105" s="8" t="s">
        <v>8219</v>
      </c>
      <c r="D105" s="3">
        <v>49</v>
      </c>
      <c r="E105">
        <f t="shared" si="1"/>
        <v>4045.2144040000003</v>
      </c>
      <c r="F105" s="3">
        <v>112.602</v>
      </c>
    </row>
    <row r="106" spans="1:6" x14ac:dyDescent="0.25">
      <c r="A106" s="3">
        <v>500</v>
      </c>
      <c r="B106" s="3">
        <v>600</v>
      </c>
      <c r="C106" s="8" t="s">
        <v>8219</v>
      </c>
      <c r="D106" s="3">
        <v>10</v>
      </c>
      <c r="E106">
        <f t="shared" si="1"/>
        <v>10527.170404</v>
      </c>
      <c r="F106" s="3">
        <v>112.602</v>
      </c>
    </row>
    <row r="107" spans="1:6" x14ac:dyDescent="0.25">
      <c r="A107" s="3">
        <v>2200</v>
      </c>
      <c r="B107" s="3">
        <v>2363</v>
      </c>
      <c r="C107" s="8" t="s">
        <v>8219</v>
      </c>
      <c r="D107" s="3">
        <v>60</v>
      </c>
      <c r="E107">
        <f t="shared" si="1"/>
        <v>2766.9704040000006</v>
      </c>
      <c r="F107" s="3">
        <v>112.602</v>
      </c>
    </row>
    <row r="108" spans="1:6" x14ac:dyDescent="0.25">
      <c r="A108" s="3">
        <v>5000</v>
      </c>
      <c r="B108" s="3">
        <v>5025</v>
      </c>
      <c r="C108" s="8" t="s">
        <v>8219</v>
      </c>
      <c r="D108" s="3">
        <v>27</v>
      </c>
      <c r="E108">
        <f t="shared" si="1"/>
        <v>7327.7024040000006</v>
      </c>
      <c r="F108" s="3">
        <v>112.602</v>
      </c>
    </row>
    <row r="109" spans="1:6" x14ac:dyDescent="0.25">
      <c r="A109" s="3">
        <v>7500</v>
      </c>
      <c r="B109" s="3">
        <v>7685</v>
      </c>
      <c r="C109" s="8" t="s">
        <v>8219</v>
      </c>
      <c r="D109" s="3">
        <v>69</v>
      </c>
      <c r="E109">
        <f t="shared" si="1"/>
        <v>1901.1344040000004</v>
      </c>
      <c r="F109" s="3">
        <v>112.602</v>
      </c>
    </row>
    <row r="110" spans="1:6" x14ac:dyDescent="0.25">
      <c r="A110" s="3">
        <v>1500</v>
      </c>
      <c r="B110" s="3">
        <v>3700</v>
      </c>
      <c r="C110" s="8" t="s">
        <v>8219</v>
      </c>
      <c r="D110" s="3">
        <v>47</v>
      </c>
      <c r="E110">
        <f t="shared" si="1"/>
        <v>4303.6224040000006</v>
      </c>
      <c r="F110" s="3">
        <v>112.602</v>
      </c>
    </row>
    <row r="111" spans="1:6" x14ac:dyDescent="0.25">
      <c r="A111" s="3">
        <v>1000</v>
      </c>
      <c r="B111" s="3">
        <v>2195</v>
      </c>
      <c r="C111" s="8" t="s">
        <v>8219</v>
      </c>
      <c r="D111" s="3">
        <v>47</v>
      </c>
      <c r="E111">
        <f t="shared" si="1"/>
        <v>4303.6224040000006</v>
      </c>
      <c r="F111" s="3">
        <v>112.602</v>
      </c>
    </row>
    <row r="112" spans="1:6" x14ac:dyDescent="0.25">
      <c r="A112" s="3">
        <v>1300</v>
      </c>
      <c r="B112" s="3">
        <v>1700</v>
      </c>
      <c r="C112" s="8" t="s">
        <v>8219</v>
      </c>
      <c r="D112" s="3">
        <v>26</v>
      </c>
      <c r="E112">
        <f t="shared" si="1"/>
        <v>7499.9064040000003</v>
      </c>
      <c r="F112" s="3">
        <v>112.602</v>
      </c>
    </row>
    <row r="113" spans="1:6" x14ac:dyDescent="0.25">
      <c r="A113" s="3">
        <v>3500</v>
      </c>
      <c r="B113" s="3">
        <v>5410</v>
      </c>
      <c r="C113" s="8" t="s">
        <v>8219</v>
      </c>
      <c r="D113" s="3">
        <v>53</v>
      </c>
      <c r="E113">
        <f t="shared" si="1"/>
        <v>3552.3984040000005</v>
      </c>
      <c r="F113" s="3">
        <v>112.602</v>
      </c>
    </row>
    <row r="114" spans="1:6" x14ac:dyDescent="0.25">
      <c r="A114" s="3">
        <v>5000</v>
      </c>
      <c r="B114" s="3">
        <v>5200</v>
      </c>
      <c r="C114" s="8" t="s">
        <v>8219</v>
      </c>
      <c r="D114" s="3">
        <v>81</v>
      </c>
      <c r="E114">
        <f t="shared" si="1"/>
        <v>998.68640400000027</v>
      </c>
      <c r="F114" s="3">
        <v>112.602</v>
      </c>
    </row>
    <row r="115" spans="1:6" x14ac:dyDescent="0.25">
      <c r="A115" s="3">
        <v>5000</v>
      </c>
      <c r="B115" s="3">
        <v>7050</v>
      </c>
      <c r="C115" s="8" t="s">
        <v>8219</v>
      </c>
      <c r="D115" s="3">
        <v>78</v>
      </c>
      <c r="E115">
        <f t="shared" si="1"/>
        <v>1197.2984040000003</v>
      </c>
      <c r="F115" s="3">
        <v>112.602</v>
      </c>
    </row>
    <row r="116" spans="1:6" x14ac:dyDescent="0.25">
      <c r="A116" s="3">
        <v>3000</v>
      </c>
      <c r="B116" s="3">
        <v>3100</v>
      </c>
      <c r="C116" s="8" t="s">
        <v>8219</v>
      </c>
      <c r="D116" s="3">
        <v>35</v>
      </c>
      <c r="E116">
        <f t="shared" si="1"/>
        <v>6022.070404000001</v>
      </c>
      <c r="F116" s="3">
        <v>112.602</v>
      </c>
    </row>
    <row r="117" spans="1:6" x14ac:dyDescent="0.25">
      <c r="A117" s="3">
        <v>450</v>
      </c>
      <c r="B117" s="3">
        <v>632</v>
      </c>
      <c r="C117" s="8" t="s">
        <v>8219</v>
      </c>
      <c r="D117" s="3">
        <v>22</v>
      </c>
      <c r="E117">
        <f t="shared" si="1"/>
        <v>8208.7224040000001</v>
      </c>
      <c r="F117" s="3">
        <v>112.602</v>
      </c>
    </row>
    <row r="118" spans="1:6" x14ac:dyDescent="0.25">
      <c r="A118" s="3">
        <v>3500</v>
      </c>
      <c r="B118" s="3">
        <v>3978</v>
      </c>
      <c r="C118" s="8" t="s">
        <v>8219</v>
      </c>
      <c r="D118" s="3">
        <v>57</v>
      </c>
      <c r="E118">
        <f t="shared" si="1"/>
        <v>3091.5824040000002</v>
      </c>
      <c r="F118" s="3">
        <v>112.602</v>
      </c>
    </row>
    <row r="119" spans="1:6" x14ac:dyDescent="0.25">
      <c r="A119" s="3">
        <v>4500</v>
      </c>
      <c r="B119" s="3">
        <v>4522.22</v>
      </c>
      <c r="C119" s="8" t="s">
        <v>8219</v>
      </c>
      <c r="D119" s="3">
        <v>27</v>
      </c>
      <c r="E119">
        <f t="shared" si="1"/>
        <v>7327.7024040000006</v>
      </c>
      <c r="F119" s="3">
        <v>112.602</v>
      </c>
    </row>
    <row r="120" spans="1:6" x14ac:dyDescent="0.25">
      <c r="A120" s="3">
        <v>5000</v>
      </c>
      <c r="B120" s="3">
        <v>5651.58</v>
      </c>
      <c r="C120" s="8" t="s">
        <v>8219</v>
      </c>
      <c r="D120" s="3">
        <v>39</v>
      </c>
      <c r="E120">
        <f t="shared" si="1"/>
        <v>5417.2544040000002</v>
      </c>
      <c r="F120" s="3">
        <v>112.602</v>
      </c>
    </row>
    <row r="121" spans="1:6" x14ac:dyDescent="0.25">
      <c r="A121" s="3">
        <v>3250</v>
      </c>
      <c r="B121" s="3">
        <v>3398.1</v>
      </c>
      <c r="C121" s="8" t="s">
        <v>8219</v>
      </c>
      <c r="D121" s="3">
        <v>37</v>
      </c>
      <c r="E121">
        <f t="shared" si="1"/>
        <v>5715.6624040000006</v>
      </c>
      <c r="F121" s="3">
        <v>112.602</v>
      </c>
    </row>
    <row r="122" spans="1:6" x14ac:dyDescent="0.25">
      <c r="A122" s="3">
        <v>70000</v>
      </c>
      <c r="B122" s="3">
        <v>10</v>
      </c>
      <c r="C122" s="7" t="s">
        <v>8220</v>
      </c>
      <c r="D122" s="3">
        <v>1</v>
      </c>
      <c r="E122">
        <f t="shared" si="1"/>
        <v>12455.006404000002</v>
      </c>
      <c r="F122" s="3">
        <v>112.602</v>
      </c>
    </row>
    <row r="123" spans="1:6" x14ac:dyDescent="0.25">
      <c r="A123" s="3">
        <v>3000</v>
      </c>
      <c r="B123" s="3">
        <v>1</v>
      </c>
      <c r="C123" s="7" t="s">
        <v>8220</v>
      </c>
      <c r="D123" s="3">
        <v>1</v>
      </c>
      <c r="E123">
        <f t="shared" si="1"/>
        <v>12455.006404000002</v>
      </c>
      <c r="F123" s="3">
        <v>112.602</v>
      </c>
    </row>
    <row r="124" spans="1:6" x14ac:dyDescent="0.25">
      <c r="A124" s="3">
        <v>100000000</v>
      </c>
      <c r="B124" s="3">
        <v>0</v>
      </c>
      <c r="C124" s="7" t="s">
        <v>8220</v>
      </c>
      <c r="D124" s="3">
        <v>0</v>
      </c>
      <c r="E124">
        <f t="shared" si="1"/>
        <v>12679.210404000001</v>
      </c>
      <c r="F124" s="3">
        <v>112.602</v>
      </c>
    </row>
    <row r="125" spans="1:6" x14ac:dyDescent="0.25">
      <c r="A125" s="3">
        <v>55000</v>
      </c>
      <c r="B125" s="3">
        <v>151</v>
      </c>
      <c r="C125" s="7" t="s">
        <v>8220</v>
      </c>
      <c r="D125" s="3">
        <v>6</v>
      </c>
      <c r="E125">
        <f t="shared" si="1"/>
        <v>11363.986404000001</v>
      </c>
      <c r="F125" s="3">
        <v>112.602</v>
      </c>
    </row>
    <row r="126" spans="1:6" x14ac:dyDescent="0.25">
      <c r="A126" s="3">
        <v>4000</v>
      </c>
      <c r="B126" s="3">
        <v>0</v>
      </c>
      <c r="C126" s="7" t="s">
        <v>8220</v>
      </c>
      <c r="D126" s="3">
        <v>0</v>
      </c>
      <c r="E126">
        <f t="shared" si="1"/>
        <v>12679.210404000001</v>
      </c>
      <c r="F126" s="3">
        <v>112.602</v>
      </c>
    </row>
    <row r="127" spans="1:6" x14ac:dyDescent="0.25">
      <c r="A127" s="3">
        <v>500</v>
      </c>
      <c r="B127" s="3">
        <v>70</v>
      </c>
      <c r="C127" s="7" t="s">
        <v>8220</v>
      </c>
      <c r="D127" s="3">
        <v>6</v>
      </c>
      <c r="E127">
        <f t="shared" si="1"/>
        <v>11363.986404000001</v>
      </c>
      <c r="F127" s="3">
        <v>112.602</v>
      </c>
    </row>
    <row r="128" spans="1:6" x14ac:dyDescent="0.25">
      <c r="A128" s="3">
        <v>25000</v>
      </c>
      <c r="B128" s="3">
        <v>1387</v>
      </c>
      <c r="C128" s="7" t="s">
        <v>8220</v>
      </c>
      <c r="D128" s="3">
        <v>13</v>
      </c>
      <c r="E128">
        <f t="shared" si="1"/>
        <v>9920.5584040000012</v>
      </c>
      <c r="F128" s="3">
        <v>112.602</v>
      </c>
    </row>
    <row r="129" spans="1:6" x14ac:dyDescent="0.25">
      <c r="A129" s="3">
        <v>8000</v>
      </c>
      <c r="B129" s="3">
        <v>190</v>
      </c>
      <c r="C129" s="7" t="s">
        <v>8220</v>
      </c>
      <c r="D129" s="3">
        <v>4</v>
      </c>
      <c r="E129">
        <f t="shared" si="1"/>
        <v>11794.394404000001</v>
      </c>
      <c r="F129" s="3">
        <v>112.602</v>
      </c>
    </row>
    <row r="130" spans="1:6" x14ac:dyDescent="0.25">
      <c r="A130" s="3">
        <v>100000</v>
      </c>
      <c r="B130" s="3">
        <v>1867</v>
      </c>
      <c r="C130" s="7" t="s">
        <v>8220</v>
      </c>
      <c r="D130" s="3">
        <v>6</v>
      </c>
      <c r="E130">
        <f t="shared" si="1"/>
        <v>11363.986404000001</v>
      </c>
      <c r="F130" s="3">
        <v>112.602</v>
      </c>
    </row>
    <row r="131" spans="1:6" x14ac:dyDescent="0.25">
      <c r="A131" s="3">
        <v>20000</v>
      </c>
      <c r="B131" s="3">
        <v>0</v>
      </c>
      <c r="C131" s="7" t="s">
        <v>8220</v>
      </c>
      <c r="D131" s="3">
        <v>0</v>
      </c>
      <c r="E131">
        <f t="shared" ref="E131:E194" si="2">POWER(D131-F131,2)</f>
        <v>12679.210404000001</v>
      </c>
      <c r="F131" s="3">
        <v>112.602</v>
      </c>
    </row>
    <row r="132" spans="1:6" x14ac:dyDescent="0.25">
      <c r="A132" s="3">
        <v>600</v>
      </c>
      <c r="B132" s="3">
        <v>0</v>
      </c>
      <c r="C132" s="7" t="s">
        <v>8220</v>
      </c>
      <c r="D132" s="3">
        <v>0</v>
      </c>
      <c r="E132">
        <f t="shared" si="2"/>
        <v>12679.210404000001</v>
      </c>
      <c r="F132" s="3">
        <v>112.602</v>
      </c>
    </row>
    <row r="133" spans="1:6" x14ac:dyDescent="0.25">
      <c r="A133" s="3">
        <v>1200</v>
      </c>
      <c r="B133" s="3">
        <v>0</v>
      </c>
      <c r="C133" s="7" t="s">
        <v>8220</v>
      </c>
      <c r="D133" s="3">
        <v>0</v>
      </c>
      <c r="E133">
        <f t="shared" si="2"/>
        <v>12679.210404000001</v>
      </c>
      <c r="F133" s="3">
        <v>112.602</v>
      </c>
    </row>
    <row r="134" spans="1:6" x14ac:dyDescent="0.25">
      <c r="A134" s="3">
        <v>80000</v>
      </c>
      <c r="B134" s="3">
        <v>7655</v>
      </c>
      <c r="C134" s="7" t="s">
        <v>8220</v>
      </c>
      <c r="D134" s="3">
        <v>81</v>
      </c>
      <c r="E134">
        <f t="shared" si="2"/>
        <v>998.68640400000027</v>
      </c>
      <c r="F134" s="3">
        <v>112.602</v>
      </c>
    </row>
    <row r="135" spans="1:6" x14ac:dyDescent="0.25">
      <c r="A135" s="3">
        <v>71764</v>
      </c>
      <c r="B135" s="3">
        <v>0</v>
      </c>
      <c r="C135" s="7" t="s">
        <v>8220</v>
      </c>
      <c r="D135" s="3">
        <v>0</v>
      </c>
      <c r="E135">
        <f t="shared" si="2"/>
        <v>12679.210404000001</v>
      </c>
      <c r="F135" s="3">
        <v>112.602</v>
      </c>
    </row>
    <row r="136" spans="1:6" x14ac:dyDescent="0.25">
      <c r="A136" s="3">
        <v>5000</v>
      </c>
      <c r="B136" s="3">
        <v>0</v>
      </c>
      <c r="C136" s="7" t="s">
        <v>8220</v>
      </c>
      <c r="D136" s="3">
        <v>0</v>
      </c>
      <c r="E136">
        <f t="shared" si="2"/>
        <v>12679.210404000001</v>
      </c>
      <c r="F136" s="3">
        <v>112.602</v>
      </c>
    </row>
    <row r="137" spans="1:6" x14ac:dyDescent="0.25">
      <c r="A137" s="3">
        <v>3000</v>
      </c>
      <c r="B137" s="3">
        <v>403</v>
      </c>
      <c r="C137" s="7" t="s">
        <v>8220</v>
      </c>
      <c r="D137" s="3">
        <v>5</v>
      </c>
      <c r="E137">
        <f t="shared" si="2"/>
        <v>11578.190404000001</v>
      </c>
      <c r="F137" s="3">
        <v>112.602</v>
      </c>
    </row>
    <row r="138" spans="1:6" x14ac:dyDescent="0.25">
      <c r="A138" s="3">
        <v>3000</v>
      </c>
      <c r="B138" s="3">
        <v>0</v>
      </c>
      <c r="C138" s="7" t="s">
        <v>8220</v>
      </c>
      <c r="D138" s="3">
        <v>0</v>
      </c>
      <c r="E138">
        <f t="shared" si="2"/>
        <v>12679.210404000001</v>
      </c>
      <c r="F138" s="3">
        <v>112.602</v>
      </c>
    </row>
    <row r="139" spans="1:6" x14ac:dyDescent="0.25">
      <c r="A139" s="3">
        <v>55000</v>
      </c>
      <c r="B139" s="3">
        <v>0</v>
      </c>
      <c r="C139" s="7" t="s">
        <v>8220</v>
      </c>
      <c r="D139" s="3">
        <v>0</v>
      </c>
      <c r="E139">
        <f t="shared" si="2"/>
        <v>12679.210404000001</v>
      </c>
      <c r="F139" s="3">
        <v>112.602</v>
      </c>
    </row>
    <row r="140" spans="1:6" x14ac:dyDescent="0.25">
      <c r="A140" s="3">
        <v>150000</v>
      </c>
      <c r="B140" s="3">
        <v>4712</v>
      </c>
      <c r="C140" s="7" t="s">
        <v>8220</v>
      </c>
      <c r="D140" s="3">
        <v>58</v>
      </c>
      <c r="E140">
        <f t="shared" si="2"/>
        <v>2981.3784040000005</v>
      </c>
      <c r="F140" s="3">
        <v>112.602</v>
      </c>
    </row>
    <row r="141" spans="1:6" x14ac:dyDescent="0.25">
      <c r="A141" s="3">
        <v>500</v>
      </c>
      <c r="B141" s="3">
        <v>500</v>
      </c>
      <c r="C141" s="7" t="s">
        <v>8220</v>
      </c>
      <c r="D141" s="3">
        <v>1</v>
      </c>
      <c r="E141">
        <f t="shared" si="2"/>
        <v>12455.006404000002</v>
      </c>
      <c r="F141" s="3">
        <v>112.602</v>
      </c>
    </row>
    <row r="142" spans="1:6" x14ac:dyDescent="0.25">
      <c r="A142" s="3">
        <v>200000</v>
      </c>
      <c r="B142" s="3">
        <v>0</v>
      </c>
      <c r="C142" s="7" t="s">
        <v>8220</v>
      </c>
      <c r="D142" s="3">
        <v>0</v>
      </c>
      <c r="E142">
        <f t="shared" si="2"/>
        <v>12679.210404000001</v>
      </c>
      <c r="F142" s="3">
        <v>112.602</v>
      </c>
    </row>
    <row r="143" spans="1:6" x14ac:dyDescent="0.25">
      <c r="A143" s="3">
        <v>12000</v>
      </c>
      <c r="B143" s="3">
        <v>1293</v>
      </c>
      <c r="C143" s="7" t="s">
        <v>8220</v>
      </c>
      <c r="D143" s="3">
        <v>28</v>
      </c>
      <c r="E143">
        <f t="shared" si="2"/>
        <v>7157.4984040000008</v>
      </c>
      <c r="F143" s="3">
        <v>112.602</v>
      </c>
    </row>
    <row r="144" spans="1:6" x14ac:dyDescent="0.25">
      <c r="A144" s="3">
        <v>3000</v>
      </c>
      <c r="B144" s="3">
        <v>10</v>
      </c>
      <c r="C144" s="7" t="s">
        <v>8220</v>
      </c>
      <c r="D144" s="3">
        <v>1</v>
      </c>
      <c r="E144">
        <f t="shared" si="2"/>
        <v>12455.006404000002</v>
      </c>
      <c r="F144" s="3">
        <v>112.602</v>
      </c>
    </row>
    <row r="145" spans="1:6" x14ac:dyDescent="0.25">
      <c r="A145" s="3">
        <v>5500</v>
      </c>
      <c r="B145" s="3">
        <v>0</v>
      </c>
      <c r="C145" s="7" t="s">
        <v>8220</v>
      </c>
      <c r="D145" s="3">
        <v>0</v>
      </c>
      <c r="E145">
        <f t="shared" si="2"/>
        <v>12679.210404000001</v>
      </c>
      <c r="F145" s="3">
        <v>112.602</v>
      </c>
    </row>
    <row r="146" spans="1:6" x14ac:dyDescent="0.25">
      <c r="A146" s="3">
        <v>7500</v>
      </c>
      <c r="B146" s="3">
        <v>2070</v>
      </c>
      <c r="C146" s="7" t="s">
        <v>8220</v>
      </c>
      <c r="D146" s="3">
        <v>37</v>
      </c>
      <c r="E146">
        <f t="shared" si="2"/>
        <v>5715.6624040000006</v>
      </c>
      <c r="F146" s="3">
        <v>112.602</v>
      </c>
    </row>
    <row r="147" spans="1:6" x14ac:dyDescent="0.25">
      <c r="A147" s="3">
        <v>4500</v>
      </c>
      <c r="B147" s="3">
        <v>338</v>
      </c>
      <c r="C147" s="7" t="s">
        <v>8220</v>
      </c>
      <c r="D147" s="3">
        <v>9</v>
      </c>
      <c r="E147">
        <f t="shared" si="2"/>
        <v>10733.374404</v>
      </c>
      <c r="F147" s="3">
        <v>112.602</v>
      </c>
    </row>
    <row r="148" spans="1:6" x14ac:dyDescent="0.25">
      <c r="A148" s="3">
        <v>20000</v>
      </c>
      <c r="B148" s="3">
        <v>115</v>
      </c>
      <c r="C148" s="7" t="s">
        <v>8220</v>
      </c>
      <c r="D148" s="3">
        <v>3</v>
      </c>
      <c r="E148">
        <f t="shared" si="2"/>
        <v>12012.598404</v>
      </c>
      <c r="F148" s="3">
        <v>112.602</v>
      </c>
    </row>
    <row r="149" spans="1:6" x14ac:dyDescent="0.25">
      <c r="A149" s="3">
        <v>7000</v>
      </c>
      <c r="B149" s="3">
        <v>0</v>
      </c>
      <c r="C149" s="7" t="s">
        <v>8220</v>
      </c>
      <c r="D149" s="3">
        <v>0</v>
      </c>
      <c r="E149">
        <f t="shared" si="2"/>
        <v>12679.210404000001</v>
      </c>
      <c r="F149" s="3">
        <v>112.602</v>
      </c>
    </row>
    <row r="150" spans="1:6" x14ac:dyDescent="0.25">
      <c r="A150" s="3">
        <v>50000</v>
      </c>
      <c r="B150" s="3">
        <v>40</v>
      </c>
      <c r="C150" s="7" t="s">
        <v>8220</v>
      </c>
      <c r="D150" s="3">
        <v>2</v>
      </c>
      <c r="E150">
        <f t="shared" si="2"/>
        <v>12232.802404</v>
      </c>
      <c r="F150" s="3">
        <v>112.602</v>
      </c>
    </row>
    <row r="151" spans="1:6" x14ac:dyDescent="0.25">
      <c r="A151" s="3">
        <v>10000</v>
      </c>
      <c r="B151" s="3">
        <v>92</v>
      </c>
      <c r="C151" s="7" t="s">
        <v>8220</v>
      </c>
      <c r="D151" s="3">
        <v>6</v>
      </c>
      <c r="E151">
        <f t="shared" si="2"/>
        <v>11363.986404000001</v>
      </c>
      <c r="F151" s="3">
        <v>112.602</v>
      </c>
    </row>
    <row r="152" spans="1:6" x14ac:dyDescent="0.25">
      <c r="A152" s="3">
        <v>130000</v>
      </c>
      <c r="B152" s="3">
        <v>30112</v>
      </c>
      <c r="C152" s="7" t="s">
        <v>8220</v>
      </c>
      <c r="D152" s="3">
        <v>67</v>
      </c>
      <c r="E152">
        <f t="shared" si="2"/>
        <v>2079.5424040000003</v>
      </c>
      <c r="F152" s="3">
        <v>112.602</v>
      </c>
    </row>
    <row r="153" spans="1:6" x14ac:dyDescent="0.25">
      <c r="A153" s="3">
        <v>250000</v>
      </c>
      <c r="B153" s="3">
        <v>140</v>
      </c>
      <c r="C153" s="7" t="s">
        <v>8220</v>
      </c>
      <c r="D153" s="3">
        <v>5</v>
      </c>
      <c r="E153">
        <f t="shared" si="2"/>
        <v>11578.190404000001</v>
      </c>
      <c r="F153" s="3">
        <v>112.602</v>
      </c>
    </row>
    <row r="154" spans="1:6" x14ac:dyDescent="0.25">
      <c r="A154" s="3">
        <v>380000</v>
      </c>
      <c r="B154" s="3">
        <v>30</v>
      </c>
      <c r="C154" s="7" t="s">
        <v>8220</v>
      </c>
      <c r="D154" s="3">
        <v>2</v>
      </c>
      <c r="E154">
        <f t="shared" si="2"/>
        <v>12232.802404</v>
      </c>
      <c r="F154" s="3">
        <v>112.602</v>
      </c>
    </row>
    <row r="155" spans="1:6" x14ac:dyDescent="0.25">
      <c r="A155" s="3">
        <v>50000</v>
      </c>
      <c r="B155" s="3">
        <v>359</v>
      </c>
      <c r="C155" s="7" t="s">
        <v>8220</v>
      </c>
      <c r="D155" s="3">
        <v>10</v>
      </c>
      <c r="E155">
        <f t="shared" si="2"/>
        <v>10527.170404</v>
      </c>
      <c r="F155" s="3">
        <v>112.602</v>
      </c>
    </row>
    <row r="156" spans="1:6" x14ac:dyDescent="0.25">
      <c r="A156" s="3">
        <v>1500</v>
      </c>
      <c r="B156" s="3">
        <v>40</v>
      </c>
      <c r="C156" s="7" t="s">
        <v>8220</v>
      </c>
      <c r="D156" s="3">
        <v>3</v>
      </c>
      <c r="E156">
        <f t="shared" si="2"/>
        <v>12012.598404</v>
      </c>
      <c r="F156" s="3">
        <v>112.602</v>
      </c>
    </row>
    <row r="157" spans="1:6" x14ac:dyDescent="0.25">
      <c r="A157" s="3">
        <v>1350000</v>
      </c>
      <c r="B157" s="3">
        <v>81</v>
      </c>
      <c r="C157" s="7" t="s">
        <v>8220</v>
      </c>
      <c r="D157" s="3">
        <v>4</v>
      </c>
      <c r="E157">
        <f t="shared" si="2"/>
        <v>11794.394404000001</v>
      </c>
      <c r="F157" s="3">
        <v>112.602</v>
      </c>
    </row>
    <row r="158" spans="1:6" x14ac:dyDescent="0.25">
      <c r="A158" s="3">
        <v>35000</v>
      </c>
      <c r="B158" s="3">
        <v>1785</v>
      </c>
      <c r="C158" s="7" t="s">
        <v>8220</v>
      </c>
      <c r="D158" s="3">
        <v>15</v>
      </c>
      <c r="E158">
        <f t="shared" si="2"/>
        <v>9526.150404</v>
      </c>
      <c r="F158" s="3">
        <v>112.602</v>
      </c>
    </row>
    <row r="159" spans="1:6" x14ac:dyDescent="0.25">
      <c r="A159" s="3">
        <v>2995</v>
      </c>
      <c r="B159" s="3">
        <v>8</v>
      </c>
      <c r="C159" s="7" t="s">
        <v>8220</v>
      </c>
      <c r="D159" s="3">
        <v>2</v>
      </c>
      <c r="E159">
        <f t="shared" si="2"/>
        <v>12232.802404</v>
      </c>
      <c r="F159" s="3">
        <v>112.602</v>
      </c>
    </row>
    <row r="160" spans="1:6" x14ac:dyDescent="0.25">
      <c r="A160" s="3">
        <v>5000</v>
      </c>
      <c r="B160" s="3">
        <v>0</v>
      </c>
      <c r="C160" s="7" t="s">
        <v>8220</v>
      </c>
      <c r="D160" s="3">
        <v>0</v>
      </c>
      <c r="E160">
        <f t="shared" si="2"/>
        <v>12679.210404000001</v>
      </c>
      <c r="F160" s="3">
        <v>112.602</v>
      </c>
    </row>
    <row r="161" spans="1:6" x14ac:dyDescent="0.25">
      <c r="A161" s="3">
        <v>500000</v>
      </c>
      <c r="B161" s="3">
        <v>10</v>
      </c>
      <c r="C161" s="7" t="s">
        <v>8220</v>
      </c>
      <c r="D161" s="3">
        <v>1</v>
      </c>
      <c r="E161">
        <f t="shared" si="2"/>
        <v>12455.006404000002</v>
      </c>
      <c r="F161" s="3">
        <v>112.602</v>
      </c>
    </row>
    <row r="162" spans="1:6" x14ac:dyDescent="0.25">
      <c r="A162" s="3">
        <v>5000</v>
      </c>
      <c r="B162" s="3">
        <v>0</v>
      </c>
      <c r="C162" s="9" t="s">
        <v>8221</v>
      </c>
      <c r="D162" s="3">
        <v>0</v>
      </c>
      <c r="E162">
        <f t="shared" si="2"/>
        <v>12679.210404000001</v>
      </c>
      <c r="F162" s="3">
        <v>112.602</v>
      </c>
    </row>
    <row r="163" spans="1:6" x14ac:dyDescent="0.25">
      <c r="A163" s="3">
        <v>50000</v>
      </c>
      <c r="B163" s="3">
        <v>5</v>
      </c>
      <c r="C163" s="9" t="s">
        <v>8221</v>
      </c>
      <c r="D163" s="3">
        <v>1</v>
      </c>
      <c r="E163">
        <f t="shared" si="2"/>
        <v>12455.006404000002</v>
      </c>
      <c r="F163" s="3">
        <v>112.602</v>
      </c>
    </row>
    <row r="164" spans="1:6" x14ac:dyDescent="0.25">
      <c r="A164" s="3">
        <v>2800</v>
      </c>
      <c r="B164" s="3">
        <v>435</v>
      </c>
      <c r="C164" s="9" t="s">
        <v>8221</v>
      </c>
      <c r="D164" s="3">
        <v>10</v>
      </c>
      <c r="E164">
        <f t="shared" si="2"/>
        <v>10527.170404</v>
      </c>
      <c r="F164" s="3">
        <v>112.602</v>
      </c>
    </row>
    <row r="165" spans="1:6" x14ac:dyDescent="0.25">
      <c r="A165" s="3">
        <v>2000000</v>
      </c>
      <c r="B165" s="3">
        <v>0</v>
      </c>
      <c r="C165" s="9" t="s">
        <v>8221</v>
      </c>
      <c r="D165" s="3">
        <v>0</v>
      </c>
      <c r="E165">
        <f t="shared" si="2"/>
        <v>12679.210404000001</v>
      </c>
      <c r="F165" s="3">
        <v>112.602</v>
      </c>
    </row>
    <row r="166" spans="1:6" x14ac:dyDescent="0.25">
      <c r="A166" s="3">
        <v>120000</v>
      </c>
      <c r="B166" s="3">
        <v>640</v>
      </c>
      <c r="C166" s="9" t="s">
        <v>8221</v>
      </c>
      <c r="D166" s="3">
        <v>7</v>
      </c>
      <c r="E166">
        <f t="shared" si="2"/>
        <v>11151.782404000001</v>
      </c>
      <c r="F166" s="3">
        <v>112.602</v>
      </c>
    </row>
    <row r="167" spans="1:6" x14ac:dyDescent="0.25">
      <c r="A167" s="3">
        <v>17000</v>
      </c>
      <c r="B167" s="3">
        <v>0</v>
      </c>
      <c r="C167" s="9" t="s">
        <v>8221</v>
      </c>
      <c r="D167" s="3">
        <v>0</v>
      </c>
      <c r="E167">
        <f t="shared" si="2"/>
        <v>12679.210404000001</v>
      </c>
      <c r="F167" s="3">
        <v>112.602</v>
      </c>
    </row>
    <row r="168" spans="1:6" x14ac:dyDescent="0.25">
      <c r="A168" s="3">
        <v>5000</v>
      </c>
      <c r="B168" s="3">
        <v>3000</v>
      </c>
      <c r="C168" s="9" t="s">
        <v>8221</v>
      </c>
      <c r="D168" s="3">
        <v>1</v>
      </c>
      <c r="E168">
        <f t="shared" si="2"/>
        <v>12455.006404000002</v>
      </c>
      <c r="F168" s="3">
        <v>112.602</v>
      </c>
    </row>
    <row r="169" spans="1:6" x14ac:dyDescent="0.25">
      <c r="A169" s="3">
        <v>110000</v>
      </c>
      <c r="B169" s="3">
        <v>11</v>
      </c>
      <c r="C169" s="9" t="s">
        <v>8221</v>
      </c>
      <c r="D169" s="3">
        <v>2</v>
      </c>
      <c r="E169">
        <f t="shared" si="2"/>
        <v>12232.802404</v>
      </c>
      <c r="F169" s="3">
        <v>112.602</v>
      </c>
    </row>
    <row r="170" spans="1:6" x14ac:dyDescent="0.25">
      <c r="A170" s="3">
        <v>8000</v>
      </c>
      <c r="B170" s="3">
        <v>325</v>
      </c>
      <c r="C170" s="9" t="s">
        <v>8221</v>
      </c>
      <c r="D170" s="3">
        <v>3</v>
      </c>
      <c r="E170">
        <f t="shared" si="2"/>
        <v>12012.598404</v>
      </c>
      <c r="F170" s="3">
        <v>112.602</v>
      </c>
    </row>
    <row r="171" spans="1:6" x14ac:dyDescent="0.25">
      <c r="A171" s="3">
        <v>2500</v>
      </c>
      <c r="B171" s="3">
        <v>560</v>
      </c>
      <c r="C171" s="9" t="s">
        <v>8221</v>
      </c>
      <c r="D171" s="3">
        <v>10</v>
      </c>
      <c r="E171">
        <f t="shared" si="2"/>
        <v>10527.170404</v>
      </c>
      <c r="F171" s="3">
        <v>112.602</v>
      </c>
    </row>
    <row r="172" spans="1:6" x14ac:dyDescent="0.25">
      <c r="A172" s="3">
        <v>10000</v>
      </c>
      <c r="B172" s="3">
        <v>325</v>
      </c>
      <c r="C172" s="9" t="s">
        <v>8221</v>
      </c>
      <c r="D172" s="3">
        <v>10</v>
      </c>
      <c r="E172">
        <f t="shared" si="2"/>
        <v>10527.170404</v>
      </c>
      <c r="F172" s="3">
        <v>112.602</v>
      </c>
    </row>
    <row r="173" spans="1:6" x14ac:dyDescent="0.25">
      <c r="A173" s="3">
        <v>50000</v>
      </c>
      <c r="B173" s="3">
        <v>1</v>
      </c>
      <c r="C173" s="9" t="s">
        <v>8221</v>
      </c>
      <c r="D173" s="3">
        <v>1</v>
      </c>
      <c r="E173">
        <f t="shared" si="2"/>
        <v>12455.006404000002</v>
      </c>
      <c r="F173" s="3">
        <v>112.602</v>
      </c>
    </row>
    <row r="174" spans="1:6" x14ac:dyDescent="0.25">
      <c r="A174" s="3">
        <v>95000</v>
      </c>
      <c r="B174" s="3">
        <v>0</v>
      </c>
      <c r="C174" s="9" t="s">
        <v>8221</v>
      </c>
      <c r="D174" s="3">
        <v>0</v>
      </c>
      <c r="E174">
        <f t="shared" si="2"/>
        <v>12679.210404000001</v>
      </c>
      <c r="F174" s="3">
        <v>112.602</v>
      </c>
    </row>
    <row r="175" spans="1:6" x14ac:dyDescent="0.25">
      <c r="A175" s="3">
        <v>1110</v>
      </c>
      <c r="B175" s="3">
        <v>0</v>
      </c>
      <c r="C175" s="9" t="s">
        <v>8221</v>
      </c>
      <c r="D175" s="3">
        <v>0</v>
      </c>
      <c r="E175">
        <f t="shared" si="2"/>
        <v>12679.210404000001</v>
      </c>
      <c r="F175" s="3">
        <v>112.602</v>
      </c>
    </row>
    <row r="176" spans="1:6" x14ac:dyDescent="0.25">
      <c r="A176" s="3">
        <v>6000</v>
      </c>
      <c r="B176" s="3">
        <v>0</v>
      </c>
      <c r="C176" s="9" t="s">
        <v>8221</v>
      </c>
      <c r="D176" s="3">
        <v>0</v>
      </c>
      <c r="E176">
        <f t="shared" si="2"/>
        <v>12679.210404000001</v>
      </c>
      <c r="F176" s="3">
        <v>112.602</v>
      </c>
    </row>
    <row r="177" spans="1:6" x14ac:dyDescent="0.25">
      <c r="A177" s="3">
        <v>20000</v>
      </c>
      <c r="B177" s="3">
        <v>1297</v>
      </c>
      <c r="C177" s="9" t="s">
        <v>8221</v>
      </c>
      <c r="D177" s="3">
        <v>26</v>
      </c>
      <c r="E177">
        <f t="shared" si="2"/>
        <v>7499.9064040000003</v>
      </c>
      <c r="F177" s="3">
        <v>112.602</v>
      </c>
    </row>
    <row r="178" spans="1:6" x14ac:dyDescent="0.25">
      <c r="A178" s="3">
        <v>1500</v>
      </c>
      <c r="B178" s="3">
        <v>0</v>
      </c>
      <c r="C178" s="9" t="s">
        <v>8221</v>
      </c>
      <c r="D178" s="3">
        <v>0</v>
      </c>
      <c r="E178">
        <f t="shared" si="2"/>
        <v>12679.210404000001</v>
      </c>
      <c r="F178" s="3">
        <v>112.602</v>
      </c>
    </row>
    <row r="179" spans="1:6" x14ac:dyDescent="0.25">
      <c r="A179" s="3">
        <v>450</v>
      </c>
      <c r="B179" s="3">
        <v>180</v>
      </c>
      <c r="C179" s="9" t="s">
        <v>8221</v>
      </c>
      <c r="D179" s="3">
        <v>7</v>
      </c>
      <c r="E179">
        <f t="shared" si="2"/>
        <v>11151.782404000001</v>
      </c>
      <c r="F179" s="3">
        <v>112.602</v>
      </c>
    </row>
    <row r="180" spans="1:6" x14ac:dyDescent="0.25">
      <c r="A180" s="3">
        <v>500000</v>
      </c>
      <c r="B180" s="3">
        <v>0</v>
      </c>
      <c r="C180" s="9" t="s">
        <v>8221</v>
      </c>
      <c r="D180" s="3">
        <v>0</v>
      </c>
      <c r="E180">
        <f t="shared" si="2"/>
        <v>12679.210404000001</v>
      </c>
      <c r="F180" s="3">
        <v>112.602</v>
      </c>
    </row>
    <row r="181" spans="1:6" x14ac:dyDescent="0.25">
      <c r="A181" s="3">
        <v>1000</v>
      </c>
      <c r="B181" s="3">
        <v>200</v>
      </c>
      <c r="C181" s="9" t="s">
        <v>8221</v>
      </c>
      <c r="D181" s="3">
        <v>2</v>
      </c>
      <c r="E181">
        <f t="shared" si="2"/>
        <v>12232.802404</v>
      </c>
      <c r="F181" s="3">
        <v>112.602</v>
      </c>
    </row>
    <row r="182" spans="1:6" x14ac:dyDescent="0.25">
      <c r="A182" s="3">
        <v>1200</v>
      </c>
      <c r="B182" s="3">
        <v>401</v>
      </c>
      <c r="C182" s="9" t="s">
        <v>8221</v>
      </c>
      <c r="D182" s="3">
        <v>13</v>
      </c>
      <c r="E182">
        <f t="shared" si="2"/>
        <v>9920.5584040000012</v>
      </c>
      <c r="F182" s="3">
        <v>112.602</v>
      </c>
    </row>
    <row r="183" spans="1:6" x14ac:dyDescent="0.25">
      <c r="A183" s="3">
        <v>3423</v>
      </c>
      <c r="B183" s="3">
        <v>722</v>
      </c>
      <c r="C183" s="9" t="s">
        <v>8221</v>
      </c>
      <c r="D183" s="3">
        <v>4</v>
      </c>
      <c r="E183">
        <f t="shared" si="2"/>
        <v>11794.394404000001</v>
      </c>
      <c r="F183" s="3">
        <v>112.602</v>
      </c>
    </row>
    <row r="184" spans="1:6" x14ac:dyDescent="0.25">
      <c r="A184" s="3">
        <v>1000</v>
      </c>
      <c r="B184" s="3">
        <v>0</v>
      </c>
      <c r="C184" s="9" t="s">
        <v>8221</v>
      </c>
      <c r="D184" s="3">
        <v>0</v>
      </c>
      <c r="E184">
        <f t="shared" si="2"/>
        <v>12679.210404000001</v>
      </c>
      <c r="F184" s="3">
        <v>112.602</v>
      </c>
    </row>
    <row r="185" spans="1:6" x14ac:dyDescent="0.25">
      <c r="A185" s="3">
        <v>12500</v>
      </c>
      <c r="B185" s="3">
        <v>4482</v>
      </c>
      <c r="C185" s="9" t="s">
        <v>8221</v>
      </c>
      <c r="D185" s="3">
        <v>12</v>
      </c>
      <c r="E185">
        <f t="shared" si="2"/>
        <v>10120.762404000001</v>
      </c>
      <c r="F185" s="3">
        <v>112.602</v>
      </c>
    </row>
    <row r="186" spans="1:6" x14ac:dyDescent="0.25">
      <c r="A186" s="3">
        <v>1500</v>
      </c>
      <c r="B186" s="3">
        <v>51</v>
      </c>
      <c r="C186" s="9" t="s">
        <v>8221</v>
      </c>
      <c r="D186" s="3">
        <v>2</v>
      </c>
      <c r="E186">
        <f t="shared" si="2"/>
        <v>12232.802404</v>
      </c>
      <c r="F186" s="3">
        <v>112.602</v>
      </c>
    </row>
    <row r="187" spans="1:6" x14ac:dyDescent="0.25">
      <c r="A187" s="3">
        <v>40000</v>
      </c>
      <c r="B187" s="3">
        <v>2200</v>
      </c>
      <c r="C187" s="9" t="s">
        <v>8221</v>
      </c>
      <c r="D187" s="3">
        <v>10</v>
      </c>
      <c r="E187">
        <f t="shared" si="2"/>
        <v>10527.170404</v>
      </c>
      <c r="F187" s="3">
        <v>112.602</v>
      </c>
    </row>
    <row r="188" spans="1:6" x14ac:dyDescent="0.25">
      <c r="A188" s="3">
        <v>5000</v>
      </c>
      <c r="B188" s="3">
        <v>0</v>
      </c>
      <c r="C188" s="9" t="s">
        <v>8221</v>
      </c>
      <c r="D188" s="3">
        <v>0</v>
      </c>
      <c r="E188">
        <f t="shared" si="2"/>
        <v>12679.210404000001</v>
      </c>
      <c r="F188" s="3">
        <v>112.602</v>
      </c>
    </row>
    <row r="189" spans="1:6" x14ac:dyDescent="0.25">
      <c r="A189" s="3">
        <v>5000</v>
      </c>
      <c r="B189" s="3">
        <v>800</v>
      </c>
      <c r="C189" s="9" t="s">
        <v>8221</v>
      </c>
      <c r="D189" s="3">
        <v>5</v>
      </c>
      <c r="E189">
        <f t="shared" si="2"/>
        <v>11578.190404000001</v>
      </c>
      <c r="F189" s="3">
        <v>112.602</v>
      </c>
    </row>
    <row r="190" spans="1:6" x14ac:dyDescent="0.25">
      <c r="A190" s="3">
        <v>1500</v>
      </c>
      <c r="B190" s="3">
        <v>0</v>
      </c>
      <c r="C190" s="9" t="s">
        <v>8221</v>
      </c>
      <c r="D190" s="3">
        <v>0</v>
      </c>
      <c r="E190">
        <f t="shared" si="2"/>
        <v>12679.210404000001</v>
      </c>
      <c r="F190" s="3">
        <v>112.602</v>
      </c>
    </row>
    <row r="191" spans="1:6" x14ac:dyDescent="0.25">
      <c r="A191" s="3">
        <v>500000</v>
      </c>
      <c r="B191" s="3">
        <v>345</v>
      </c>
      <c r="C191" s="9" t="s">
        <v>8221</v>
      </c>
      <c r="D191" s="3">
        <v>5</v>
      </c>
      <c r="E191">
        <f t="shared" si="2"/>
        <v>11578.190404000001</v>
      </c>
      <c r="F191" s="3">
        <v>112.602</v>
      </c>
    </row>
    <row r="192" spans="1:6" x14ac:dyDescent="0.25">
      <c r="A192" s="3">
        <v>12000</v>
      </c>
      <c r="B192" s="3">
        <v>50</v>
      </c>
      <c r="C192" s="9" t="s">
        <v>8221</v>
      </c>
      <c r="D192" s="3">
        <v>1</v>
      </c>
      <c r="E192">
        <f t="shared" si="2"/>
        <v>12455.006404000002</v>
      </c>
      <c r="F192" s="3">
        <v>112.602</v>
      </c>
    </row>
    <row r="193" spans="1:6" x14ac:dyDescent="0.25">
      <c r="A193" s="3">
        <v>5000</v>
      </c>
      <c r="B193" s="3">
        <v>250</v>
      </c>
      <c r="C193" s="9" t="s">
        <v>8221</v>
      </c>
      <c r="D193" s="3">
        <v>3</v>
      </c>
      <c r="E193">
        <f t="shared" si="2"/>
        <v>12012.598404</v>
      </c>
      <c r="F193" s="3">
        <v>112.602</v>
      </c>
    </row>
    <row r="194" spans="1:6" x14ac:dyDescent="0.25">
      <c r="A194" s="3">
        <v>1000000</v>
      </c>
      <c r="B194" s="3">
        <v>17</v>
      </c>
      <c r="C194" s="9" t="s">
        <v>8221</v>
      </c>
      <c r="D194" s="3">
        <v>3</v>
      </c>
      <c r="E194">
        <f t="shared" si="2"/>
        <v>12012.598404</v>
      </c>
      <c r="F194" s="3">
        <v>112.602</v>
      </c>
    </row>
    <row r="195" spans="1:6" x14ac:dyDescent="0.25">
      <c r="A195" s="3">
        <v>1000</v>
      </c>
      <c r="B195" s="3">
        <v>0</v>
      </c>
      <c r="C195" s="9" t="s">
        <v>8221</v>
      </c>
      <c r="D195" s="3">
        <v>0</v>
      </c>
      <c r="E195">
        <f t="shared" ref="E195:E258" si="3">POWER(D195-F195,2)</f>
        <v>12679.210404000001</v>
      </c>
      <c r="F195" s="3">
        <v>112.602</v>
      </c>
    </row>
    <row r="196" spans="1:6" x14ac:dyDescent="0.25">
      <c r="A196" s="3">
        <v>2500</v>
      </c>
      <c r="B196" s="3">
        <v>3</v>
      </c>
      <c r="C196" s="9" t="s">
        <v>8221</v>
      </c>
      <c r="D196" s="3">
        <v>3</v>
      </c>
      <c r="E196">
        <f t="shared" si="3"/>
        <v>12012.598404</v>
      </c>
      <c r="F196" s="3">
        <v>112.602</v>
      </c>
    </row>
    <row r="197" spans="1:6" x14ac:dyDescent="0.25">
      <c r="A197" s="3">
        <v>2000000</v>
      </c>
      <c r="B197" s="3">
        <v>0</v>
      </c>
      <c r="C197" s="9" t="s">
        <v>8221</v>
      </c>
      <c r="D197" s="3">
        <v>0</v>
      </c>
      <c r="E197">
        <f t="shared" si="3"/>
        <v>12679.210404000001</v>
      </c>
      <c r="F197" s="3">
        <v>112.602</v>
      </c>
    </row>
    <row r="198" spans="1:6" x14ac:dyDescent="0.25">
      <c r="A198" s="3">
        <v>3500</v>
      </c>
      <c r="B198" s="3">
        <v>1465</v>
      </c>
      <c r="C198" s="9" t="s">
        <v>8221</v>
      </c>
      <c r="D198" s="3">
        <v>19</v>
      </c>
      <c r="E198">
        <f t="shared" si="3"/>
        <v>8761.3344040000011</v>
      </c>
      <c r="F198" s="3">
        <v>112.602</v>
      </c>
    </row>
    <row r="199" spans="1:6" x14ac:dyDescent="0.25">
      <c r="A199" s="3">
        <v>2500</v>
      </c>
      <c r="B199" s="3">
        <v>262</v>
      </c>
      <c r="C199" s="9" t="s">
        <v>8221</v>
      </c>
      <c r="D199" s="3">
        <v>8</v>
      </c>
      <c r="E199">
        <f t="shared" si="3"/>
        <v>10941.578404000002</v>
      </c>
      <c r="F199" s="3">
        <v>112.602</v>
      </c>
    </row>
    <row r="200" spans="1:6" x14ac:dyDescent="0.25">
      <c r="A200" s="3">
        <v>25000</v>
      </c>
      <c r="B200" s="3">
        <v>279</v>
      </c>
      <c r="C200" s="9" t="s">
        <v>8221</v>
      </c>
      <c r="D200" s="3">
        <v>6</v>
      </c>
      <c r="E200">
        <f t="shared" si="3"/>
        <v>11363.986404000001</v>
      </c>
      <c r="F200" s="3">
        <v>112.602</v>
      </c>
    </row>
    <row r="201" spans="1:6" x14ac:dyDescent="0.25">
      <c r="A201" s="3">
        <v>10000</v>
      </c>
      <c r="B201" s="3">
        <v>0</v>
      </c>
      <c r="C201" s="9" t="s">
        <v>8221</v>
      </c>
      <c r="D201" s="3">
        <v>0</v>
      </c>
      <c r="E201">
        <f t="shared" si="3"/>
        <v>12679.210404000001</v>
      </c>
      <c r="F201" s="3">
        <v>112.602</v>
      </c>
    </row>
    <row r="202" spans="1:6" x14ac:dyDescent="0.25">
      <c r="A202" s="3">
        <v>6000</v>
      </c>
      <c r="B202" s="3">
        <v>1571.55</v>
      </c>
      <c r="C202" s="9" t="s">
        <v>8221</v>
      </c>
      <c r="D202" s="3">
        <v>18</v>
      </c>
      <c r="E202">
        <f t="shared" si="3"/>
        <v>8949.5384040000008</v>
      </c>
      <c r="F202" s="3">
        <v>112.602</v>
      </c>
    </row>
    <row r="203" spans="1:6" x14ac:dyDescent="0.25">
      <c r="A203" s="3">
        <v>650</v>
      </c>
      <c r="B203" s="3">
        <v>380</v>
      </c>
      <c r="C203" s="9" t="s">
        <v>8221</v>
      </c>
      <c r="D203" s="3">
        <v>7</v>
      </c>
      <c r="E203">
        <f t="shared" si="3"/>
        <v>11151.782404000001</v>
      </c>
      <c r="F203" s="3">
        <v>112.602</v>
      </c>
    </row>
    <row r="204" spans="1:6" x14ac:dyDescent="0.25">
      <c r="A204" s="3">
        <v>6000</v>
      </c>
      <c r="B204" s="3">
        <v>0</v>
      </c>
      <c r="C204" s="9" t="s">
        <v>8221</v>
      </c>
      <c r="D204" s="3">
        <v>0</v>
      </c>
      <c r="E204">
        <f t="shared" si="3"/>
        <v>12679.210404000001</v>
      </c>
      <c r="F204" s="3">
        <v>112.602</v>
      </c>
    </row>
    <row r="205" spans="1:6" x14ac:dyDescent="0.25">
      <c r="A205" s="3">
        <v>2500</v>
      </c>
      <c r="B205" s="3">
        <v>746</v>
      </c>
      <c r="C205" s="9" t="s">
        <v>8221</v>
      </c>
      <c r="D205" s="3">
        <v>8</v>
      </c>
      <c r="E205">
        <f t="shared" si="3"/>
        <v>10941.578404000002</v>
      </c>
      <c r="F205" s="3">
        <v>112.602</v>
      </c>
    </row>
    <row r="206" spans="1:6" x14ac:dyDescent="0.25">
      <c r="A206" s="3">
        <v>300000</v>
      </c>
      <c r="B206" s="3">
        <v>152165</v>
      </c>
      <c r="C206" s="9" t="s">
        <v>8221</v>
      </c>
      <c r="D206" s="3">
        <v>1293</v>
      </c>
      <c r="E206">
        <f t="shared" si="3"/>
        <v>1393339.4384039999</v>
      </c>
      <c r="F206" s="3">
        <v>112.602</v>
      </c>
    </row>
    <row r="207" spans="1:6" x14ac:dyDescent="0.25">
      <c r="A207" s="3">
        <v>8000</v>
      </c>
      <c r="B207" s="3">
        <v>1300</v>
      </c>
      <c r="C207" s="9" t="s">
        <v>8221</v>
      </c>
      <c r="D207" s="3">
        <v>17</v>
      </c>
      <c r="E207">
        <f t="shared" si="3"/>
        <v>9139.7424040000005</v>
      </c>
      <c r="F207" s="3">
        <v>112.602</v>
      </c>
    </row>
    <row r="208" spans="1:6" x14ac:dyDescent="0.25">
      <c r="A208" s="3">
        <v>12700</v>
      </c>
      <c r="B208" s="3">
        <v>0</v>
      </c>
      <c r="C208" s="9" t="s">
        <v>8221</v>
      </c>
      <c r="D208" s="3">
        <v>0</v>
      </c>
      <c r="E208">
        <f t="shared" si="3"/>
        <v>12679.210404000001</v>
      </c>
      <c r="F208" s="3">
        <v>112.602</v>
      </c>
    </row>
    <row r="209" spans="1:6" x14ac:dyDescent="0.25">
      <c r="A209" s="3">
        <v>14000</v>
      </c>
      <c r="B209" s="3">
        <v>2130</v>
      </c>
      <c r="C209" s="9" t="s">
        <v>8221</v>
      </c>
      <c r="D209" s="3">
        <v>13</v>
      </c>
      <c r="E209">
        <f t="shared" si="3"/>
        <v>9920.5584040000012</v>
      </c>
      <c r="F209" s="3">
        <v>112.602</v>
      </c>
    </row>
    <row r="210" spans="1:6" x14ac:dyDescent="0.25">
      <c r="A210" s="3">
        <v>50000</v>
      </c>
      <c r="B210" s="3">
        <v>0</v>
      </c>
      <c r="C210" s="9" t="s">
        <v>8221</v>
      </c>
      <c r="D210" s="3">
        <v>0</v>
      </c>
      <c r="E210">
        <f t="shared" si="3"/>
        <v>12679.210404000001</v>
      </c>
      <c r="F210" s="3">
        <v>112.602</v>
      </c>
    </row>
    <row r="211" spans="1:6" x14ac:dyDescent="0.25">
      <c r="A211" s="3">
        <v>25000</v>
      </c>
      <c r="B211" s="3">
        <v>0</v>
      </c>
      <c r="C211" s="9" t="s">
        <v>8221</v>
      </c>
      <c r="D211" s="3">
        <v>0</v>
      </c>
      <c r="E211">
        <f t="shared" si="3"/>
        <v>12679.210404000001</v>
      </c>
      <c r="F211" s="3">
        <v>112.602</v>
      </c>
    </row>
    <row r="212" spans="1:6" x14ac:dyDescent="0.25">
      <c r="A212" s="3">
        <v>12000</v>
      </c>
      <c r="B212" s="3">
        <v>3030</v>
      </c>
      <c r="C212" s="9" t="s">
        <v>8221</v>
      </c>
      <c r="D212" s="3">
        <v>33</v>
      </c>
      <c r="E212">
        <f t="shared" si="3"/>
        <v>6336.4784040000004</v>
      </c>
      <c r="F212" s="3">
        <v>112.602</v>
      </c>
    </row>
    <row r="213" spans="1:6" x14ac:dyDescent="0.25">
      <c r="A213" s="3">
        <v>5000</v>
      </c>
      <c r="B213" s="3">
        <v>2230</v>
      </c>
      <c r="C213" s="9" t="s">
        <v>8221</v>
      </c>
      <c r="D213" s="3">
        <v>12</v>
      </c>
      <c r="E213">
        <f t="shared" si="3"/>
        <v>10120.762404000001</v>
      </c>
      <c r="F213" s="3">
        <v>112.602</v>
      </c>
    </row>
    <row r="214" spans="1:6" x14ac:dyDescent="0.25">
      <c r="A214" s="3">
        <v>6300</v>
      </c>
      <c r="B214" s="3">
        <v>1</v>
      </c>
      <c r="C214" s="9" t="s">
        <v>8221</v>
      </c>
      <c r="D214" s="3">
        <v>1</v>
      </c>
      <c r="E214">
        <f t="shared" si="3"/>
        <v>12455.006404000002</v>
      </c>
      <c r="F214" s="3">
        <v>112.602</v>
      </c>
    </row>
    <row r="215" spans="1:6" x14ac:dyDescent="0.25">
      <c r="A215" s="3">
        <v>50000</v>
      </c>
      <c r="B215" s="3">
        <v>20</v>
      </c>
      <c r="C215" s="9" t="s">
        <v>8221</v>
      </c>
      <c r="D215" s="3">
        <v>1</v>
      </c>
      <c r="E215">
        <f t="shared" si="3"/>
        <v>12455.006404000002</v>
      </c>
      <c r="F215" s="3">
        <v>112.602</v>
      </c>
    </row>
    <row r="216" spans="1:6" x14ac:dyDescent="0.25">
      <c r="A216" s="3">
        <v>12500</v>
      </c>
      <c r="B216" s="3">
        <v>1</v>
      </c>
      <c r="C216" s="9" t="s">
        <v>8221</v>
      </c>
      <c r="D216" s="3">
        <v>1</v>
      </c>
      <c r="E216">
        <f t="shared" si="3"/>
        <v>12455.006404000002</v>
      </c>
      <c r="F216" s="3">
        <v>112.602</v>
      </c>
    </row>
    <row r="217" spans="1:6" x14ac:dyDescent="0.25">
      <c r="A217" s="3">
        <v>4400</v>
      </c>
      <c r="B217" s="3">
        <v>10</v>
      </c>
      <c r="C217" s="9" t="s">
        <v>8221</v>
      </c>
      <c r="D217" s="3">
        <v>1</v>
      </c>
      <c r="E217">
        <f t="shared" si="3"/>
        <v>12455.006404000002</v>
      </c>
      <c r="F217" s="3">
        <v>112.602</v>
      </c>
    </row>
    <row r="218" spans="1:6" x14ac:dyDescent="0.25">
      <c r="A218" s="3">
        <v>50000</v>
      </c>
      <c r="B218" s="3">
        <v>27849.22</v>
      </c>
      <c r="C218" s="9" t="s">
        <v>8221</v>
      </c>
      <c r="D218" s="3">
        <v>84</v>
      </c>
      <c r="E218">
        <f t="shared" si="3"/>
        <v>818.07440400000019</v>
      </c>
      <c r="F218" s="3">
        <v>112.602</v>
      </c>
    </row>
    <row r="219" spans="1:6" x14ac:dyDescent="0.25">
      <c r="A219" s="3">
        <v>100000</v>
      </c>
      <c r="B219" s="3">
        <v>11943</v>
      </c>
      <c r="C219" s="9" t="s">
        <v>8221</v>
      </c>
      <c r="D219" s="3">
        <v>38</v>
      </c>
      <c r="E219">
        <f t="shared" si="3"/>
        <v>5565.4584040000009</v>
      </c>
      <c r="F219" s="3">
        <v>112.602</v>
      </c>
    </row>
    <row r="220" spans="1:6" x14ac:dyDescent="0.25">
      <c r="A220" s="3">
        <v>5000</v>
      </c>
      <c r="B220" s="3">
        <v>100</v>
      </c>
      <c r="C220" s="9" t="s">
        <v>8221</v>
      </c>
      <c r="D220" s="3">
        <v>1</v>
      </c>
      <c r="E220">
        <f t="shared" si="3"/>
        <v>12455.006404000002</v>
      </c>
      <c r="F220" s="3">
        <v>112.602</v>
      </c>
    </row>
    <row r="221" spans="1:6" x14ac:dyDescent="0.25">
      <c r="A221" s="3">
        <v>50000</v>
      </c>
      <c r="B221" s="3">
        <v>8815</v>
      </c>
      <c r="C221" s="9" t="s">
        <v>8221</v>
      </c>
      <c r="D221" s="3">
        <v>76</v>
      </c>
      <c r="E221">
        <f t="shared" si="3"/>
        <v>1339.7064040000002</v>
      </c>
      <c r="F221" s="3">
        <v>112.602</v>
      </c>
    </row>
    <row r="222" spans="1:6" x14ac:dyDescent="0.25">
      <c r="A222" s="3">
        <v>50000</v>
      </c>
      <c r="B222" s="3">
        <v>360</v>
      </c>
      <c r="C222" s="9" t="s">
        <v>8221</v>
      </c>
      <c r="D222" s="3">
        <v>3</v>
      </c>
      <c r="E222">
        <f t="shared" si="3"/>
        <v>12012.598404</v>
      </c>
      <c r="F222" s="3">
        <v>112.602</v>
      </c>
    </row>
    <row r="223" spans="1:6" x14ac:dyDescent="0.25">
      <c r="A223" s="3">
        <v>50000</v>
      </c>
      <c r="B223" s="3">
        <v>0</v>
      </c>
      <c r="C223" s="9" t="s">
        <v>8221</v>
      </c>
      <c r="D223" s="3">
        <v>0</v>
      </c>
      <c r="E223">
        <f t="shared" si="3"/>
        <v>12679.210404000001</v>
      </c>
      <c r="F223" s="3">
        <v>112.602</v>
      </c>
    </row>
    <row r="224" spans="1:6" x14ac:dyDescent="0.25">
      <c r="A224" s="3">
        <v>1000</v>
      </c>
      <c r="B224" s="3">
        <v>130</v>
      </c>
      <c r="C224" s="9" t="s">
        <v>8221</v>
      </c>
      <c r="D224" s="3">
        <v>2</v>
      </c>
      <c r="E224">
        <f t="shared" si="3"/>
        <v>12232.802404</v>
      </c>
      <c r="F224" s="3">
        <v>112.602</v>
      </c>
    </row>
    <row r="225" spans="1:6" x14ac:dyDescent="0.25">
      <c r="A225" s="3">
        <v>1500000</v>
      </c>
      <c r="B225" s="3">
        <v>0</v>
      </c>
      <c r="C225" s="9" t="s">
        <v>8221</v>
      </c>
      <c r="D225" s="3">
        <v>0</v>
      </c>
      <c r="E225">
        <f t="shared" si="3"/>
        <v>12679.210404000001</v>
      </c>
      <c r="F225" s="3">
        <v>112.602</v>
      </c>
    </row>
    <row r="226" spans="1:6" x14ac:dyDescent="0.25">
      <c r="A226" s="3">
        <v>6000000</v>
      </c>
      <c r="B226" s="3">
        <v>0</v>
      </c>
      <c r="C226" s="9" t="s">
        <v>8221</v>
      </c>
      <c r="D226" s="3">
        <v>0</v>
      </c>
      <c r="E226">
        <f t="shared" si="3"/>
        <v>12679.210404000001</v>
      </c>
      <c r="F226" s="3">
        <v>112.602</v>
      </c>
    </row>
    <row r="227" spans="1:6" x14ac:dyDescent="0.25">
      <c r="A227" s="3">
        <v>200</v>
      </c>
      <c r="B227" s="3">
        <v>0</v>
      </c>
      <c r="C227" s="9" t="s">
        <v>8221</v>
      </c>
      <c r="D227" s="3">
        <v>0</v>
      </c>
      <c r="E227">
        <f t="shared" si="3"/>
        <v>12679.210404000001</v>
      </c>
      <c r="F227" s="3">
        <v>112.602</v>
      </c>
    </row>
    <row r="228" spans="1:6" x14ac:dyDescent="0.25">
      <c r="A228" s="3">
        <v>29000</v>
      </c>
      <c r="B228" s="3">
        <v>250</v>
      </c>
      <c r="C228" s="9" t="s">
        <v>8221</v>
      </c>
      <c r="D228" s="3">
        <v>2</v>
      </c>
      <c r="E228">
        <f t="shared" si="3"/>
        <v>12232.802404</v>
      </c>
      <c r="F228" s="3">
        <v>112.602</v>
      </c>
    </row>
    <row r="229" spans="1:6" x14ac:dyDescent="0.25">
      <c r="A229" s="3">
        <v>28000</v>
      </c>
      <c r="B229" s="3">
        <v>0</v>
      </c>
      <c r="C229" s="9" t="s">
        <v>8221</v>
      </c>
      <c r="D229" s="3">
        <v>0</v>
      </c>
      <c r="E229">
        <f t="shared" si="3"/>
        <v>12679.210404000001</v>
      </c>
      <c r="F229" s="3">
        <v>112.602</v>
      </c>
    </row>
    <row r="230" spans="1:6" x14ac:dyDescent="0.25">
      <c r="A230" s="3">
        <v>8000</v>
      </c>
      <c r="B230" s="3">
        <v>0</v>
      </c>
      <c r="C230" s="9" t="s">
        <v>8221</v>
      </c>
      <c r="D230" s="3">
        <v>0</v>
      </c>
      <c r="E230">
        <f t="shared" si="3"/>
        <v>12679.210404000001</v>
      </c>
      <c r="F230" s="3">
        <v>112.602</v>
      </c>
    </row>
    <row r="231" spans="1:6" x14ac:dyDescent="0.25">
      <c r="A231" s="3">
        <v>3000</v>
      </c>
      <c r="B231" s="3">
        <v>0</v>
      </c>
      <c r="C231" s="9" t="s">
        <v>8221</v>
      </c>
      <c r="D231" s="3">
        <v>0</v>
      </c>
      <c r="E231">
        <f t="shared" si="3"/>
        <v>12679.210404000001</v>
      </c>
      <c r="F231" s="3">
        <v>112.602</v>
      </c>
    </row>
    <row r="232" spans="1:6" x14ac:dyDescent="0.25">
      <c r="A232" s="3">
        <v>15000</v>
      </c>
      <c r="B232" s="3">
        <v>60</v>
      </c>
      <c r="C232" s="9" t="s">
        <v>8221</v>
      </c>
      <c r="D232" s="3">
        <v>2</v>
      </c>
      <c r="E232">
        <f t="shared" si="3"/>
        <v>12232.802404</v>
      </c>
      <c r="F232" s="3">
        <v>112.602</v>
      </c>
    </row>
    <row r="233" spans="1:6" x14ac:dyDescent="0.25">
      <c r="A233" s="3">
        <v>1500000</v>
      </c>
      <c r="B233" s="3">
        <v>0</v>
      </c>
      <c r="C233" s="9" t="s">
        <v>8221</v>
      </c>
      <c r="D233" s="3">
        <v>0</v>
      </c>
      <c r="E233">
        <f t="shared" si="3"/>
        <v>12679.210404000001</v>
      </c>
      <c r="F233" s="3">
        <v>112.602</v>
      </c>
    </row>
    <row r="234" spans="1:6" x14ac:dyDescent="0.25">
      <c r="A234" s="3">
        <v>4000</v>
      </c>
      <c r="B234" s="3">
        <v>110</v>
      </c>
      <c r="C234" s="9" t="s">
        <v>8221</v>
      </c>
      <c r="D234" s="3">
        <v>7</v>
      </c>
      <c r="E234">
        <f t="shared" si="3"/>
        <v>11151.782404000001</v>
      </c>
      <c r="F234" s="3">
        <v>112.602</v>
      </c>
    </row>
    <row r="235" spans="1:6" x14ac:dyDescent="0.25">
      <c r="A235" s="3">
        <v>350000</v>
      </c>
      <c r="B235" s="3">
        <v>0</v>
      </c>
      <c r="C235" s="9" t="s">
        <v>8221</v>
      </c>
      <c r="D235" s="3">
        <v>0</v>
      </c>
      <c r="E235">
        <f t="shared" si="3"/>
        <v>12679.210404000001</v>
      </c>
      <c r="F235" s="3">
        <v>112.602</v>
      </c>
    </row>
    <row r="236" spans="1:6" x14ac:dyDescent="0.25">
      <c r="A236" s="3">
        <v>1000</v>
      </c>
      <c r="B236" s="3">
        <v>401</v>
      </c>
      <c r="C236" s="9" t="s">
        <v>8221</v>
      </c>
      <c r="D236" s="3">
        <v>5</v>
      </c>
      <c r="E236">
        <f t="shared" si="3"/>
        <v>11578.190404000001</v>
      </c>
      <c r="F236" s="3">
        <v>112.602</v>
      </c>
    </row>
    <row r="237" spans="1:6" x14ac:dyDescent="0.25">
      <c r="A237" s="3">
        <v>10000</v>
      </c>
      <c r="B237" s="3">
        <v>0</v>
      </c>
      <c r="C237" s="9" t="s">
        <v>8221</v>
      </c>
      <c r="D237" s="3">
        <v>0</v>
      </c>
      <c r="E237">
        <f t="shared" si="3"/>
        <v>12679.210404000001</v>
      </c>
      <c r="F237" s="3">
        <v>112.602</v>
      </c>
    </row>
    <row r="238" spans="1:6" x14ac:dyDescent="0.25">
      <c r="A238" s="3">
        <v>150000</v>
      </c>
      <c r="B238" s="3">
        <v>0</v>
      </c>
      <c r="C238" s="9" t="s">
        <v>8221</v>
      </c>
      <c r="D238" s="3">
        <v>0</v>
      </c>
      <c r="E238">
        <f t="shared" si="3"/>
        <v>12679.210404000001</v>
      </c>
      <c r="F238" s="3">
        <v>112.602</v>
      </c>
    </row>
    <row r="239" spans="1:6" x14ac:dyDescent="0.25">
      <c r="A239" s="3">
        <v>15000</v>
      </c>
      <c r="B239" s="3">
        <v>50</v>
      </c>
      <c r="C239" s="9" t="s">
        <v>8221</v>
      </c>
      <c r="D239" s="3">
        <v>1</v>
      </c>
      <c r="E239">
        <f t="shared" si="3"/>
        <v>12455.006404000002</v>
      </c>
      <c r="F239" s="3">
        <v>112.602</v>
      </c>
    </row>
    <row r="240" spans="1:6" x14ac:dyDescent="0.25">
      <c r="A240" s="3">
        <v>26000</v>
      </c>
      <c r="B240" s="3">
        <v>0</v>
      </c>
      <c r="C240" s="9" t="s">
        <v>8221</v>
      </c>
      <c r="D240" s="3">
        <v>0</v>
      </c>
      <c r="E240">
        <f t="shared" si="3"/>
        <v>12679.210404000001</v>
      </c>
      <c r="F240" s="3">
        <v>112.602</v>
      </c>
    </row>
    <row r="241" spans="1:6" x14ac:dyDescent="0.25">
      <c r="A241" s="3">
        <v>1000</v>
      </c>
      <c r="B241" s="3">
        <v>250</v>
      </c>
      <c r="C241" s="9" t="s">
        <v>8221</v>
      </c>
      <c r="D241" s="3">
        <v>5</v>
      </c>
      <c r="E241">
        <f t="shared" si="3"/>
        <v>11578.190404000001</v>
      </c>
      <c r="F241" s="3">
        <v>112.602</v>
      </c>
    </row>
    <row r="242" spans="1:6" x14ac:dyDescent="0.25">
      <c r="A242" s="3">
        <v>15000</v>
      </c>
      <c r="B242" s="3">
        <v>16145.12</v>
      </c>
      <c r="C242" s="8" t="s">
        <v>8219</v>
      </c>
      <c r="D242" s="3">
        <v>137</v>
      </c>
      <c r="E242">
        <f t="shared" si="3"/>
        <v>595.26240399999983</v>
      </c>
      <c r="F242" s="3">
        <v>112.602</v>
      </c>
    </row>
    <row r="243" spans="1:6" x14ac:dyDescent="0.25">
      <c r="A243" s="3">
        <v>36400</v>
      </c>
      <c r="B243" s="3">
        <v>41000</v>
      </c>
      <c r="C243" s="8" t="s">
        <v>8219</v>
      </c>
      <c r="D243" s="3">
        <v>376</v>
      </c>
      <c r="E243">
        <f t="shared" si="3"/>
        <v>69378.506404000014</v>
      </c>
      <c r="F243" s="3">
        <v>112.602</v>
      </c>
    </row>
    <row r="244" spans="1:6" x14ac:dyDescent="0.25">
      <c r="A244" s="3">
        <v>13000</v>
      </c>
      <c r="B244" s="3">
        <v>14750</v>
      </c>
      <c r="C244" s="8" t="s">
        <v>8219</v>
      </c>
      <c r="D244" s="3">
        <v>202</v>
      </c>
      <c r="E244">
        <f t="shared" si="3"/>
        <v>7992.0024039999989</v>
      </c>
      <c r="F244" s="3">
        <v>112.602</v>
      </c>
    </row>
    <row r="245" spans="1:6" x14ac:dyDescent="0.25">
      <c r="A245" s="3">
        <v>25000</v>
      </c>
      <c r="B245" s="3">
        <v>25648</v>
      </c>
      <c r="C245" s="8" t="s">
        <v>8219</v>
      </c>
      <c r="D245" s="3">
        <v>328</v>
      </c>
      <c r="E245">
        <f t="shared" si="3"/>
        <v>46396.298404000001</v>
      </c>
      <c r="F245" s="3">
        <v>112.602</v>
      </c>
    </row>
    <row r="246" spans="1:6" x14ac:dyDescent="0.25">
      <c r="A246" s="3">
        <v>3500</v>
      </c>
      <c r="B246" s="3">
        <v>3981.5</v>
      </c>
      <c r="C246" s="8" t="s">
        <v>8219</v>
      </c>
      <c r="D246" s="3">
        <v>84</v>
      </c>
      <c r="E246">
        <f t="shared" si="3"/>
        <v>818.07440400000019</v>
      </c>
      <c r="F246" s="3">
        <v>112.602</v>
      </c>
    </row>
    <row r="247" spans="1:6" x14ac:dyDescent="0.25">
      <c r="A247" s="3">
        <v>5000</v>
      </c>
      <c r="B247" s="3">
        <v>5186</v>
      </c>
      <c r="C247" s="8" t="s">
        <v>8219</v>
      </c>
      <c r="D247" s="3">
        <v>96</v>
      </c>
      <c r="E247">
        <f t="shared" si="3"/>
        <v>275.62640400000015</v>
      </c>
      <c r="F247" s="3">
        <v>112.602</v>
      </c>
    </row>
    <row r="248" spans="1:6" x14ac:dyDescent="0.25">
      <c r="A248" s="3">
        <v>5000</v>
      </c>
      <c r="B248" s="3">
        <v>15273</v>
      </c>
      <c r="C248" s="8" t="s">
        <v>8219</v>
      </c>
      <c r="D248" s="3">
        <v>223</v>
      </c>
      <c r="E248">
        <f t="shared" si="3"/>
        <v>12187.718403999999</v>
      </c>
      <c r="F248" s="3">
        <v>112.602</v>
      </c>
    </row>
    <row r="249" spans="1:6" x14ac:dyDescent="0.25">
      <c r="A249" s="3">
        <v>5000</v>
      </c>
      <c r="B249" s="3">
        <v>6705</v>
      </c>
      <c r="C249" s="8" t="s">
        <v>8219</v>
      </c>
      <c r="D249" s="3">
        <v>62</v>
      </c>
      <c r="E249">
        <f t="shared" si="3"/>
        <v>2560.5624040000002</v>
      </c>
      <c r="F249" s="3">
        <v>112.602</v>
      </c>
    </row>
    <row r="250" spans="1:6" x14ac:dyDescent="0.25">
      <c r="A250" s="3">
        <v>85000</v>
      </c>
      <c r="B250" s="3">
        <v>86133</v>
      </c>
      <c r="C250" s="8" t="s">
        <v>8219</v>
      </c>
      <c r="D250" s="3">
        <v>146</v>
      </c>
      <c r="E250">
        <f t="shared" si="3"/>
        <v>1115.4264039999998</v>
      </c>
      <c r="F250" s="3">
        <v>112.602</v>
      </c>
    </row>
    <row r="251" spans="1:6" x14ac:dyDescent="0.25">
      <c r="A251" s="3">
        <v>10000</v>
      </c>
      <c r="B251" s="3">
        <v>11292</v>
      </c>
      <c r="C251" s="8" t="s">
        <v>8219</v>
      </c>
      <c r="D251" s="3">
        <v>235</v>
      </c>
      <c r="E251">
        <f t="shared" si="3"/>
        <v>14981.270403999999</v>
      </c>
      <c r="F251" s="3">
        <v>112.602</v>
      </c>
    </row>
    <row r="252" spans="1:6" x14ac:dyDescent="0.25">
      <c r="A252" s="3">
        <v>30000</v>
      </c>
      <c r="B252" s="3">
        <v>31675</v>
      </c>
      <c r="C252" s="8" t="s">
        <v>8219</v>
      </c>
      <c r="D252" s="3">
        <v>437</v>
      </c>
      <c r="E252">
        <f t="shared" si="3"/>
        <v>105234.06240400001</v>
      </c>
      <c r="F252" s="3">
        <v>112.602</v>
      </c>
    </row>
    <row r="253" spans="1:6" x14ac:dyDescent="0.25">
      <c r="A253" s="3">
        <v>3500</v>
      </c>
      <c r="B253" s="3">
        <v>4395</v>
      </c>
      <c r="C253" s="8" t="s">
        <v>8219</v>
      </c>
      <c r="D253" s="3">
        <v>77</v>
      </c>
      <c r="E253">
        <f t="shared" si="3"/>
        <v>1267.5024040000003</v>
      </c>
      <c r="F253" s="3">
        <v>112.602</v>
      </c>
    </row>
    <row r="254" spans="1:6" x14ac:dyDescent="0.25">
      <c r="A254" s="3">
        <v>5000</v>
      </c>
      <c r="B254" s="3">
        <v>9228</v>
      </c>
      <c r="C254" s="8" t="s">
        <v>8219</v>
      </c>
      <c r="D254" s="3">
        <v>108</v>
      </c>
      <c r="E254">
        <f t="shared" si="3"/>
        <v>21.178404000000036</v>
      </c>
      <c r="F254" s="3">
        <v>112.602</v>
      </c>
    </row>
    <row r="255" spans="1:6" x14ac:dyDescent="0.25">
      <c r="A255" s="3">
        <v>1500</v>
      </c>
      <c r="B255" s="3">
        <v>1511</v>
      </c>
      <c r="C255" s="8" t="s">
        <v>8219</v>
      </c>
      <c r="D255" s="3">
        <v>7</v>
      </c>
      <c r="E255">
        <f t="shared" si="3"/>
        <v>11151.782404000001</v>
      </c>
      <c r="F255" s="3">
        <v>112.602</v>
      </c>
    </row>
    <row r="256" spans="1:6" x14ac:dyDescent="0.25">
      <c r="A256" s="3">
        <v>24000</v>
      </c>
      <c r="B256" s="3">
        <v>28067.34</v>
      </c>
      <c r="C256" s="8" t="s">
        <v>8219</v>
      </c>
      <c r="D256" s="3">
        <v>314</v>
      </c>
      <c r="E256">
        <f t="shared" si="3"/>
        <v>40561.154404000001</v>
      </c>
      <c r="F256" s="3">
        <v>112.602</v>
      </c>
    </row>
    <row r="257" spans="1:6" x14ac:dyDescent="0.25">
      <c r="A257" s="3">
        <v>8000</v>
      </c>
      <c r="B257" s="3">
        <v>8538.66</v>
      </c>
      <c r="C257" s="8" t="s">
        <v>8219</v>
      </c>
      <c r="D257" s="3">
        <v>188</v>
      </c>
      <c r="E257">
        <f t="shared" si="3"/>
        <v>5684.8584039999996</v>
      </c>
      <c r="F257" s="3">
        <v>112.602</v>
      </c>
    </row>
    <row r="258" spans="1:6" x14ac:dyDescent="0.25">
      <c r="A258" s="3">
        <v>13000</v>
      </c>
      <c r="B258" s="3">
        <v>18083</v>
      </c>
      <c r="C258" s="8" t="s">
        <v>8219</v>
      </c>
      <c r="D258" s="3">
        <v>275</v>
      </c>
      <c r="E258">
        <f t="shared" si="3"/>
        <v>26373.110403999999</v>
      </c>
      <c r="F258" s="3">
        <v>112.602</v>
      </c>
    </row>
    <row r="259" spans="1:6" x14ac:dyDescent="0.25">
      <c r="A259" s="3">
        <v>35000</v>
      </c>
      <c r="B259" s="3">
        <v>37354.269999999997</v>
      </c>
      <c r="C259" s="8" t="s">
        <v>8219</v>
      </c>
      <c r="D259" s="3">
        <v>560</v>
      </c>
      <c r="E259">
        <f t="shared" ref="E259:E322" si="4">POWER(D259-F259,2)</f>
        <v>200164.97040400002</v>
      </c>
      <c r="F259" s="3">
        <v>112.602</v>
      </c>
    </row>
    <row r="260" spans="1:6" x14ac:dyDescent="0.25">
      <c r="A260" s="3">
        <v>30000</v>
      </c>
      <c r="B260" s="3">
        <v>57342</v>
      </c>
      <c r="C260" s="8" t="s">
        <v>8219</v>
      </c>
      <c r="D260" s="3">
        <v>688</v>
      </c>
      <c r="E260">
        <f t="shared" si="4"/>
        <v>331082.85840400006</v>
      </c>
      <c r="F260" s="3">
        <v>112.602</v>
      </c>
    </row>
    <row r="261" spans="1:6" x14ac:dyDescent="0.25">
      <c r="A261" s="3">
        <v>75000</v>
      </c>
      <c r="B261" s="3">
        <v>98953.42</v>
      </c>
      <c r="C261" s="8" t="s">
        <v>8219</v>
      </c>
      <c r="D261" s="3">
        <v>942</v>
      </c>
      <c r="E261">
        <f t="shared" si="4"/>
        <v>687901.04240400007</v>
      </c>
      <c r="F261" s="3">
        <v>112.602</v>
      </c>
    </row>
    <row r="262" spans="1:6" x14ac:dyDescent="0.25">
      <c r="A262" s="3">
        <v>10000</v>
      </c>
      <c r="B262" s="3">
        <v>10640</v>
      </c>
      <c r="C262" s="8" t="s">
        <v>8219</v>
      </c>
      <c r="D262" s="3">
        <v>88</v>
      </c>
      <c r="E262">
        <f t="shared" si="4"/>
        <v>605.25840400000016</v>
      </c>
      <c r="F262" s="3">
        <v>112.602</v>
      </c>
    </row>
    <row r="263" spans="1:6" x14ac:dyDescent="0.25">
      <c r="A263" s="3">
        <v>20000</v>
      </c>
      <c r="B263" s="3">
        <v>21480</v>
      </c>
      <c r="C263" s="8" t="s">
        <v>8219</v>
      </c>
      <c r="D263" s="3">
        <v>220</v>
      </c>
      <c r="E263">
        <f t="shared" si="4"/>
        <v>11534.330403999998</v>
      </c>
      <c r="F263" s="3">
        <v>112.602</v>
      </c>
    </row>
    <row r="264" spans="1:6" x14ac:dyDescent="0.25">
      <c r="A264" s="3">
        <v>2500</v>
      </c>
      <c r="B264" s="3">
        <v>6000</v>
      </c>
      <c r="C264" s="8" t="s">
        <v>8219</v>
      </c>
      <c r="D264" s="3">
        <v>145</v>
      </c>
      <c r="E264">
        <f t="shared" si="4"/>
        <v>1049.6304039999998</v>
      </c>
      <c r="F264" s="3">
        <v>112.602</v>
      </c>
    </row>
    <row r="265" spans="1:6" x14ac:dyDescent="0.25">
      <c r="A265" s="3">
        <v>25000</v>
      </c>
      <c r="B265" s="3">
        <v>29520.27</v>
      </c>
      <c r="C265" s="8" t="s">
        <v>8219</v>
      </c>
      <c r="D265" s="3">
        <v>963</v>
      </c>
      <c r="E265">
        <f t="shared" si="4"/>
        <v>723176.75840400008</v>
      </c>
      <c r="F265" s="3">
        <v>112.602</v>
      </c>
    </row>
    <row r="266" spans="1:6" x14ac:dyDescent="0.25">
      <c r="A266" s="3">
        <v>5000</v>
      </c>
      <c r="B266" s="3">
        <v>5910</v>
      </c>
      <c r="C266" s="8" t="s">
        <v>8219</v>
      </c>
      <c r="D266" s="3">
        <v>91</v>
      </c>
      <c r="E266">
        <f t="shared" si="4"/>
        <v>466.64640400000019</v>
      </c>
      <c r="F266" s="3">
        <v>112.602</v>
      </c>
    </row>
    <row r="267" spans="1:6" x14ac:dyDescent="0.25">
      <c r="A267" s="3">
        <v>5000</v>
      </c>
      <c r="B267" s="3">
        <v>5555</v>
      </c>
      <c r="C267" s="8" t="s">
        <v>8219</v>
      </c>
      <c r="D267" s="3">
        <v>58</v>
      </c>
      <c r="E267">
        <f t="shared" si="4"/>
        <v>2981.3784040000005</v>
      </c>
      <c r="F267" s="3">
        <v>112.602</v>
      </c>
    </row>
    <row r="268" spans="1:6" x14ac:dyDescent="0.25">
      <c r="A268" s="3">
        <v>1000</v>
      </c>
      <c r="B268" s="3">
        <v>1455</v>
      </c>
      <c r="C268" s="8" t="s">
        <v>8219</v>
      </c>
      <c r="D268" s="3">
        <v>36</v>
      </c>
      <c r="E268">
        <f t="shared" si="4"/>
        <v>5867.8664040000003</v>
      </c>
      <c r="F268" s="3">
        <v>112.602</v>
      </c>
    </row>
    <row r="269" spans="1:6" x14ac:dyDescent="0.25">
      <c r="A269" s="3">
        <v>9850</v>
      </c>
      <c r="B269" s="3">
        <v>12965.44</v>
      </c>
      <c r="C269" s="8" t="s">
        <v>8219</v>
      </c>
      <c r="D269" s="3">
        <v>165</v>
      </c>
      <c r="E269">
        <f t="shared" si="4"/>
        <v>2745.5504039999996</v>
      </c>
      <c r="F269" s="3">
        <v>112.602</v>
      </c>
    </row>
    <row r="270" spans="1:6" x14ac:dyDescent="0.25">
      <c r="A270" s="3">
        <v>5000</v>
      </c>
      <c r="B270" s="3">
        <v>5570</v>
      </c>
      <c r="C270" s="8" t="s">
        <v>8219</v>
      </c>
      <c r="D270" s="3">
        <v>111</v>
      </c>
      <c r="E270">
        <f t="shared" si="4"/>
        <v>2.5664040000000123</v>
      </c>
      <c r="F270" s="3">
        <v>112.602</v>
      </c>
    </row>
    <row r="271" spans="1:6" x14ac:dyDescent="0.25">
      <c r="A271" s="3">
        <v>100000</v>
      </c>
      <c r="B271" s="3">
        <v>147233.76999999999</v>
      </c>
      <c r="C271" s="8" t="s">
        <v>8219</v>
      </c>
      <c r="D271" s="3">
        <v>1596</v>
      </c>
      <c r="E271">
        <f t="shared" si="4"/>
        <v>2200469.6264039995</v>
      </c>
      <c r="F271" s="3">
        <v>112.602</v>
      </c>
    </row>
    <row r="272" spans="1:6" x14ac:dyDescent="0.25">
      <c r="A272" s="3">
        <v>2300</v>
      </c>
      <c r="B272" s="3">
        <v>3510</v>
      </c>
      <c r="C272" s="8" t="s">
        <v>8219</v>
      </c>
      <c r="D272" s="3">
        <v>61</v>
      </c>
      <c r="E272">
        <f t="shared" si="4"/>
        <v>2662.7664040000004</v>
      </c>
      <c r="F272" s="3">
        <v>112.602</v>
      </c>
    </row>
    <row r="273" spans="1:6" x14ac:dyDescent="0.25">
      <c r="A273" s="3">
        <v>30000</v>
      </c>
      <c r="B273" s="3">
        <v>31404</v>
      </c>
      <c r="C273" s="8" t="s">
        <v>8219</v>
      </c>
      <c r="D273" s="3">
        <v>287</v>
      </c>
      <c r="E273">
        <f t="shared" si="4"/>
        <v>30414.662403999999</v>
      </c>
      <c r="F273" s="3">
        <v>112.602</v>
      </c>
    </row>
    <row r="274" spans="1:6" x14ac:dyDescent="0.25">
      <c r="A274" s="3">
        <v>3000</v>
      </c>
      <c r="B274" s="3">
        <v>5323.01</v>
      </c>
      <c r="C274" s="8" t="s">
        <v>8219</v>
      </c>
      <c r="D274" s="3">
        <v>65</v>
      </c>
      <c r="E274">
        <f t="shared" si="4"/>
        <v>2265.9504040000002</v>
      </c>
      <c r="F274" s="3">
        <v>112.602</v>
      </c>
    </row>
    <row r="275" spans="1:6" x14ac:dyDescent="0.25">
      <c r="A275" s="3">
        <v>5000</v>
      </c>
      <c r="B275" s="3">
        <v>5388.79</v>
      </c>
      <c r="C275" s="8" t="s">
        <v>8219</v>
      </c>
      <c r="D275" s="3">
        <v>118</v>
      </c>
      <c r="E275">
        <f t="shared" si="4"/>
        <v>29.138403999999959</v>
      </c>
      <c r="F275" s="3">
        <v>112.602</v>
      </c>
    </row>
    <row r="276" spans="1:6" x14ac:dyDescent="0.25">
      <c r="A276" s="3">
        <v>4000</v>
      </c>
      <c r="B276" s="3">
        <v>6240</v>
      </c>
      <c r="C276" s="8" t="s">
        <v>8219</v>
      </c>
      <c r="D276" s="3">
        <v>113</v>
      </c>
      <c r="E276">
        <f t="shared" si="4"/>
        <v>0.15840399999999694</v>
      </c>
      <c r="F276" s="3">
        <v>112.602</v>
      </c>
    </row>
    <row r="277" spans="1:6" x14ac:dyDescent="0.25">
      <c r="A277" s="3">
        <v>20000</v>
      </c>
      <c r="B277" s="3">
        <v>21679</v>
      </c>
      <c r="C277" s="8" t="s">
        <v>8219</v>
      </c>
      <c r="D277" s="3">
        <v>332</v>
      </c>
      <c r="E277">
        <f t="shared" si="4"/>
        <v>48135.482403999995</v>
      </c>
      <c r="F277" s="3">
        <v>112.602</v>
      </c>
    </row>
    <row r="278" spans="1:6" x14ac:dyDescent="0.25">
      <c r="A278" s="3">
        <v>4000</v>
      </c>
      <c r="B278" s="3">
        <v>5904</v>
      </c>
      <c r="C278" s="8" t="s">
        <v>8219</v>
      </c>
      <c r="D278" s="3">
        <v>62</v>
      </c>
      <c r="E278">
        <f t="shared" si="4"/>
        <v>2560.5624040000002</v>
      </c>
      <c r="F278" s="3">
        <v>112.602</v>
      </c>
    </row>
    <row r="279" spans="1:6" x14ac:dyDescent="0.25">
      <c r="A279" s="3">
        <v>65000</v>
      </c>
      <c r="B279" s="3">
        <v>71748</v>
      </c>
      <c r="C279" s="8" t="s">
        <v>8219</v>
      </c>
      <c r="D279" s="3">
        <v>951</v>
      </c>
      <c r="E279">
        <f t="shared" si="4"/>
        <v>702911.20640400006</v>
      </c>
      <c r="F279" s="3">
        <v>112.602</v>
      </c>
    </row>
    <row r="280" spans="1:6" x14ac:dyDescent="0.25">
      <c r="A280" s="3">
        <v>27000</v>
      </c>
      <c r="B280" s="3">
        <v>40594</v>
      </c>
      <c r="C280" s="8" t="s">
        <v>8219</v>
      </c>
      <c r="D280" s="3">
        <v>415</v>
      </c>
      <c r="E280">
        <f t="shared" si="4"/>
        <v>91444.550404000009</v>
      </c>
      <c r="F280" s="3">
        <v>112.602</v>
      </c>
    </row>
    <row r="281" spans="1:6" x14ac:dyDescent="0.25">
      <c r="A281" s="3">
        <v>17000</v>
      </c>
      <c r="B281" s="3">
        <v>26744.11</v>
      </c>
      <c r="C281" s="8" t="s">
        <v>8219</v>
      </c>
      <c r="D281" s="3">
        <v>305</v>
      </c>
      <c r="E281">
        <f t="shared" si="4"/>
        <v>37016.990403999996</v>
      </c>
      <c r="F281" s="3">
        <v>112.602</v>
      </c>
    </row>
    <row r="282" spans="1:6" x14ac:dyDescent="0.25">
      <c r="A282" s="3">
        <v>75000</v>
      </c>
      <c r="B282" s="3">
        <v>117108</v>
      </c>
      <c r="C282" s="8" t="s">
        <v>8219</v>
      </c>
      <c r="D282" s="3">
        <v>2139</v>
      </c>
      <c r="E282">
        <f t="shared" si="4"/>
        <v>4106288.8544039996</v>
      </c>
      <c r="F282" s="3">
        <v>112.602</v>
      </c>
    </row>
    <row r="283" spans="1:6" x14ac:dyDescent="0.25">
      <c r="A283" s="3">
        <v>5500</v>
      </c>
      <c r="B283" s="3">
        <v>6632.32</v>
      </c>
      <c r="C283" s="8" t="s">
        <v>8219</v>
      </c>
      <c r="D283" s="3">
        <v>79</v>
      </c>
      <c r="E283">
        <f t="shared" si="4"/>
        <v>1129.0944040000002</v>
      </c>
      <c r="F283" s="3">
        <v>112.602</v>
      </c>
    </row>
    <row r="284" spans="1:6" x14ac:dyDescent="0.25">
      <c r="A284" s="3">
        <v>45000</v>
      </c>
      <c r="B284" s="3">
        <v>45535</v>
      </c>
      <c r="C284" s="8" t="s">
        <v>8219</v>
      </c>
      <c r="D284" s="3">
        <v>179</v>
      </c>
      <c r="E284">
        <f t="shared" si="4"/>
        <v>4408.6944039999998</v>
      </c>
      <c r="F284" s="3">
        <v>112.602</v>
      </c>
    </row>
    <row r="285" spans="1:6" x14ac:dyDescent="0.25">
      <c r="A285" s="3">
        <v>18000</v>
      </c>
      <c r="B285" s="3">
        <v>20569.05</v>
      </c>
      <c r="C285" s="8" t="s">
        <v>8219</v>
      </c>
      <c r="D285" s="3">
        <v>202</v>
      </c>
      <c r="E285">
        <f t="shared" si="4"/>
        <v>7992.0024039999989</v>
      </c>
      <c r="F285" s="3">
        <v>112.602</v>
      </c>
    </row>
    <row r="286" spans="1:6" x14ac:dyDescent="0.25">
      <c r="A286" s="3">
        <v>40000</v>
      </c>
      <c r="B286" s="3">
        <v>41850.46</v>
      </c>
      <c r="C286" s="8" t="s">
        <v>8219</v>
      </c>
      <c r="D286" s="3">
        <v>760</v>
      </c>
      <c r="E286">
        <f t="shared" si="4"/>
        <v>419124.17040400003</v>
      </c>
      <c r="F286" s="3">
        <v>112.602</v>
      </c>
    </row>
    <row r="287" spans="1:6" x14ac:dyDescent="0.25">
      <c r="A287" s="3">
        <v>14000</v>
      </c>
      <c r="B287" s="3">
        <v>32035.51</v>
      </c>
      <c r="C287" s="8" t="s">
        <v>8219</v>
      </c>
      <c r="D287" s="3">
        <v>563</v>
      </c>
      <c r="E287">
        <f t="shared" si="4"/>
        <v>202858.35840400003</v>
      </c>
      <c r="F287" s="3">
        <v>112.602</v>
      </c>
    </row>
    <row r="288" spans="1:6" x14ac:dyDescent="0.25">
      <c r="A288" s="3">
        <v>15000</v>
      </c>
      <c r="B288" s="3">
        <v>16373</v>
      </c>
      <c r="C288" s="8" t="s">
        <v>8219</v>
      </c>
      <c r="D288" s="3">
        <v>135</v>
      </c>
      <c r="E288">
        <f t="shared" si="4"/>
        <v>501.67040399999985</v>
      </c>
      <c r="F288" s="3">
        <v>112.602</v>
      </c>
    </row>
    <row r="289" spans="1:6" x14ac:dyDescent="0.25">
      <c r="A289" s="3">
        <v>15000</v>
      </c>
      <c r="B289" s="3">
        <v>26445</v>
      </c>
      <c r="C289" s="8" t="s">
        <v>8219</v>
      </c>
      <c r="D289" s="3">
        <v>290</v>
      </c>
      <c r="E289">
        <f t="shared" si="4"/>
        <v>31470.050403999998</v>
      </c>
      <c r="F289" s="3">
        <v>112.602</v>
      </c>
    </row>
    <row r="290" spans="1:6" x14ac:dyDescent="0.25">
      <c r="A290" s="3">
        <v>50000</v>
      </c>
      <c r="B290" s="3">
        <v>51605.31</v>
      </c>
      <c r="C290" s="8" t="s">
        <v>8219</v>
      </c>
      <c r="D290" s="3">
        <v>447</v>
      </c>
      <c r="E290">
        <f t="shared" si="4"/>
        <v>111822.02240400002</v>
      </c>
      <c r="F290" s="3">
        <v>112.602</v>
      </c>
    </row>
    <row r="291" spans="1:6" x14ac:dyDescent="0.25">
      <c r="A291" s="3">
        <v>15000</v>
      </c>
      <c r="B291" s="3">
        <v>15723</v>
      </c>
      <c r="C291" s="8" t="s">
        <v>8219</v>
      </c>
      <c r="D291" s="3">
        <v>232</v>
      </c>
      <c r="E291">
        <f t="shared" si="4"/>
        <v>14255.882404</v>
      </c>
      <c r="F291" s="3">
        <v>112.602</v>
      </c>
    </row>
    <row r="292" spans="1:6" x14ac:dyDescent="0.25">
      <c r="A292" s="3">
        <v>4500</v>
      </c>
      <c r="B292" s="3">
        <v>4800.8</v>
      </c>
      <c r="C292" s="8" t="s">
        <v>8219</v>
      </c>
      <c r="D292" s="3">
        <v>168</v>
      </c>
      <c r="E292">
        <f t="shared" si="4"/>
        <v>3068.9384039999995</v>
      </c>
      <c r="F292" s="3">
        <v>112.602</v>
      </c>
    </row>
    <row r="293" spans="1:6" x14ac:dyDescent="0.25">
      <c r="A293" s="3">
        <v>5000</v>
      </c>
      <c r="B293" s="3">
        <v>6001</v>
      </c>
      <c r="C293" s="8" t="s">
        <v>8219</v>
      </c>
      <c r="D293" s="3">
        <v>128</v>
      </c>
      <c r="E293">
        <f t="shared" si="4"/>
        <v>237.09840399999987</v>
      </c>
      <c r="F293" s="3">
        <v>112.602</v>
      </c>
    </row>
    <row r="294" spans="1:6" x14ac:dyDescent="0.25">
      <c r="A294" s="3">
        <v>75000</v>
      </c>
      <c r="B294" s="3">
        <v>76130.2</v>
      </c>
      <c r="C294" s="8" t="s">
        <v>8219</v>
      </c>
      <c r="D294" s="3">
        <v>493</v>
      </c>
      <c r="E294">
        <f t="shared" si="4"/>
        <v>144702.63840400003</v>
      </c>
      <c r="F294" s="3">
        <v>112.602</v>
      </c>
    </row>
    <row r="295" spans="1:6" x14ac:dyDescent="0.25">
      <c r="A295" s="3">
        <v>26000</v>
      </c>
      <c r="B295" s="3">
        <v>26360</v>
      </c>
      <c r="C295" s="8" t="s">
        <v>8219</v>
      </c>
      <c r="D295" s="3">
        <v>131</v>
      </c>
      <c r="E295">
        <f t="shared" si="4"/>
        <v>338.48640399999988</v>
      </c>
      <c r="F295" s="3">
        <v>112.602</v>
      </c>
    </row>
    <row r="296" spans="1:6" x14ac:dyDescent="0.25">
      <c r="A296" s="3">
        <v>5000</v>
      </c>
      <c r="B296" s="3">
        <v>5000</v>
      </c>
      <c r="C296" s="8" t="s">
        <v>8219</v>
      </c>
      <c r="D296" s="3">
        <v>50</v>
      </c>
      <c r="E296">
        <f t="shared" si="4"/>
        <v>3919.0104040000006</v>
      </c>
      <c r="F296" s="3">
        <v>112.602</v>
      </c>
    </row>
    <row r="297" spans="1:6" x14ac:dyDescent="0.25">
      <c r="A297" s="3">
        <v>50000</v>
      </c>
      <c r="B297" s="3">
        <v>66554.559999999998</v>
      </c>
      <c r="C297" s="8" t="s">
        <v>8219</v>
      </c>
      <c r="D297" s="3">
        <v>665</v>
      </c>
      <c r="E297">
        <f t="shared" si="4"/>
        <v>305143.55040400004</v>
      </c>
      <c r="F297" s="3">
        <v>112.602</v>
      </c>
    </row>
    <row r="298" spans="1:6" x14ac:dyDescent="0.25">
      <c r="A298" s="3">
        <v>25000</v>
      </c>
      <c r="B298" s="3">
        <v>29681.55</v>
      </c>
      <c r="C298" s="8" t="s">
        <v>8219</v>
      </c>
      <c r="D298" s="3">
        <v>129</v>
      </c>
      <c r="E298">
        <f t="shared" si="4"/>
        <v>268.89440399999989</v>
      </c>
      <c r="F298" s="3">
        <v>112.602</v>
      </c>
    </row>
    <row r="299" spans="1:6" x14ac:dyDescent="0.25">
      <c r="A299" s="3">
        <v>20000</v>
      </c>
      <c r="B299" s="3">
        <v>20128</v>
      </c>
      <c r="C299" s="8" t="s">
        <v>8219</v>
      </c>
      <c r="D299" s="3">
        <v>142</v>
      </c>
      <c r="E299">
        <f t="shared" si="4"/>
        <v>864.24240399999974</v>
      </c>
      <c r="F299" s="3">
        <v>112.602</v>
      </c>
    </row>
    <row r="300" spans="1:6" x14ac:dyDescent="0.25">
      <c r="A300" s="3">
        <v>126000</v>
      </c>
      <c r="B300" s="3">
        <v>137254.84</v>
      </c>
      <c r="C300" s="8" t="s">
        <v>8219</v>
      </c>
      <c r="D300" s="3">
        <v>2436</v>
      </c>
      <c r="E300">
        <f t="shared" si="4"/>
        <v>5398178.266404001</v>
      </c>
      <c r="F300" s="3">
        <v>112.602</v>
      </c>
    </row>
    <row r="301" spans="1:6" x14ac:dyDescent="0.25">
      <c r="A301" s="3">
        <v>10000</v>
      </c>
      <c r="B301" s="3">
        <v>17895.25</v>
      </c>
      <c r="C301" s="8" t="s">
        <v>8219</v>
      </c>
      <c r="D301" s="3">
        <v>244</v>
      </c>
      <c r="E301">
        <f t="shared" si="4"/>
        <v>17265.434404</v>
      </c>
      <c r="F301" s="3">
        <v>112.602</v>
      </c>
    </row>
    <row r="302" spans="1:6" x14ac:dyDescent="0.25">
      <c r="A302" s="3">
        <v>25000</v>
      </c>
      <c r="B302" s="3">
        <v>25430.66</v>
      </c>
      <c r="C302" s="8" t="s">
        <v>8219</v>
      </c>
      <c r="D302" s="3">
        <v>298</v>
      </c>
      <c r="E302">
        <f t="shared" si="4"/>
        <v>34372.418403999996</v>
      </c>
      <c r="F302" s="3">
        <v>112.602</v>
      </c>
    </row>
    <row r="303" spans="1:6" x14ac:dyDescent="0.25">
      <c r="A303" s="3">
        <v>13000</v>
      </c>
      <c r="B303" s="3">
        <v>15435.55</v>
      </c>
      <c r="C303" s="8" t="s">
        <v>8219</v>
      </c>
      <c r="D303" s="3">
        <v>251</v>
      </c>
      <c r="E303">
        <f t="shared" si="4"/>
        <v>19154.006404</v>
      </c>
      <c r="F303" s="3">
        <v>112.602</v>
      </c>
    </row>
    <row r="304" spans="1:6" x14ac:dyDescent="0.25">
      <c r="A304" s="3">
        <v>10000</v>
      </c>
      <c r="B304" s="3">
        <v>10046</v>
      </c>
      <c r="C304" s="8" t="s">
        <v>8219</v>
      </c>
      <c r="D304" s="3">
        <v>108</v>
      </c>
      <c r="E304">
        <f t="shared" si="4"/>
        <v>21.178404000000036</v>
      </c>
      <c r="F304" s="3">
        <v>112.602</v>
      </c>
    </row>
    <row r="305" spans="1:6" x14ac:dyDescent="0.25">
      <c r="A305" s="3">
        <v>3000</v>
      </c>
      <c r="B305" s="3">
        <v>4124</v>
      </c>
      <c r="C305" s="8" t="s">
        <v>8219</v>
      </c>
      <c r="D305" s="3">
        <v>82</v>
      </c>
      <c r="E305">
        <f t="shared" si="4"/>
        <v>936.4824040000002</v>
      </c>
      <c r="F305" s="3">
        <v>112.602</v>
      </c>
    </row>
    <row r="306" spans="1:6" x14ac:dyDescent="0.25">
      <c r="A306" s="3">
        <v>3400</v>
      </c>
      <c r="B306" s="3">
        <v>7876</v>
      </c>
      <c r="C306" s="8" t="s">
        <v>8219</v>
      </c>
      <c r="D306" s="3">
        <v>74</v>
      </c>
      <c r="E306">
        <f t="shared" si="4"/>
        <v>1490.1144040000004</v>
      </c>
      <c r="F306" s="3">
        <v>112.602</v>
      </c>
    </row>
    <row r="307" spans="1:6" x14ac:dyDescent="0.25">
      <c r="A307" s="3">
        <v>7500</v>
      </c>
      <c r="B307" s="3">
        <v>9775</v>
      </c>
      <c r="C307" s="8" t="s">
        <v>8219</v>
      </c>
      <c r="D307" s="3">
        <v>189</v>
      </c>
      <c r="E307">
        <f t="shared" si="4"/>
        <v>5836.654403999999</v>
      </c>
      <c r="F307" s="3">
        <v>112.602</v>
      </c>
    </row>
    <row r="308" spans="1:6" x14ac:dyDescent="0.25">
      <c r="A308" s="3">
        <v>1000</v>
      </c>
      <c r="B308" s="3">
        <v>2929</v>
      </c>
      <c r="C308" s="8" t="s">
        <v>8219</v>
      </c>
      <c r="D308" s="3">
        <v>80</v>
      </c>
      <c r="E308">
        <f t="shared" si="4"/>
        <v>1062.8904040000002</v>
      </c>
      <c r="F308" s="3">
        <v>112.602</v>
      </c>
    </row>
    <row r="309" spans="1:6" x14ac:dyDescent="0.25">
      <c r="A309" s="3">
        <v>22000</v>
      </c>
      <c r="B309" s="3">
        <v>24490</v>
      </c>
      <c r="C309" s="8" t="s">
        <v>8219</v>
      </c>
      <c r="D309" s="3">
        <v>576</v>
      </c>
      <c r="E309">
        <f t="shared" si="4"/>
        <v>214737.70640400003</v>
      </c>
      <c r="F309" s="3">
        <v>112.602</v>
      </c>
    </row>
    <row r="310" spans="1:6" x14ac:dyDescent="0.25">
      <c r="A310" s="3">
        <v>12000</v>
      </c>
      <c r="B310" s="3">
        <v>12668</v>
      </c>
      <c r="C310" s="8" t="s">
        <v>8219</v>
      </c>
      <c r="D310" s="3">
        <v>202</v>
      </c>
      <c r="E310">
        <f t="shared" si="4"/>
        <v>7992.0024039999989</v>
      </c>
      <c r="F310" s="3">
        <v>112.602</v>
      </c>
    </row>
    <row r="311" spans="1:6" x14ac:dyDescent="0.25">
      <c r="A311" s="3">
        <v>18000</v>
      </c>
      <c r="B311" s="3">
        <v>21410</v>
      </c>
      <c r="C311" s="8" t="s">
        <v>8219</v>
      </c>
      <c r="D311" s="3">
        <v>238</v>
      </c>
      <c r="E311">
        <f t="shared" si="4"/>
        <v>15724.658404</v>
      </c>
      <c r="F311" s="3">
        <v>112.602</v>
      </c>
    </row>
    <row r="312" spans="1:6" x14ac:dyDescent="0.25">
      <c r="A312" s="3">
        <v>1000</v>
      </c>
      <c r="B312" s="3">
        <v>1041.29</v>
      </c>
      <c r="C312" s="8" t="s">
        <v>8219</v>
      </c>
      <c r="D312" s="3">
        <v>36</v>
      </c>
      <c r="E312">
        <f t="shared" si="4"/>
        <v>5867.8664040000003</v>
      </c>
      <c r="F312" s="3">
        <v>112.602</v>
      </c>
    </row>
    <row r="313" spans="1:6" x14ac:dyDescent="0.25">
      <c r="A313" s="3">
        <v>20000</v>
      </c>
      <c r="B313" s="3">
        <v>20820.330000000002</v>
      </c>
      <c r="C313" s="8" t="s">
        <v>8219</v>
      </c>
      <c r="D313" s="3">
        <v>150</v>
      </c>
      <c r="E313">
        <f t="shared" si="4"/>
        <v>1398.6104039999998</v>
      </c>
      <c r="F313" s="3">
        <v>112.602</v>
      </c>
    </row>
    <row r="314" spans="1:6" x14ac:dyDescent="0.25">
      <c r="A314" s="3">
        <v>8000</v>
      </c>
      <c r="B314" s="3">
        <v>8950</v>
      </c>
      <c r="C314" s="8" t="s">
        <v>8219</v>
      </c>
      <c r="D314" s="3">
        <v>146</v>
      </c>
      <c r="E314">
        <f t="shared" si="4"/>
        <v>1115.4264039999998</v>
      </c>
      <c r="F314" s="3">
        <v>112.602</v>
      </c>
    </row>
    <row r="315" spans="1:6" x14ac:dyDescent="0.25">
      <c r="A315" s="3">
        <v>17000</v>
      </c>
      <c r="B315" s="3">
        <v>17805</v>
      </c>
      <c r="C315" s="8" t="s">
        <v>8219</v>
      </c>
      <c r="D315" s="3">
        <v>222</v>
      </c>
      <c r="E315">
        <f t="shared" si="4"/>
        <v>11967.922403999999</v>
      </c>
      <c r="F315" s="3">
        <v>112.602</v>
      </c>
    </row>
    <row r="316" spans="1:6" x14ac:dyDescent="0.25">
      <c r="A316" s="3">
        <v>1000</v>
      </c>
      <c r="B316" s="3">
        <v>3851.5</v>
      </c>
      <c r="C316" s="8" t="s">
        <v>8219</v>
      </c>
      <c r="D316" s="3">
        <v>120</v>
      </c>
      <c r="E316">
        <f t="shared" si="4"/>
        <v>54.730403999999943</v>
      </c>
      <c r="F316" s="3">
        <v>112.602</v>
      </c>
    </row>
    <row r="317" spans="1:6" x14ac:dyDescent="0.25">
      <c r="A317" s="3">
        <v>25000</v>
      </c>
      <c r="B317" s="3">
        <v>25312</v>
      </c>
      <c r="C317" s="8" t="s">
        <v>8219</v>
      </c>
      <c r="D317" s="3">
        <v>126</v>
      </c>
      <c r="E317">
        <f t="shared" si="4"/>
        <v>179.50640399999989</v>
      </c>
      <c r="F317" s="3">
        <v>112.602</v>
      </c>
    </row>
    <row r="318" spans="1:6" x14ac:dyDescent="0.25">
      <c r="A318" s="3">
        <v>15000</v>
      </c>
      <c r="B318" s="3">
        <v>17066</v>
      </c>
      <c r="C318" s="8" t="s">
        <v>8219</v>
      </c>
      <c r="D318" s="3">
        <v>158</v>
      </c>
      <c r="E318">
        <f t="shared" si="4"/>
        <v>2060.9784039999995</v>
      </c>
      <c r="F318" s="3">
        <v>112.602</v>
      </c>
    </row>
    <row r="319" spans="1:6" x14ac:dyDescent="0.25">
      <c r="A319" s="3">
        <v>30000</v>
      </c>
      <c r="B319" s="3">
        <v>30241</v>
      </c>
      <c r="C319" s="8" t="s">
        <v>8219</v>
      </c>
      <c r="D319" s="3">
        <v>316</v>
      </c>
      <c r="E319">
        <f t="shared" si="4"/>
        <v>41370.746403999998</v>
      </c>
      <c r="F319" s="3">
        <v>112.602</v>
      </c>
    </row>
    <row r="320" spans="1:6" x14ac:dyDescent="0.25">
      <c r="A320" s="3">
        <v>5000</v>
      </c>
      <c r="B320" s="3">
        <v>14166</v>
      </c>
      <c r="C320" s="8" t="s">
        <v>8219</v>
      </c>
      <c r="D320" s="3">
        <v>284</v>
      </c>
      <c r="E320">
        <f t="shared" si="4"/>
        <v>29377.274404</v>
      </c>
      <c r="F320" s="3">
        <v>112.602</v>
      </c>
    </row>
    <row r="321" spans="1:6" x14ac:dyDescent="0.25">
      <c r="A321" s="3">
        <v>5000</v>
      </c>
      <c r="B321" s="3">
        <v>5634</v>
      </c>
      <c r="C321" s="8" t="s">
        <v>8219</v>
      </c>
      <c r="D321" s="3">
        <v>51</v>
      </c>
      <c r="E321">
        <f t="shared" si="4"/>
        <v>3794.8064040000004</v>
      </c>
      <c r="F321" s="3">
        <v>112.602</v>
      </c>
    </row>
    <row r="322" spans="1:6" x14ac:dyDescent="0.25">
      <c r="A322" s="3">
        <v>20000</v>
      </c>
      <c r="B322" s="3">
        <v>21316</v>
      </c>
      <c r="C322" s="8" t="s">
        <v>8219</v>
      </c>
      <c r="D322" s="3">
        <v>158</v>
      </c>
      <c r="E322">
        <f t="shared" si="4"/>
        <v>2060.9784039999995</v>
      </c>
      <c r="F322" s="3">
        <v>112.602</v>
      </c>
    </row>
    <row r="323" spans="1:6" x14ac:dyDescent="0.25">
      <c r="A323" s="3">
        <v>35000</v>
      </c>
      <c r="B323" s="3">
        <v>35932</v>
      </c>
      <c r="C323" s="8" t="s">
        <v>8219</v>
      </c>
      <c r="D323" s="3">
        <v>337</v>
      </c>
      <c r="E323">
        <f t="shared" ref="E323:E386" si="5">POWER(D323-F323,2)</f>
        <v>50354.462403999998</v>
      </c>
      <c r="F323" s="3">
        <v>112.602</v>
      </c>
    </row>
    <row r="324" spans="1:6" x14ac:dyDescent="0.25">
      <c r="A324" s="3">
        <v>25000</v>
      </c>
      <c r="B324" s="3">
        <v>26978</v>
      </c>
      <c r="C324" s="8" t="s">
        <v>8219</v>
      </c>
      <c r="D324" s="3">
        <v>186</v>
      </c>
      <c r="E324">
        <f t="shared" si="5"/>
        <v>5387.2664039999991</v>
      </c>
      <c r="F324" s="3">
        <v>112.602</v>
      </c>
    </row>
    <row r="325" spans="1:6" x14ac:dyDescent="0.25">
      <c r="A325" s="3">
        <v>5400</v>
      </c>
      <c r="B325" s="3">
        <v>6646</v>
      </c>
      <c r="C325" s="8" t="s">
        <v>8219</v>
      </c>
      <c r="D325" s="3">
        <v>58</v>
      </c>
      <c r="E325">
        <f t="shared" si="5"/>
        <v>2981.3784040000005</v>
      </c>
      <c r="F325" s="3">
        <v>112.602</v>
      </c>
    </row>
    <row r="326" spans="1:6" x14ac:dyDescent="0.25">
      <c r="A326" s="3">
        <v>8500</v>
      </c>
      <c r="B326" s="3">
        <v>8636</v>
      </c>
      <c r="C326" s="8" t="s">
        <v>8219</v>
      </c>
      <c r="D326" s="3">
        <v>82</v>
      </c>
      <c r="E326">
        <f t="shared" si="5"/>
        <v>936.4824040000002</v>
      </c>
      <c r="F326" s="3">
        <v>112.602</v>
      </c>
    </row>
    <row r="327" spans="1:6" x14ac:dyDescent="0.25">
      <c r="A327" s="3">
        <v>50000</v>
      </c>
      <c r="B327" s="3">
        <v>52198</v>
      </c>
      <c r="C327" s="8" t="s">
        <v>8219</v>
      </c>
      <c r="D327" s="3">
        <v>736</v>
      </c>
      <c r="E327">
        <f t="shared" si="5"/>
        <v>388625.06640400004</v>
      </c>
      <c r="F327" s="3">
        <v>112.602</v>
      </c>
    </row>
    <row r="328" spans="1:6" x14ac:dyDescent="0.25">
      <c r="A328" s="3">
        <v>150000</v>
      </c>
      <c r="B328" s="3">
        <v>169394.6</v>
      </c>
      <c r="C328" s="8" t="s">
        <v>8219</v>
      </c>
      <c r="D328" s="3">
        <v>1151</v>
      </c>
      <c r="E328">
        <f t="shared" si="5"/>
        <v>1078270.4064039998</v>
      </c>
      <c r="F328" s="3">
        <v>112.602</v>
      </c>
    </row>
    <row r="329" spans="1:6" x14ac:dyDescent="0.25">
      <c r="A329" s="3">
        <v>4000</v>
      </c>
      <c r="B329" s="3">
        <v>5456</v>
      </c>
      <c r="C329" s="8" t="s">
        <v>8219</v>
      </c>
      <c r="D329" s="3">
        <v>34</v>
      </c>
      <c r="E329">
        <f t="shared" si="5"/>
        <v>6178.2744040000007</v>
      </c>
      <c r="F329" s="3">
        <v>112.602</v>
      </c>
    </row>
    <row r="330" spans="1:6" x14ac:dyDescent="0.25">
      <c r="A330" s="3">
        <v>75000</v>
      </c>
      <c r="B330" s="3">
        <v>77710.8</v>
      </c>
      <c r="C330" s="8" t="s">
        <v>8219</v>
      </c>
      <c r="D330" s="3">
        <v>498</v>
      </c>
      <c r="E330">
        <f t="shared" si="5"/>
        <v>148531.61840400001</v>
      </c>
      <c r="F330" s="3">
        <v>112.602</v>
      </c>
    </row>
    <row r="331" spans="1:6" x14ac:dyDescent="0.25">
      <c r="A331" s="3">
        <v>10000</v>
      </c>
      <c r="B331" s="3">
        <v>10550</v>
      </c>
      <c r="C331" s="8" t="s">
        <v>8219</v>
      </c>
      <c r="D331" s="3">
        <v>167</v>
      </c>
      <c r="E331">
        <f t="shared" si="5"/>
        <v>2959.1424039999997</v>
      </c>
      <c r="F331" s="3">
        <v>112.602</v>
      </c>
    </row>
    <row r="332" spans="1:6" x14ac:dyDescent="0.25">
      <c r="A332" s="3">
        <v>35000</v>
      </c>
      <c r="B332" s="3">
        <v>35640</v>
      </c>
      <c r="C332" s="8" t="s">
        <v>8219</v>
      </c>
      <c r="D332" s="3">
        <v>340</v>
      </c>
      <c r="E332">
        <f t="shared" si="5"/>
        <v>51709.850403999997</v>
      </c>
      <c r="F332" s="3">
        <v>112.602</v>
      </c>
    </row>
    <row r="333" spans="1:6" x14ac:dyDescent="0.25">
      <c r="A333" s="3">
        <v>40000</v>
      </c>
      <c r="B333" s="3">
        <v>42642</v>
      </c>
      <c r="C333" s="8" t="s">
        <v>8219</v>
      </c>
      <c r="D333" s="3">
        <v>438</v>
      </c>
      <c r="E333">
        <f t="shared" si="5"/>
        <v>105883.85840400001</v>
      </c>
      <c r="F333" s="3">
        <v>112.602</v>
      </c>
    </row>
    <row r="334" spans="1:6" x14ac:dyDescent="0.25">
      <c r="A334" s="3">
        <v>100000</v>
      </c>
      <c r="B334" s="3">
        <v>113015</v>
      </c>
      <c r="C334" s="8" t="s">
        <v>8219</v>
      </c>
      <c r="D334" s="3">
        <v>555</v>
      </c>
      <c r="E334">
        <f t="shared" si="5"/>
        <v>195715.99040400001</v>
      </c>
      <c r="F334" s="3">
        <v>112.602</v>
      </c>
    </row>
    <row r="335" spans="1:6" x14ac:dyDescent="0.25">
      <c r="A335" s="3">
        <v>40000</v>
      </c>
      <c r="B335" s="3">
        <v>50091</v>
      </c>
      <c r="C335" s="8" t="s">
        <v>8219</v>
      </c>
      <c r="D335" s="3">
        <v>266</v>
      </c>
      <c r="E335">
        <f t="shared" si="5"/>
        <v>23530.946403999998</v>
      </c>
      <c r="F335" s="3">
        <v>112.602</v>
      </c>
    </row>
    <row r="336" spans="1:6" x14ac:dyDescent="0.25">
      <c r="A336" s="3">
        <v>10000</v>
      </c>
      <c r="B336" s="3">
        <v>10119</v>
      </c>
      <c r="C336" s="8" t="s">
        <v>8219</v>
      </c>
      <c r="D336" s="3">
        <v>69</v>
      </c>
      <c r="E336">
        <f t="shared" si="5"/>
        <v>1901.1344040000004</v>
      </c>
      <c r="F336" s="3">
        <v>112.602</v>
      </c>
    </row>
    <row r="337" spans="1:6" x14ac:dyDescent="0.25">
      <c r="A337" s="3">
        <v>8500</v>
      </c>
      <c r="B337" s="3">
        <v>8735</v>
      </c>
      <c r="C337" s="8" t="s">
        <v>8219</v>
      </c>
      <c r="D337" s="3">
        <v>80</v>
      </c>
      <c r="E337">
        <f t="shared" si="5"/>
        <v>1062.8904040000002</v>
      </c>
      <c r="F337" s="3">
        <v>112.602</v>
      </c>
    </row>
    <row r="338" spans="1:6" x14ac:dyDescent="0.25">
      <c r="A338" s="3">
        <v>25000</v>
      </c>
      <c r="B338" s="3">
        <v>29209.78</v>
      </c>
      <c r="C338" s="8" t="s">
        <v>8219</v>
      </c>
      <c r="D338" s="3">
        <v>493</v>
      </c>
      <c r="E338">
        <f t="shared" si="5"/>
        <v>144702.63840400003</v>
      </c>
      <c r="F338" s="3">
        <v>112.602</v>
      </c>
    </row>
    <row r="339" spans="1:6" x14ac:dyDescent="0.25">
      <c r="A339" s="3">
        <v>3000</v>
      </c>
      <c r="B339" s="3">
        <v>3035.05</v>
      </c>
      <c r="C339" s="8" t="s">
        <v>8219</v>
      </c>
      <c r="D339" s="3">
        <v>31</v>
      </c>
      <c r="E339">
        <f t="shared" si="5"/>
        <v>6658.8864040000008</v>
      </c>
      <c r="F339" s="3">
        <v>112.602</v>
      </c>
    </row>
    <row r="340" spans="1:6" x14ac:dyDescent="0.25">
      <c r="A340" s="3">
        <v>15000</v>
      </c>
      <c r="B340" s="3">
        <v>16520.04</v>
      </c>
      <c r="C340" s="8" t="s">
        <v>8219</v>
      </c>
      <c r="D340" s="3">
        <v>236</v>
      </c>
      <c r="E340">
        <f t="shared" si="5"/>
        <v>15227.066403999999</v>
      </c>
      <c r="F340" s="3">
        <v>112.602</v>
      </c>
    </row>
    <row r="341" spans="1:6" x14ac:dyDescent="0.25">
      <c r="A341" s="3">
        <v>6000</v>
      </c>
      <c r="B341" s="3">
        <v>6485</v>
      </c>
      <c r="C341" s="8" t="s">
        <v>8219</v>
      </c>
      <c r="D341" s="3">
        <v>89</v>
      </c>
      <c r="E341">
        <f t="shared" si="5"/>
        <v>557.0544040000002</v>
      </c>
      <c r="F341" s="3">
        <v>112.602</v>
      </c>
    </row>
    <row r="342" spans="1:6" x14ac:dyDescent="0.25">
      <c r="A342" s="3">
        <v>35000</v>
      </c>
      <c r="B342" s="3">
        <v>43758</v>
      </c>
      <c r="C342" s="8" t="s">
        <v>8219</v>
      </c>
      <c r="D342" s="3">
        <v>299</v>
      </c>
      <c r="E342">
        <f t="shared" si="5"/>
        <v>34744.214403999998</v>
      </c>
      <c r="F342" s="3">
        <v>112.602</v>
      </c>
    </row>
    <row r="343" spans="1:6" x14ac:dyDescent="0.25">
      <c r="A343" s="3">
        <v>3500</v>
      </c>
      <c r="B343" s="3">
        <v>3735</v>
      </c>
      <c r="C343" s="8" t="s">
        <v>8219</v>
      </c>
      <c r="D343" s="3">
        <v>55</v>
      </c>
      <c r="E343">
        <f t="shared" si="5"/>
        <v>3317.9904040000006</v>
      </c>
      <c r="F343" s="3">
        <v>112.602</v>
      </c>
    </row>
    <row r="344" spans="1:6" x14ac:dyDescent="0.25">
      <c r="A344" s="3">
        <v>55000</v>
      </c>
      <c r="B344" s="3">
        <v>55201.52</v>
      </c>
      <c r="C344" s="8" t="s">
        <v>8219</v>
      </c>
      <c r="D344" s="3">
        <v>325</v>
      </c>
      <c r="E344">
        <f t="shared" si="5"/>
        <v>45112.910403999995</v>
      </c>
      <c r="F344" s="3">
        <v>112.602</v>
      </c>
    </row>
    <row r="345" spans="1:6" x14ac:dyDescent="0.25">
      <c r="A345" s="3">
        <v>30000</v>
      </c>
      <c r="B345" s="3">
        <v>30608.59</v>
      </c>
      <c r="C345" s="8" t="s">
        <v>8219</v>
      </c>
      <c r="D345" s="3">
        <v>524</v>
      </c>
      <c r="E345">
        <f t="shared" si="5"/>
        <v>169248.31440400003</v>
      </c>
      <c r="F345" s="3">
        <v>112.602</v>
      </c>
    </row>
    <row r="346" spans="1:6" x14ac:dyDescent="0.25">
      <c r="A346" s="3">
        <v>33500</v>
      </c>
      <c r="B346" s="3">
        <v>34198</v>
      </c>
      <c r="C346" s="8" t="s">
        <v>8219</v>
      </c>
      <c r="D346" s="3">
        <v>285</v>
      </c>
      <c r="E346">
        <f t="shared" si="5"/>
        <v>29721.070403999998</v>
      </c>
      <c r="F346" s="3">
        <v>112.602</v>
      </c>
    </row>
    <row r="347" spans="1:6" x14ac:dyDescent="0.25">
      <c r="A347" s="3">
        <v>14500</v>
      </c>
      <c r="B347" s="3">
        <v>17875</v>
      </c>
      <c r="C347" s="8" t="s">
        <v>8219</v>
      </c>
      <c r="D347" s="3">
        <v>179</v>
      </c>
      <c r="E347">
        <f t="shared" si="5"/>
        <v>4408.6944039999998</v>
      </c>
      <c r="F347" s="3">
        <v>112.602</v>
      </c>
    </row>
    <row r="348" spans="1:6" x14ac:dyDescent="0.25">
      <c r="A348" s="3">
        <v>10000</v>
      </c>
      <c r="B348" s="3">
        <v>17028.88</v>
      </c>
      <c r="C348" s="8" t="s">
        <v>8219</v>
      </c>
      <c r="D348" s="3">
        <v>188</v>
      </c>
      <c r="E348">
        <f t="shared" si="5"/>
        <v>5684.8584039999996</v>
      </c>
      <c r="F348" s="3">
        <v>112.602</v>
      </c>
    </row>
    <row r="349" spans="1:6" x14ac:dyDescent="0.25">
      <c r="A349" s="3">
        <v>40000</v>
      </c>
      <c r="B349" s="3">
        <v>44636.2</v>
      </c>
      <c r="C349" s="8" t="s">
        <v>8219</v>
      </c>
      <c r="D349" s="3">
        <v>379</v>
      </c>
      <c r="E349">
        <f t="shared" si="5"/>
        <v>70967.894404000006</v>
      </c>
      <c r="F349" s="3">
        <v>112.602</v>
      </c>
    </row>
    <row r="350" spans="1:6" x14ac:dyDescent="0.25">
      <c r="A350" s="3">
        <v>10000</v>
      </c>
      <c r="B350" s="3">
        <v>10300</v>
      </c>
      <c r="C350" s="8" t="s">
        <v>8219</v>
      </c>
      <c r="D350" s="3">
        <v>119</v>
      </c>
      <c r="E350">
        <f t="shared" si="5"/>
        <v>40.934403999999951</v>
      </c>
      <c r="F350" s="3">
        <v>112.602</v>
      </c>
    </row>
    <row r="351" spans="1:6" x14ac:dyDescent="0.25">
      <c r="A351" s="3">
        <v>11260</v>
      </c>
      <c r="B351" s="3">
        <v>12007.18</v>
      </c>
      <c r="C351" s="8" t="s">
        <v>8219</v>
      </c>
      <c r="D351" s="3">
        <v>167</v>
      </c>
      <c r="E351">
        <f t="shared" si="5"/>
        <v>2959.1424039999997</v>
      </c>
      <c r="F351" s="3">
        <v>112.602</v>
      </c>
    </row>
    <row r="352" spans="1:6" x14ac:dyDescent="0.25">
      <c r="A352" s="3">
        <v>25000</v>
      </c>
      <c r="B352" s="3">
        <v>28690</v>
      </c>
      <c r="C352" s="8" t="s">
        <v>8219</v>
      </c>
      <c r="D352" s="3">
        <v>221</v>
      </c>
      <c r="E352">
        <f t="shared" si="5"/>
        <v>11750.126403999999</v>
      </c>
      <c r="F352" s="3">
        <v>112.602</v>
      </c>
    </row>
    <row r="353" spans="1:6" x14ac:dyDescent="0.25">
      <c r="A353" s="3">
        <v>34000</v>
      </c>
      <c r="B353" s="3">
        <v>43296</v>
      </c>
      <c r="C353" s="8" t="s">
        <v>8219</v>
      </c>
      <c r="D353" s="3">
        <v>964</v>
      </c>
      <c r="E353">
        <f t="shared" si="5"/>
        <v>724878.55440400005</v>
      </c>
      <c r="F353" s="3">
        <v>112.602</v>
      </c>
    </row>
    <row r="354" spans="1:6" x14ac:dyDescent="0.25">
      <c r="A354" s="3">
        <v>10000</v>
      </c>
      <c r="B354" s="3">
        <v>11656</v>
      </c>
      <c r="C354" s="8" t="s">
        <v>8219</v>
      </c>
      <c r="D354" s="3">
        <v>286</v>
      </c>
      <c r="E354">
        <f t="shared" si="5"/>
        <v>30066.866404</v>
      </c>
      <c r="F354" s="3">
        <v>112.602</v>
      </c>
    </row>
    <row r="355" spans="1:6" x14ac:dyDescent="0.25">
      <c r="A355" s="3">
        <v>58425</v>
      </c>
      <c r="B355" s="3">
        <v>63460.18</v>
      </c>
      <c r="C355" s="8" t="s">
        <v>8219</v>
      </c>
      <c r="D355" s="3">
        <v>613</v>
      </c>
      <c r="E355">
        <f t="shared" si="5"/>
        <v>250398.15840400002</v>
      </c>
      <c r="F355" s="3">
        <v>112.602</v>
      </c>
    </row>
    <row r="356" spans="1:6" x14ac:dyDescent="0.25">
      <c r="A356" s="3">
        <v>3500</v>
      </c>
      <c r="B356" s="3">
        <v>3638</v>
      </c>
      <c r="C356" s="8" t="s">
        <v>8219</v>
      </c>
      <c r="D356" s="3">
        <v>29</v>
      </c>
      <c r="E356">
        <f t="shared" si="5"/>
        <v>6989.2944040000002</v>
      </c>
      <c r="F356" s="3">
        <v>112.602</v>
      </c>
    </row>
    <row r="357" spans="1:6" x14ac:dyDescent="0.25">
      <c r="A357" s="3">
        <v>35000</v>
      </c>
      <c r="B357" s="3">
        <v>40690</v>
      </c>
      <c r="C357" s="8" t="s">
        <v>8219</v>
      </c>
      <c r="D357" s="3">
        <v>165</v>
      </c>
      <c r="E357">
        <f t="shared" si="5"/>
        <v>2745.5504039999996</v>
      </c>
      <c r="F357" s="3">
        <v>112.602</v>
      </c>
    </row>
    <row r="358" spans="1:6" x14ac:dyDescent="0.25">
      <c r="A358" s="3">
        <v>7500</v>
      </c>
      <c r="B358" s="3">
        <v>7701.93</v>
      </c>
      <c r="C358" s="8" t="s">
        <v>8219</v>
      </c>
      <c r="D358" s="3">
        <v>97</v>
      </c>
      <c r="E358">
        <f t="shared" si="5"/>
        <v>243.42240400000011</v>
      </c>
      <c r="F358" s="3">
        <v>112.602</v>
      </c>
    </row>
    <row r="359" spans="1:6" x14ac:dyDescent="0.25">
      <c r="A359" s="3">
        <v>15000</v>
      </c>
      <c r="B359" s="3">
        <v>26100</v>
      </c>
      <c r="C359" s="8" t="s">
        <v>8219</v>
      </c>
      <c r="D359" s="3">
        <v>303</v>
      </c>
      <c r="E359">
        <f t="shared" si="5"/>
        <v>36251.398404</v>
      </c>
      <c r="F359" s="3">
        <v>112.602</v>
      </c>
    </row>
    <row r="360" spans="1:6" x14ac:dyDescent="0.25">
      <c r="A360" s="3">
        <v>50000</v>
      </c>
      <c r="B360" s="3">
        <v>51544</v>
      </c>
      <c r="C360" s="8" t="s">
        <v>8219</v>
      </c>
      <c r="D360" s="3">
        <v>267</v>
      </c>
      <c r="E360">
        <f t="shared" si="5"/>
        <v>23838.742404000001</v>
      </c>
      <c r="F360" s="3">
        <v>112.602</v>
      </c>
    </row>
    <row r="361" spans="1:6" x14ac:dyDescent="0.25">
      <c r="A361" s="3">
        <v>24200</v>
      </c>
      <c r="B361" s="3">
        <v>25375</v>
      </c>
      <c r="C361" s="8" t="s">
        <v>8219</v>
      </c>
      <c r="D361" s="3">
        <v>302</v>
      </c>
      <c r="E361">
        <f t="shared" si="5"/>
        <v>35871.602403999997</v>
      </c>
      <c r="F361" s="3">
        <v>112.602</v>
      </c>
    </row>
    <row r="362" spans="1:6" x14ac:dyDescent="0.25">
      <c r="A362" s="3">
        <v>12000</v>
      </c>
      <c r="B362" s="3">
        <v>12165</v>
      </c>
      <c r="C362" s="8" t="s">
        <v>8219</v>
      </c>
      <c r="D362" s="3">
        <v>87</v>
      </c>
      <c r="E362">
        <f t="shared" si="5"/>
        <v>655.46240400000022</v>
      </c>
      <c r="F362" s="3">
        <v>112.602</v>
      </c>
    </row>
    <row r="363" spans="1:6" x14ac:dyDescent="0.25">
      <c r="A363" s="3">
        <v>35000</v>
      </c>
      <c r="B363" s="3">
        <v>38876.949999999997</v>
      </c>
      <c r="C363" s="8" t="s">
        <v>8219</v>
      </c>
      <c r="D363" s="3">
        <v>354</v>
      </c>
      <c r="E363">
        <f t="shared" si="5"/>
        <v>58272.994403999997</v>
      </c>
      <c r="F363" s="3">
        <v>112.602</v>
      </c>
    </row>
    <row r="364" spans="1:6" x14ac:dyDescent="0.25">
      <c r="A364" s="3">
        <v>9665</v>
      </c>
      <c r="B364" s="3">
        <v>12000</v>
      </c>
      <c r="C364" s="8" t="s">
        <v>8219</v>
      </c>
      <c r="D364" s="3">
        <v>86</v>
      </c>
      <c r="E364">
        <f t="shared" si="5"/>
        <v>707.66640400000017</v>
      </c>
      <c r="F364" s="3">
        <v>112.602</v>
      </c>
    </row>
    <row r="365" spans="1:6" x14ac:dyDescent="0.25">
      <c r="A365" s="3">
        <v>8925</v>
      </c>
      <c r="B365" s="3">
        <v>9044</v>
      </c>
      <c r="C365" s="8" t="s">
        <v>8219</v>
      </c>
      <c r="D365" s="3">
        <v>26</v>
      </c>
      <c r="E365">
        <f t="shared" si="5"/>
        <v>7499.9064040000003</v>
      </c>
      <c r="F365" s="3">
        <v>112.602</v>
      </c>
    </row>
    <row r="366" spans="1:6" x14ac:dyDescent="0.25">
      <c r="A366" s="3">
        <v>7000</v>
      </c>
      <c r="B366" s="3">
        <v>7711.3</v>
      </c>
      <c r="C366" s="8" t="s">
        <v>8219</v>
      </c>
      <c r="D366" s="3">
        <v>113</v>
      </c>
      <c r="E366">
        <f t="shared" si="5"/>
        <v>0.15840399999999694</v>
      </c>
      <c r="F366" s="3">
        <v>112.602</v>
      </c>
    </row>
    <row r="367" spans="1:6" x14ac:dyDescent="0.25">
      <c r="A367" s="3">
        <v>15000</v>
      </c>
      <c r="B367" s="3">
        <v>15596</v>
      </c>
      <c r="C367" s="8" t="s">
        <v>8219</v>
      </c>
      <c r="D367" s="3">
        <v>65</v>
      </c>
      <c r="E367">
        <f t="shared" si="5"/>
        <v>2265.9504040000002</v>
      </c>
      <c r="F367" s="3">
        <v>112.602</v>
      </c>
    </row>
    <row r="368" spans="1:6" x14ac:dyDescent="0.25">
      <c r="A368" s="3">
        <v>38000</v>
      </c>
      <c r="B368" s="3">
        <v>38500</v>
      </c>
      <c r="C368" s="8" t="s">
        <v>8219</v>
      </c>
      <c r="D368" s="3">
        <v>134</v>
      </c>
      <c r="E368">
        <f t="shared" si="5"/>
        <v>457.87440399999986</v>
      </c>
      <c r="F368" s="3">
        <v>112.602</v>
      </c>
    </row>
    <row r="369" spans="1:6" x14ac:dyDescent="0.25">
      <c r="A369" s="3">
        <v>10000</v>
      </c>
      <c r="B369" s="3">
        <v>10335.01</v>
      </c>
      <c r="C369" s="8" t="s">
        <v>8219</v>
      </c>
      <c r="D369" s="3">
        <v>119</v>
      </c>
      <c r="E369">
        <f t="shared" si="5"/>
        <v>40.934403999999951</v>
      </c>
      <c r="F369" s="3">
        <v>112.602</v>
      </c>
    </row>
    <row r="370" spans="1:6" x14ac:dyDescent="0.25">
      <c r="A370" s="3">
        <v>12500</v>
      </c>
      <c r="B370" s="3">
        <v>13014</v>
      </c>
      <c r="C370" s="8" t="s">
        <v>8219</v>
      </c>
      <c r="D370" s="3">
        <v>159</v>
      </c>
      <c r="E370">
        <f t="shared" si="5"/>
        <v>2152.7744039999998</v>
      </c>
      <c r="F370" s="3">
        <v>112.602</v>
      </c>
    </row>
    <row r="371" spans="1:6" x14ac:dyDescent="0.25">
      <c r="A371" s="3">
        <v>6500</v>
      </c>
      <c r="B371" s="3">
        <v>7160.12</v>
      </c>
      <c r="C371" s="8" t="s">
        <v>8219</v>
      </c>
      <c r="D371" s="3">
        <v>167</v>
      </c>
      <c r="E371">
        <f t="shared" si="5"/>
        <v>2959.1424039999997</v>
      </c>
      <c r="F371" s="3">
        <v>112.602</v>
      </c>
    </row>
    <row r="372" spans="1:6" x14ac:dyDescent="0.25">
      <c r="A372" s="3">
        <v>25000</v>
      </c>
      <c r="B372" s="3">
        <v>30505</v>
      </c>
      <c r="C372" s="8" t="s">
        <v>8219</v>
      </c>
      <c r="D372" s="3">
        <v>43</v>
      </c>
      <c r="E372">
        <f t="shared" si="5"/>
        <v>4844.4384040000004</v>
      </c>
      <c r="F372" s="3">
        <v>112.602</v>
      </c>
    </row>
    <row r="373" spans="1:6" x14ac:dyDescent="0.25">
      <c r="A373" s="3">
        <v>150000</v>
      </c>
      <c r="B373" s="3">
        <v>171253</v>
      </c>
      <c r="C373" s="8" t="s">
        <v>8219</v>
      </c>
      <c r="D373" s="3">
        <v>1062</v>
      </c>
      <c r="E373">
        <f t="shared" si="5"/>
        <v>901356.56240400008</v>
      </c>
      <c r="F373" s="3">
        <v>112.602</v>
      </c>
    </row>
    <row r="374" spans="1:6" x14ac:dyDescent="0.25">
      <c r="A374" s="3">
        <v>300</v>
      </c>
      <c r="B374" s="3">
        <v>376</v>
      </c>
      <c r="C374" s="8" t="s">
        <v>8219</v>
      </c>
      <c r="D374" s="3">
        <v>9</v>
      </c>
      <c r="E374">
        <f t="shared" si="5"/>
        <v>10733.374404</v>
      </c>
      <c r="F374" s="3">
        <v>112.602</v>
      </c>
    </row>
    <row r="375" spans="1:6" x14ac:dyDescent="0.25">
      <c r="A375" s="3">
        <v>7500</v>
      </c>
      <c r="B375" s="3">
        <v>8000</v>
      </c>
      <c r="C375" s="8" t="s">
        <v>8219</v>
      </c>
      <c r="D375" s="3">
        <v>89</v>
      </c>
      <c r="E375">
        <f t="shared" si="5"/>
        <v>557.0544040000002</v>
      </c>
      <c r="F375" s="3">
        <v>112.602</v>
      </c>
    </row>
    <row r="376" spans="1:6" x14ac:dyDescent="0.25">
      <c r="A376" s="3">
        <v>6000</v>
      </c>
      <c r="B376" s="3">
        <v>7839</v>
      </c>
      <c r="C376" s="8" t="s">
        <v>8219</v>
      </c>
      <c r="D376" s="3">
        <v>174</v>
      </c>
      <c r="E376">
        <f t="shared" si="5"/>
        <v>3769.7144039999994</v>
      </c>
      <c r="F376" s="3">
        <v>112.602</v>
      </c>
    </row>
    <row r="377" spans="1:6" x14ac:dyDescent="0.25">
      <c r="A377" s="3">
        <v>500</v>
      </c>
      <c r="B377" s="3">
        <v>600</v>
      </c>
      <c r="C377" s="8" t="s">
        <v>8219</v>
      </c>
      <c r="D377" s="3">
        <v>14</v>
      </c>
      <c r="E377">
        <f t="shared" si="5"/>
        <v>9722.3544040000015</v>
      </c>
      <c r="F377" s="3">
        <v>112.602</v>
      </c>
    </row>
    <row r="378" spans="1:6" x14ac:dyDescent="0.25">
      <c r="A378" s="3">
        <v>2450</v>
      </c>
      <c r="B378" s="3">
        <v>2596</v>
      </c>
      <c r="C378" s="8" t="s">
        <v>8219</v>
      </c>
      <c r="D378" s="3">
        <v>48</v>
      </c>
      <c r="E378">
        <f t="shared" si="5"/>
        <v>4173.4184040000009</v>
      </c>
      <c r="F378" s="3">
        <v>112.602</v>
      </c>
    </row>
    <row r="379" spans="1:6" x14ac:dyDescent="0.25">
      <c r="A379" s="3">
        <v>12000</v>
      </c>
      <c r="B379" s="3">
        <v>13728</v>
      </c>
      <c r="C379" s="8" t="s">
        <v>8219</v>
      </c>
      <c r="D379" s="3">
        <v>133</v>
      </c>
      <c r="E379">
        <f t="shared" si="5"/>
        <v>416.07840399999986</v>
      </c>
      <c r="F379" s="3">
        <v>112.602</v>
      </c>
    </row>
    <row r="380" spans="1:6" x14ac:dyDescent="0.25">
      <c r="A380" s="3">
        <v>3000</v>
      </c>
      <c r="B380" s="3">
        <v>3353</v>
      </c>
      <c r="C380" s="8" t="s">
        <v>8219</v>
      </c>
      <c r="D380" s="3">
        <v>83</v>
      </c>
      <c r="E380">
        <f t="shared" si="5"/>
        <v>876.27840400000025</v>
      </c>
      <c r="F380" s="3">
        <v>112.602</v>
      </c>
    </row>
    <row r="381" spans="1:6" x14ac:dyDescent="0.25">
      <c r="A381" s="3">
        <v>15000</v>
      </c>
      <c r="B381" s="3">
        <v>17412</v>
      </c>
      <c r="C381" s="8" t="s">
        <v>8219</v>
      </c>
      <c r="D381" s="3">
        <v>149</v>
      </c>
      <c r="E381">
        <f t="shared" si="5"/>
        <v>1324.8144039999997</v>
      </c>
      <c r="F381" s="3">
        <v>112.602</v>
      </c>
    </row>
    <row r="382" spans="1:6" x14ac:dyDescent="0.25">
      <c r="A382" s="3">
        <v>4000</v>
      </c>
      <c r="B382" s="3">
        <v>5660</v>
      </c>
      <c r="C382" s="8" t="s">
        <v>8219</v>
      </c>
      <c r="D382" s="3">
        <v>49</v>
      </c>
      <c r="E382">
        <f t="shared" si="5"/>
        <v>4045.2144040000003</v>
      </c>
      <c r="F382" s="3">
        <v>112.602</v>
      </c>
    </row>
    <row r="383" spans="1:6" x14ac:dyDescent="0.25">
      <c r="A383" s="3">
        <v>25000</v>
      </c>
      <c r="B383" s="3">
        <v>26182.5</v>
      </c>
      <c r="C383" s="8" t="s">
        <v>8219</v>
      </c>
      <c r="D383" s="3">
        <v>251</v>
      </c>
      <c r="E383">
        <f t="shared" si="5"/>
        <v>19154.006404</v>
      </c>
      <c r="F383" s="3">
        <v>112.602</v>
      </c>
    </row>
    <row r="384" spans="1:6" x14ac:dyDescent="0.25">
      <c r="A384" s="3">
        <v>600</v>
      </c>
      <c r="B384" s="3">
        <v>1535</v>
      </c>
      <c r="C384" s="8" t="s">
        <v>8219</v>
      </c>
      <c r="D384" s="3">
        <v>22</v>
      </c>
      <c r="E384">
        <f t="shared" si="5"/>
        <v>8208.7224040000001</v>
      </c>
      <c r="F384" s="3">
        <v>112.602</v>
      </c>
    </row>
    <row r="385" spans="1:6" x14ac:dyDescent="0.25">
      <c r="A385" s="3">
        <v>999</v>
      </c>
      <c r="B385" s="3">
        <v>2065</v>
      </c>
      <c r="C385" s="8" t="s">
        <v>8219</v>
      </c>
      <c r="D385" s="3">
        <v>48</v>
      </c>
      <c r="E385">
        <f t="shared" si="5"/>
        <v>4173.4184040000009</v>
      </c>
      <c r="F385" s="3">
        <v>112.602</v>
      </c>
    </row>
    <row r="386" spans="1:6" x14ac:dyDescent="0.25">
      <c r="A386" s="3">
        <v>20000</v>
      </c>
      <c r="B386" s="3">
        <v>22421</v>
      </c>
      <c r="C386" s="8" t="s">
        <v>8219</v>
      </c>
      <c r="D386" s="3">
        <v>383</v>
      </c>
      <c r="E386">
        <f t="shared" si="5"/>
        <v>73115.078404000014</v>
      </c>
      <c r="F386" s="3">
        <v>112.602</v>
      </c>
    </row>
    <row r="387" spans="1:6" x14ac:dyDescent="0.25">
      <c r="A387" s="3">
        <v>25000</v>
      </c>
      <c r="B387" s="3">
        <v>26495.5</v>
      </c>
      <c r="C387" s="8" t="s">
        <v>8219</v>
      </c>
      <c r="D387" s="3">
        <v>237</v>
      </c>
      <c r="E387">
        <f t="shared" ref="E387:E450" si="6">POWER(D387-F387,2)</f>
        <v>15474.862404</v>
      </c>
      <c r="F387" s="3">
        <v>112.602</v>
      </c>
    </row>
    <row r="388" spans="1:6" x14ac:dyDescent="0.25">
      <c r="A388" s="3">
        <v>600</v>
      </c>
      <c r="B388" s="3">
        <v>601</v>
      </c>
      <c r="C388" s="8" t="s">
        <v>8219</v>
      </c>
      <c r="D388" s="3">
        <v>13</v>
      </c>
      <c r="E388">
        <f t="shared" si="6"/>
        <v>9920.5584040000012</v>
      </c>
      <c r="F388" s="3">
        <v>112.602</v>
      </c>
    </row>
    <row r="389" spans="1:6" x14ac:dyDescent="0.25">
      <c r="A389" s="3">
        <v>38000</v>
      </c>
      <c r="B389" s="3">
        <v>81316</v>
      </c>
      <c r="C389" s="8" t="s">
        <v>8219</v>
      </c>
      <c r="D389" s="3">
        <v>562</v>
      </c>
      <c r="E389">
        <f t="shared" si="6"/>
        <v>201958.56240400003</v>
      </c>
      <c r="F389" s="3">
        <v>112.602</v>
      </c>
    </row>
    <row r="390" spans="1:6" x14ac:dyDescent="0.25">
      <c r="A390" s="3">
        <v>5000</v>
      </c>
      <c r="B390" s="3">
        <v>6308</v>
      </c>
      <c r="C390" s="8" t="s">
        <v>8219</v>
      </c>
      <c r="D390" s="3">
        <v>71</v>
      </c>
      <c r="E390">
        <f t="shared" si="6"/>
        <v>1730.7264040000002</v>
      </c>
      <c r="F390" s="3">
        <v>112.602</v>
      </c>
    </row>
    <row r="391" spans="1:6" x14ac:dyDescent="0.25">
      <c r="A391" s="3">
        <v>68000</v>
      </c>
      <c r="B391" s="3">
        <v>123444.12</v>
      </c>
      <c r="C391" s="8" t="s">
        <v>8219</v>
      </c>
      <c r="D391" s="3">
        <v>1510</v>
      </c>
      <c r="E391">
        <f t="shared" si="6"/>
        <v>1952721.1704039997</v>
      </c>
      <c r="F391" s="3">
        <v>112.602</v>
      </c>
    </row>
    <row r="392" spans="1:6" x14ac:dyDescent="0.25">
      <c r="A392" s="3">
        <v>1000</v>
      </c>
      <c r="B392" s="3">
        <v>1000</v>
      </c>
      <c r="C392" s="8" t="s">
        <v>8219</v>
      </c>
      <c r="D392" s="3">
        <v>14</v>
      </c>
      <c r="E392">
        <f t="shared" si="6"/>
        <v>9722.3544040000015</v>
      </c>
      <c r="F392" s="3">
        <v>112.602</v>
      </c>
    </row>
    <row r="393" spans="1:6" x14ac:dyDescent="0.25">
      <c r="A393" s="3">
        <v>20000</v>
      </c>
      <c r="B393" s="3">
        <v>20122</v>
      </c>
      <c r="C393" s="8" t="s">
        <v>8219</v>
      </c>
      <c r="D393" s="3">
        <v>193</v>
      </c>
      <c r="E393">
        <f t="shared" si="6"/>
        <v>6463.8384039999992</v>
      </c>
      <c r="F393" s="3">
        <v>112.602</v>
      </c>
    </row>
    <row r="394" spans="1:6" x14ac:dyDescent="0.25">
      <c r="A394" s="3">
        <v>18500</v>
      </c>
      <c r="B394" s="3">
        <v>18667</v>
      </c>
      <c r="C394" s="8" t="s">
        <v>8219</v>
      </c>
      <c r="D394" s="3">
        <v>206</v>
      </c>
      <c r="E394">
        <f t="shared" si="6"/>
        <v>8723.186404</v>
      </c>
      <c r="F394" s="3">
        <v>112.602</v>
      </c>
    </row>
    <row r="395" spans="1:6" x14ac:dyDescent="0.25">
      <c r="A395" s="3">
        <v>50000</v>
      </c>
      <c r="B395" s="3">
        <v>55223</v>
      </c>
      <c r="C395" s="8" t="s">
        <v>8219</v>
      </c>
      <c r="D395" s="3">
        <v>351</v>
      </c>
      <c r="E395">
        <f t="shared" si="6"/>
        <v>56833.606403999998</v>
      </c>
      <c r="F395" s="3">
        <v>112.602</v>
      </c>
    </row>
    <row r="396" spans="1:6" x14ac:dyDescent="0.25">
      <c r="A396" s="3">
        <v>4700</v>
      </c>
      <c r="B396" s="3">
        <v>5259</v>
      </c>
      <c r="C396" s="8" t="s">
        <v>8219</v>
      </c>
      <c r="D396" s="3">
        <v>50</v>
      </c>
      <c r="E396">
        <f t="shared" si="6"/>
        <v>3919.0104040000006</v>
      </c>
      <c r="F396" s="3">
        <v>112.602</v>
      </c>
    </row>
    <row r="397" spans="1:6" x14ac:dyDescent="0.25">
      <c r="A397" s="3">
        <v>10000</v>
      </c>
      <c r="B397" s="3">
        <v>10804.45</v>
      </c>
      <c r="C397" s="8" t="s">
        <v>8219</v>
      </c>
      <c r="D397" s="3">
        <v>184</v>
      </c>
      <c r="E397">
        <f t="shared" si="6"/>
        <v>5097.6744039999994</v>
      </c>
      <c r="F397" s="3">
        <v>112.602</v>
      </c>
    </row>
    <row r="398" spans="1:6" x14ac:dyDescent="0.25">
      <c r="A398" s="3">
        <v>15000</v>
      </c>
      <c r="B398" s="3">
        <v>16000</v>
      </c>
      <c r="C398" s="8" t="s">
        <v>8219</v>
      </c>
      <c r="D398" s="3">
        <v>196</v>
      </c>
      <c r="E398">
        <f t="shared" si="6"/>
        <v>6955.2264039999991</v>
      </c>
      <c r="F398" s="3">
        <v>112.602</v>
      </c>
    </row>
    <row r="399" spans="1:6" x14ac:dyDescent="0.25">
      <c r="A399" s="3">
        <v>12444</v>
      </c>
      <c r="B399" s="3">
        <v>12929.35</v>
      </c>
      <c r="C399" s="8" t="s">
        <v>8219</v>
      </c>
      <c r="D399" s="3">
        <v>229</v>
      </c>
      <c r="E399">
        <f t="shared" si="6"/>
        <v>13548.494403999999</v>
      </c>
      <c r="F399" s="3">
        <v>112.602</v>
      </c>
    </row>
    <row r="400" spans="1:6" x14ac:dyDescent="0.25">
      <c r="A400" s="3">
        <v>7500</v>
      </c>
      <c r="B400" s="3">
        <v>9387</v>
      </c>
      <c r="C400" s="8" t="s">
        <v>8219</v>
      </c>
      <c r="D400" s="3">
        <v>67</v>
      </c>
      <c r="E400">
        <f t="shared" si="6"/>
        <v>2079.5424040000003</v>
      </c>
      <c r="F400" s="3">
        <v>112.602</v>
      </c>
    </row>
    <row r="401" spans="1:6" x14ac:dyDescent="0.25">
      <c r="A401" s="3">
        <v>20000</v>
      </c>
      <c r="B401" s="3">
        <v>21361</v>
      </c>
      <c r="C401" s="8" t="s">
        <v>8219</v>
      </c>
      <c r="D401" s="3">
        <v>95</v>
      </c>
      <c r="E401">
        <f t="shared" si="6"/>
        <v>309.83040400000016</v>
      </c>
      <c r="F401" s="3">
        <v>112.602</v>
      </c>
    </row>
    <row r="402" spans="1:6" x14ac:dyDescent="0.25">
      <c r="A402" s="3">
        <v>10000</v>
      </c>
      <c r="B402" s="3">
        <v>11230.25</v>
      </c>
      <c r="C402" s="8" t="s">
        <v>8219</v>
      </c>
      <c r="D402" s="3">
        <v>62</v>
      </c>
      <c r="E402">
        <f t="shared" si="6"/>
        <v>2560.5624040000002</v>
      </c>
      <c r="F402" s="3">
        <v>112.602</v>
      </c>
    </row>
    <row r="403" spans="1:6" x14ac:dyDescent="0.25">
      <c r="A403" s="3">
        <v>50000</v>
      </c>
      <c r="B403" s="3">
        <v>51906</v>
      </c>
      <c r="C403" s="8" t="s">
        <v>8219</v>
      </c>
      <c r="D403" s="3">
        <v>73</v>
      </c>
      <c r="E403">
        <f t="shared" si="6"/>
        <v>1568.3184040000003</v>
      </c>
      <c r="F403" s="3">
        <v>112.602</v>
      </c>
    </row>
    <row r="404" spans="1:6" x14ac:dyDescent="0.25">
      <c r="A404" s="3">
        <v>2000</v>
      </c>
      <c r="B404" s="3">
        <v>2833</v>
      </c>
      <c r="C404" s="8" t="s">
        <v>8219</v>
      </c>
      <c r="D404" s="3">
        <v>43</v>
      </c>
      <c r="E404">
        <f t="shared" si="6"/>
        <v>4844.4384040000004</v>
      </c>
      <c r="F404" s="3">
        <v>112.602</v>
      </c>
    </row>
    <row r="405" spans="1:6" x14ac:dyDescent="0.25">
      <c r="A405" s="3">
        <v>5000</v>
      </c>
      <c r="B405" s="3">
        <v>5263</v>
      </c>
      <c r="C405" s="8" t="s">
        <v>8219</v>
      </c>
      <c r="D405" s="3">
        <v>70</v>
      </c>
      <c r="E405">
        <f t="shared" si="6"/>
        <v>1814.9304040000004</v>
      </c>
      <c r="F405" s="3">
        <v>112.602</v>
      </c>
    </row>
    <row r="406" spans="1:6" x14ac:dyDescent="0.25">
      <c r="A406" s="3">
        <v>35000</v>
      </c>
      <c r="B406" s="3">
        <v>36082</v>
      </c>
      <c r="C406" s="8" t="s">
        <v>8219</v>
      </c>
      <c r="D406" s="3">
        <v>271</v>
      </c>
      <c r="E406">
        <f t="shared" si="6"/>
        <v>25089.926403999998</v>
      </c>
      <c r="F406" s="3">
        <v>112.602</v>
      </c>
    </row>
    <row r="407" spans="1:6" x14ac:dyDescent="0.25">
      <c r="A407" s="3">
        <v>2820</v>
      </c>
      <c r="B407" s="3">
        <v>3036</v>
      </c>
      <c r="C407" s="8" t="s">
        <v>8219</v>
      </c>
      <c r="D407" s="3">
        <v>55</v>
      </c>
      <c r="E407">
        <f t="shared" si="6"/>
        <v>3317.9904040000006</v>
      </c>
      <c r="F407" s="3">
        <v>112.602</v>
      </c>
    </row>
    <row r="408" spans="1:6" x14ac:dyDescent="0.25">
      <c r="A408" s="3">
        <v>2800</v>
      </c>
      <c r="B408" s="3">
        <v>3015.73</v>
      </c>
      <c r="C408" s="8" t="s">
        <v>8219</v>
      </c>
      <c r="D408" s="3">
        <v>35</v>
      </c>
      <c r="E408">
        <f t="shared" si="6"/>
        <v>6022.070404000001</v>
      </c>
      <c r="F408" s="3">
        <v>112.602</v>
      </c>
    </row>
    <row r="409" spans="1:6" x14ac:dyDescent="0.25">
      <c r="A409" s="3">
        <v>2000</v>
      </c>
      <c r="B409" s="3">
        <v>2031</v>
      </c>
      <c r="C409" s="8" t="s">
        <v>8219</v>
      </c>
      <c r="D409" s="3">
        <v>22</v>
      </c>
      <c r="E409">
        <f t="shared" si="6"/>
        <v>8208.7224040000001</v>
      </c>
      <c r="F409" s="3">
        <v>112.602</v>
      </c>
    </row>
    <row r="410" spans="1:6" x14ac:dyDescent="0.25">
      <c r="A410" s="3">
        <v>6000</v>
      </c>
      <c r="B410" s="3">
        <v>6086.26</v>
      </c>
      <c r="C410" s="8" t="s">
        <v>8219</v>
      </c>
      <c r="D410" s="3">
        <v>38</v>
      </c>
      <c r="E410">
        <f t="shared" si="6"/>
        <v>5565.4584040000009</v>
      </c>
      <c r="F410" s="3">
        <v>112.602</v>
      </c>
    </row>
    <row r="411" spans="1:6" x14ac:dyDescent="0.25">
      <c r="A411" s="3">
        <v>500</v>
      </c>
      <c r="B411" s="3">
        <v>684</v>
      </c>
      <c r="C411" s="8" t="s">
        <v>8219</v>
      </c>
      <c r="D411" s="3">
        <v>15</v>
      </c>
      <c r="E411">
        <f t="shared" si="6"/>
        <v>9526.150404</v>
      </c>
      <c r="F411" s="3">
        <v>112.602</v>
      </c>
    </row>
    <row r="412" spans="1:6" x14ac:dyDescent="0.25">
      <c r="A412" s="3">
        <v>1000</v>
      </c>
      <c r="B412" s="3">
        <v>1283</v>
      </c>
      <c r="C412" s="8" t="s">
        <v>8219</v>
      </c>
      <c r="D412" s="3">
        <v>7</v>
      </c>
      <c r="E412">
        <f t="shared" si="6"/>
        <v>11151.782404000001</v>
      </c>
      <c r="F412" s="3">
        <v>112.602</v>
      </c>
    </row>
    <row r="413" spans="1:6" x14ac:dyDescent="0.25">
      <c r="A413" s="3">
        <v>30000</v>
      </c>
      <c r="B413" s="3">
        <v>30315</v>
      </c>
      <c r="C413" s="8" t="s">
        <v>8219</v>
      </c>
      <c r="D413" s="3">
        <v>241</v>
      </c>
      <c r="E413">
        <f t="shared" si="6"/>
        <v>16486.046404000001</v>
      </c>
      <c r="F413" s="3">
        <v>112.602</v>
      </c>
    </row>
    <row r="414" spans="1:6" x14ac:dyDescent="0.25">
      <c r="A414" s="3">
        <v>2500</v>
      </c>
      <c r="B414" s="3">
        <v>3171</v>
      </c>
      <c r="C414" s="8" t="s">
        <v>8219</v>
      </c>
      <c r="D414" s="3">
        <v>55</v>
      </c>
      <c r="E414">
        <f t="shared" si="6"/>
        <v>3317.9904040000006</v>
      </c>
      <c r="F414" s="3">
        <v>112.602</v>
      </c>
    </row>
    <row r="415" spans="1:6" x14ac:dyDescent="0.25">
      <c r="A415" s="3">
        <v>12800</v>
      </c>
      <c r="B415" s="3">
        <v>13451</v>
      </c>
      <c r="C415" s="8" t="s">
        <v>8219</v>
      </c>
      <c r="D415" s="3">
        <v>171</v>
      </c>
      <c r="E415">
        <f t="shared" si="6"/>
        <v>3410.3264039999995</v>
      </c>
      <c r="F415" s="3">
        <v>112.602</v>
      </c>
    </row>
    <row r="416" spans="1:6" x14ac:dyDescent="0.25">
      <c r="A416" s="3">
        <v>18500</v>
      </c>
      <c r="B416" s="3">
        <v>19028</v>
      </c>
      <c r="C416" s="8" t="s">
        <v>8219</v>
      </c>
      <c r="D416" s="3">
        <v>208</v>
      </c>
      <c r="E416">
        <f t="shared" si="6"/>
        <v>9100.7784039999988</v>
      </c>
      <c r="F416" s="3">
        <v>112.602</v>
      </c>
    </row>
    <row r="417" spans="1:6" x14ac:dyDescent="0.25">
      <c r="A417" s="3">
        <v>1400</v>
      </c>
      <c r="B417" s="3">
        <v>1430.06</v>
      </c>
      <c r="C417" s="8" t="s">
        <v>8219</v>
      </c>
      <c r="D417" s="3">
        <v>21</v>
      </c>
      <c r="E417">
        <f t="shared" si="6"/>
        <v>8390.9264039999998</v>
      </c>
      <c r="F417" s="3">
        <v>112.602</v>
      </c>
    </row>
    <row r="418" spans="1:6" x14ac:dyDescent="0.25">
      <c r="A418" s="3">
        <v>1000</v>
      </c>
      <c r="B418" s="3">
        <v>1202.17</v>
      </c>
      <c r="C418" s="8" t="s">
        <v>8219</v>
      </c>
      <c r="D418" s="3">
        <v>25</v>
      </c>
      <c r="E418">
        <f t="shared" si="6"/>
        <v>7674.1104040000009</v>
      </c>
      <c r="F418" s="3">
        <v>112.602</v>
      </c>
    </row>
    <row r="419" spans="1:6" x14ac:dyDescent="0.25">
      <c r="A419" s="3">
        <v>10500</v>
      </c>
      <c r="B419" s="3">
        <v>10526</v>
      </c>
      <c r="C419" s="8" t="s">
        <v>8219</v>
      </c>
      <c r="D419" s="3">
        <v>52</v>
      </c>
      <c r="E419">
        <f t="shared" si="6"/>
        <v>3672.6024040000007</v>
      </c>
      <c r="F419" s="3">
        <v>112.602</v>
      </c>
    </row>
    <row r="420" spans="1:6" x14ac:dyDescent="0.25">
      <c r="A420" s="3">
        <v>22400</v>
      </c>
      <c r="B420" s="3">
        <v>22542</v>
      </c>
      <c r="C420" s="8" t="s">
        <v>8219</v>
      </c>
      <c r="D420" s="3">
        <v>104</v>
      </c>
      <c r="E420">
        <f t="shared" si="6"/>
        <v>73.99440400000006</v>
      </c>
      <c r="F420" s="3">
        <v>112.602</v>
      </c>
    </row>
    <row r="421" spans="1:6" x14ac:dyDescent="0.25">
      <c r="A421" s="3">
        <v>8000</v>
      </c>
      <c r="B421" s="3">
        <v>8035</v>
      </c>
      <c r="C421" s="8" t="s">
        <v>8219</v>
      </c>
      <c r="D421" s="3">
        <v>73</v>
      </c>
      <c r="E421">
        <f t="shared" si="6"/>
        <v>1568.3184040000003</v>
      </c>
      <c r="F421" s="3">
        <v>112.602</v>
      </c>
    </row>
    <row r="422" spans="1:6" x14ac:dyDescent="0.25">
      <c r="A422" s="3">
        <v>3300</v>
      </c>
      <c r="B422" s="3">
        <v>14.5</v>
      </c>
      <c r="C422" s="9" t="s">
        <v>8221</v>
      </c>
      <c r="D422" s="3">
        <v>3</v>
      </c>
      <c r="E422">
        <f t="shared" si="6"/>
        <v>12012.598404</v>
      </c>
      <c r="F422" s="3">
        <v>112.602</v>
      </c>
    </row>
    <row r="423" spans="1:6" x14ac:dyDescent="0.25">
      <c r="A423" s="3">
        <v>15000</v>
      </c>
      <c r="B423" s="3">
        <v>301</v>
      </c>
      <c r="C423" s="9" t="s">
        <v>8221</v>
      </c>
      <c r="D423" s="3">
        <v>6</v>
      </c>
      <c r="E423">
        <f t="shared" si="6"/>
        <v>11363.986404000001</v>
      </c>
      <c r="F423" s="3">
        <v>112.602</v>
      </c>
    </row>
    <row r="424" spans="1:6" x14ac:dyDescent="0.25">
      <c r="A424" s="3">
        <v>40000</v>
      </c>
      <c r="B424" s="3">
        <v>430</v>
      </c>
      <c r="C424" s="9" t="s">
        <v>8221</v>
      </c>
      <c r="D424" s="3">
        <v>12</v>
      </c>
      <c r="E424">
        <f t="shared" si="6"/>
        <v>10120.762404000001</v>
      </c>
      <c r="F424" s="3">
        <v>112.602</v>
      </c>
    </row>
    <row r="425" spans="1:6" x14ac:dyDescent="0.25">
      <c r="A425" s="3">
        <v>20000</v>
      </c>
      <c r="B425" s="3">
        <v>153</v>
      </c>
      <c r="C425" s="9" t="s">
        <v>8221</v>
      </c>
      <c r="D425" s="3">
        <v>13</v>
      </c>
      <c r="E425">
        <f t="shared" si="6"/>
        <v>9920.5584040000012</v>
      </c>
      <c r="F425" s="3">
        <v>112.602</v>
      </c>
    </row>
    <row r="426" spans="1:6" x14ac:dyDescent="0.25">
      <c r="A426" s="3">
        <v>3000</v>
      </c>
      <c r="B426" s="3">
        <v>203.9</v>
      </c>
      <c r="C426" s="9" t="s">
        <v>8221</v>
      </c>
      <c r="D426" s="3">
        <v>5</v>
      </c>
      <c r="E426">
        <f t="shared" si="6"/>
        <v>11578.190404000001</v>
      </c>
      <c r="F426" s="3">
        <v>112.602</v>
      </c>
    </row>
    <row r="427" spans="1:6" x14ac:dyDescent="0.25">
      <c r="A427" s="3">
        <v>50000</v>
      </c>
      <c r="B427" s="3">
        <v>6</v>
      </c>
      <c r="C427" s="9" t="s">
        <v>8221</v>
      </c>
      <c r="D427" s="3">
        <v>2</v>
      </c>
      <c r="E427">
        <f t="shared" si="6"/>
        <v>12232.802404</v>
      </c>
      <c r="F427" s="3">
        <v>112.602</v>
      </c>
    </row>
    <row r="428" spans="1:6" x14ac:dyDescent="0.25">
      <c r="A428" s="3">
        <v>10000</v>
      </c>
      <c r="B428" s="3">
        <v>133</v>
      </c>
      <c r="C428" s="9" t="s">
        <v>8221</v>
      </c>
      <c r="D428" s="3">
        <v>8</v>
      </c>
      <c r="E428">
        <f t="shared" si="6"/>
        <v>10941.578404000002</v>
      </c>
      <c r="F428" s="3">
        <v>112.602</v>
      </c>
    </row>
    <row r="429" spans="1:6" x14ac:dyDescent="0.25">
      <c r="A429" s="3">
        <v>6500</v>
      </c>
      <c r="B429" s="3">
        <v>0</v>
      </c>
      <c r="C429" s="9" t="s">
        <v>8221</v>
      </c>
      <c r="D429" s="3">
        <v>0</v>
      </c>
      <c r="E429">
        <f t="shared" si="6"/>
        <v>12679.210404000001</v>
      </c>
      <c r="F429" s="3">
        <v>112.602</v>
      </c>
    </row>
    <row r="430" spans="1:6" x14ac:dyDescent="0.25">
      <c r="A430" s="3">
        <v>12000</v>
      </c>
      <c r="B430" s="3">
        <v>676</v>
      </c>
      <c r="C430" s="9" t="s">
        <v>8221</v>
      </c>
      <c r="D430" s="3">
        <v>13</v>
      </c>
      <c r="E430">
        <f t="shared" si="6"/>
        <v>9920.5584040000012</v>
      </c>
      <c r="F430" s="3">
        <v>112.602</v>
      </c>
    </row>
    <row r="431" spans="1:6" x14ac:dyDescent="0.25">
      <c r="A431" s="3">
        <v>5000</v>
      </c>
      <c r="B431" s="3">
        <v>0</v>
      </c>
      <c r="C431" s="9" t="s">
        <v>8221</v>
      </c>
      <c r="D431" s="3">
        <v>0</v>
      </c>
      <c r="E431">
        <f t="shared" si="6"/>
        <v>12679.210404000001</v>
      </c>
      <c r="F431" s="3">
        <v>112.602</v>
      </c>
    </row>
    <row r="432" spans="1:6" x14ac:dyDescent="0.25">
      <c r="A432" s="3">
        <v>1000</v>
      </c>
      <c r="B432" s="3">
        <v>24</v>
      </c>
      <c r="C432" s="9" t="s">
        <v>8221</v>
      </c>
      <c r="D432" s="3">
        <v>5</v>
      </c>
      <c r="E432">
        <f t="shared" si="6"/>
        <v>11578.190404000001</v>
      </c>
      <c r="F432" s="3">
        <v>112.602</v>
      </c>
    </row>
    <row r="433" spans="1:6" x14ac:dyDescent="0.25">
      <c r="A433" s="3">
        <v>3000</v>
      </c>
      <c r="B433" s="3">
        <v>415</v>
      </c>
      <c r="C433" s="9" t="s">
        <v>8221</v>
      </c>
      <c r="D433" s="3">
        <v>8</v>
      </c>
      <c r="E433">
        <f t="shared" si="6"/>
        <v>10941.578404000002</v>
      </c>
      <c r="F433" s="3">
        <v>112.602</v>
      </c>
    </row>
    <row r="434" spans="1:6" x14ac:dyDescent="0.25">
      <c r="A434" s="3">
        <v>6000</v>
      </c>
      <c r="B434" s="3">
        <v>570</v>
      </c>
      <c r="C434" s="9" t="s">
        <v>8221</v>
      </c>
      <c r="D434" s="3">
        <v>8</v>
      </c>
      <c r="E434">
        <f t="shared" si="6"/>
        <v>10941.578404000002</v>
      </c>
      <c r="F434" s="3">
        <v>112.602</v>
      </c>
    </row>
    <row r="435" spans="1:6" x14ac:dyDescent="0.25">
      <c r="A435" s="3">
        <v>3000</v>
      </c>
      <c r="B435" s="3">
        <v>0</v>
      </c>
      <c r="C435" s="9" t="s">
        <v>8221</v>
      </c>
      <c r="D435" s="3">
        <v>0</v>
      </c>
      <c r="E435">
        <f t="shared" si="6"/>
        <v>12679.210404000001</v>
      </c>
      <c r="F435" s="3">
        <v>112.602</v>
      </c>
    </row>
    <row r="436" spans="1:6" x14ac:dyDescent="0.25">
      <c r="A436" s="3">
        <v>2500</v>
      </c>
      <c r="B436" s="3">
        <v>125</v>
      </c>
      <c r="C436" s="9" t="s">
        <v>8221</v>
      </c>
      <c r="D436" s="3">
        <v>2</v>
      </c>
      <c r="E436">
        <f t="shared" si="6"/>
        <v>12232.802404</v>
      </c>
      <c r="F436" s="3">
        <v>112.602</v>
      </c>
    </row>
    <row r="437" spans="1:6" x14ac:dyDescent="0.25">
      <c r="A437" s="3">
        <v>110000</v>
      </c>
      <c r="B437" s="3">
        <v>3</v>
      </c>
      <c r="C437" s="9" t="s">
        <v>8221</v>
      </c>
      <c r="D437" s="3">
        <v>3</v>
      </c>
      <c r="E437">
        <f t="shared" si="6"/>
        <v>12012.598404</v>
      </c>
      <c r="F437" s="3">
        <v>112.602</v>
      </c>
    </row>
    <row r="438" spans="1:6" x14ac:dyDescent="0.25">
      <c r="A438" s="3">
        <v>1000</v>
      </c>
      <c r="B438" s="3">
        <v>0</v>
      </c>
      <c r="C438" s="9" t="s">
        <v>8221</v>
      </c>
      <c r="D438" s="3">
        <v>0</v>
      </c>
      <c r="E438">
        <f t="shared" si="6"/>
        <v>12679.210404000001</v>
      </c>
      <c r="F438" s="3">
        <v>112.602</v>
      </c>
    </row>
    <row r="439" spans="1:6" x14ac:dyDescent="0.25">
      <c r="A439" s="3">
        <v>7000</v>
      </c>
      <c r="B439" s="3">
        <v>0</v>
      </c>
      <c r="C439" s="9" t="s">
        <v>8221</v>
      </c>
      <c r="D439" s="3">
        <v>0</v>
      </c>
      <c r="E439">
        <f t="shared" si="6"/>
        <v>12679.210404000001</v>
      </c>
      <c r="F439" s="3">
        <v>112.602</v>
      </c>
    </row>
    <row r="440" spans="1:6" x14ac:dyDescent="0.25">
      <c r="A440" s="3">
        <v>20000</v>
      </c>
      <c r="B440" s="3">
        <v>1876</v>
      </c>
      <c r="C440" s="9" t="s">
        <v>8221</v>
      </c>
      <c r="D440" s="3">
        <v>11</v>
      </c>
      <c r="E440">
        <f t="shared" si="6"/>
        <v>10322.966404000001</v>
      </c>
      <c r="F440" s="3">
        <v>112.602</v>
      </c>
    </row>
    <row r="441" spans="1:6" x14ac:dyDescent="0.25">
      <c r="A441" s="3">
        <v>450</v>
      </c>
      <c r="B441" s="3">
        <v>0</v>
      </c>
      <c r="C441" s="9" t="s">
        <v>8221</v>
      </c>
      <c r="D441" s="3">
        <v>0</v>
      </c>
      <c r="E441">
        <f t="shared" si="6"/>
        <v>12679.210404000001</v>
      </c>
      <c r="F441" s="3">
        <v>112.602</v>
      </c>
    </row>
    <row r="442" spans="1:6" x14ac:dyDescent="0.25">
      <c r="A442" s="3">
        <v>5000</v>
      </c>
      <c r="B442" s="3">
        <v>5</v>
      </c>
      <c r="C442" s="9" t="s">
        <v>8221</v>
      </c>
      <c r="D442" s="3">
        <v>1</v>
      </c>
      <c r="E442">
        <f t="shared" si="6"/>
        <v>12455.006404000002</v>
      </c>
      <c r="F442" s="3">
        <v>112.602</v>
      </c>
    </row>
    <row r="443" spans="1:6" x14ac:dyDescent="0.25">
      <c r="A443" s="3">
        <v>400</v>
      </c>
      <c r="B443" s="3">
        <v>0</v>
      </c>
      <c r="C443" s="9" t="s">
        <v>8221</v>
      </c>
      <c r="D443" s="3">
        <v>0</v>
      </c>
      <c r="E443">
        <f t="shared" si="6"/>
        <v>12679.210404000001</v>
      </c>
      <c r="F443" s="3">
        <v>112.602</v>
      </c>
    </row>
    <row r="444" spans="1:6" x14ac:dyDescent="0.25">
      <c r="A444" s="3">
        <v>17000</v>
      </c>
      <c r="B444" s="3">
        <v>6691</v>
      </c>
      <c r="C444" s="9" t="s">
        <v>8221</v>
      </c>
      <c r="D444" s="3">
        <v>17</v>
      </c>
      <c r="E444">
        <f t="shared" si="6"/>
        <v>9139.7424040000005</v>
      </c>
      <c r="F444" s="3">
        <v>112.602</v>
      </c>
    </row>
    <row r="445" spans="1:6" x14ac:dyDescent="0.25">
      <c r="A445" s="3">
        <v>10000</v>
      </c>
      <c r="B445" s="3">
        <v>10</v>
      </c>
      <c r="C445" s="9" t="s">
        <v>8221</v>
      </c>
      <c r="D445" s="3">
        <v>2</v>
      </c>
      <c r="E445">
        <f t="shared" si="6"/>
        <v>12232.802404</v>
      </c>
      <c r="F445" s="3">
        <v>112.602</v>
      </c>
    </row>
    <row r="446" spans="1:6" x14ac:dyDescent="0.25">
      <c r="A446" s="3">
        <v>1000</v>
      </c>
      <c r="B446" s="3">
        <v>50</v>
      </c>
      <c r="C446" s="9" t="s">
        <v>8221</v>
      </c>
      <c r="D446" s="3">
        <v>1</v>
      </c>
      <c r="E446">
        <f t="shared" si="6"/>
        <v>12455.006404000002</v>
      </c>
      <c r="F446" s="3">
        <v>112.602</v>
      </c>
    </row>
    <row r="447" spans="1:6" x14ac:dyDescent="0.25">
      <c r="A447" s="3">
        <v>60000</v>
      </c>
      <c r="B447" s="3">
        <v>2</v>
      </c>
      <c r="C447" s="9" t="s">
        <v>8221</v>
      </c>
      <c r="D447" s="3">
        <v>2</v>
      </c>
      <c r="E447">
        <f t="shared" si="6"/>
        <v>12232.802404</v>
      </c>
      <c r="F447" s="3">
        <v>112.602</v>
      </c>
    </row>
    <row r="448" spans="1:6" x14ac:dyDescent="0.25">
      <c r="A448" s="3">
        <v>10500</v>
      </c>
      <c r="B448" s="3">
        <v>766</v>
      </c>
      <c r="C448" s="9" t="s">
        <v>8221</v>
      </c>
      <c r="D448" s="3">
        <v>16</v>
      </c>
      <c r="E448">
        <f t="shared" si="6"/>
        <v>9331.9464040000003</v>
      </c>
      <c r="F448" s="3">
        <v>112.602</v>
      </c>
    </row>
    <row r="449" spans="1:6" x14ac:dyDescent="0.25">
      <c r="A449" s="3">
        <v>30000</v>
      </c>
      <c r="B449" s="3">
        <v>5</v>
      </c>
      <c r="C449" s="9" t="s">
        <v>8221</v>
      </c>
      <c r="D449" s="3">
        <v>1</v>
      </c>
      <c r="E449">
        <f t="shared" si="6"/>
        <v>12455.006404000002</v>
      </c>
      <c r="F449" s="3">
        <v>112.602</v>
      </c>
    </row>
    <row r="450" spans="1:6" x14ac:dyDescent="0.25">
      <c r="A450" s="3">
        <v>2500</v>
      </c>
      <c r="B450" s="3">
        <v>82.01</v>
      </c>
      <c r="C450" s="9" t="s">
        <v>8221</v>
      </c>
      <c r="D450" s="3">
        <v>4</v>
      </c>
      <c r="E450">
        <f t="shared" si="6"/>
        <v>11794.394404000001</v>
      </c>
      <c r="F450" s="3">
        <v>112.602</v>
      </c>
    </row>
    <row r="451" spans="1:6" x14ac:dyDescent="0.25">
      <c r="A451" s="3">
        <v>2000</v>
      </c>
      <c r="B451" s="3">
        <v>45</v>
      </c>
      <c r="C451" s="9" t="s">
        <v>8221</v>
      </c>
      <c r="D451" s="3">
        <v>5</v>
      </c>
      <c r="E451">
        <f t="shared" ref="E451:E514" si="7">POWER(D451-F451,2)</f>
        <v>11578.190404000001</v>
      </c>
      <c r="F451" s="3">
        <v>112.602</v>
      </c>
    </row>
    <row r="452" spans="1:6" x14ac:dyDescent="0.25">
      <c r="A452" s="3">
        <v>50000</v>
      </c>
      <c r="B452" s="3">
        <v>396</v>
      </c>
      <c r="C452" s="9" t="s">
        <v>8221</v>
      </c>
      <c r="D452" s="3">
        <v>7</v>
      </c>
      <c r="E452">
        <f t="shared" si="7"/>
        <v>11151.782404000001</v>
      </c>
      <c r="F452" s="3">
        <v>112.602</v>
      </c>
    </row>
    <row r="453" spans="1:6" x14ac:dyDescent="0.25">
      <c r="A453" s="3">
        <v>20000</v>
      </c>
      <c r="B453" s="3">
        <v>0</v>
      </c>
      <c r="C453" s="9" t="s">
        <v>8221</v>
      </c>
      <c r="D453" s="3">
        <v>0</v>
      </c>
      <c r="E453">
        <f t="shared" si="7"/>
        <v>12679.210404000001</v>
      </c>
      <c r="F453" s="3">
        <v>112.602</v>
      </c>
    </row>
    <row r="454" spans="1:6" x14ac:dyDescent="0.25">
      <c r="A454" s="3">
        <v>750</v>
      </c>
      <c r="B454" s="3">
        <v>480</v>
      </c>
      <c r="C454" s="9" t="s">
        <v>8221</v>
      </c>
      <c r="D454" s="3">
        <v>12</v>
      </c>
      <c r="E454">
        <f t="shared" si="7"/>
        <v>10120.762404000001</v>
      </c>
      <c r="F454" s="3">
        <v>112.602</v>
      </c>
    </row>
    <row r="455" spans="1:6" x14ac:dyDescent="0.25">
      <c r="A455" s="3">
        <v>94875</v>
      </c>
      <c r="B455" s="3">
        <v>26</v>
      </c>
      <c r="C455" s="9" t="s">
        <v>8221</v>
      </c>
      <c r="D455" s="3">
        <v>2</v>
      </c>
      <c r="E455">
        <f t="shared" si="7"/>
        <v>12232.802404</v>
      </c>
      <c r="F455" s="3">
        <v>112.602</v>
      </c>
    </row>
    <row r="456" spans="1:6" x14ac:dyDescent="0.25">
      <c r="A456" s="3">
        <v>10000</v>
      </c>
      <c r="B456" s="3">
        <v>82</v>
      </c>
      <c r="C456" s="9" t="s">
        <v>8221</v>
      </c>
      <c r="D456" s="3">
        <v>5</v>
      </c>
      <c r="E456">
        <f t="shared" si="7"/>
        <v>11578.190404000001</v>
      </c>
      <c r="F456" s="3">
        <v>112.602</v>
      </c>
    </row>
    <row r="457" spans="1:6" x14ac:dyDescent="0.25">
      <c r="A457" s="3">
        <v>65000</v>
      </c>
      <c r="B457" s="3">
        <v>45</v>
      </c>
      <c r="C457" s="9" t="s">
        <v>8221</v>
      </c>
      <c r="D457" s="3">
        <v>2</v>
      </c>
      <c r="E457">
        <f t="shared" si="7"/>
        <v>12232.802404</v>
      </c>
      <c r="F457" s="3">
        <v>112.602</v>
      </c>
    </row>
    <row r="458" spans="1:6" x14ac:dyDescent="0.25">
      <c r="A458" s="3">
        <v>8888</v>
      </c>
      <c r="B458" s="3">
        <v>61</v>
      </c>
      <c r="C458" s="9" t="s">
        <v>8221</v>
      </c>
      <c r="D458" s="3">
        <v>3</v>
      </c>
      <c r="E458">
        <f t="shared" si="7"/>
        <v>12012.598404</v>
      </c>
      <c r="F458" s="3">
        <v>112.602</v>
      </c>
    </row>
    <row r="459" spans="1:6" x14ac:dyDescent="0.25">
      <c r="A459" s="3">
        <v>20000</v>
      </c>
      <c r="B459" s="3">
        <v>0</v>
      </c>
      <c r="C459" s="9" t="s">
        <v>8221</v>
      </c>
      <c r="D459" s="3">
        <v>0</v>
      </c>
      <c r="E459">
        <f t="shared" si="7"/>
        <v>12679.210404000001</v>
      </c>
      <c r="F459" s="3">
        <v>112.602</v>
      </c>
    </row>
    <row r="460" spans="1:6" x14ac:dyDescent="0.25">
      <c r="A460" s="3">
        <v>10000</v>
      </c>
      <c r="B460" s="3">
        <v>821</v>
      </c>
      <c r="C460" s="9" t="s">
        <v>8221</v>
      </c>
      <c r="D460" s="3">
        <v>49</v>
      </c>
      <c r="E460">
        <f t="shared" si="7"/>
        <v>4045.2144040000003</v>
      </c>
      <c r="F460" s="3">
        <v>112.602</v>
      </c>
    </row>
    <row r="461" spans="1:6" x14ac:dyDescent="0.25">
      <c r="A461" s="3">
        <v>39000</v>
      </c>
      <c r="B461" s="3">
        <v>25</v>
      </c>
      <c r="C461" s="9" t="s">
        <v>8221</v>
      </c>
      <c r="D461" s="3">
        <v>1</v>
      </c>
      <c r="E461">
        <f t="shared" si="7"/>
        <v>12455.006404000002</v>
      </c>
      <c r="F461" s="3">
        <v>112.602</v>
      </c>
    </row>
    <row r="462" spans="1:6" x14ac:dyDescent="0.25">
      <c r="A462" s="3">
        <v>8500</v>
      </c>
      <c r="B462" s="3">
        <v>25</v>
      </c>
      <c r="C462" s="9" t="s">
        <v>8221</v>
      </c>
      <c r="D462" s="3">
        <v>2</v>
      </c>
      <c r="E462">
        <f t="shared" si="7"/>
        <v>12232.802404</v>
      </c>
      <c r="F462" s="3">
        <v>112.602</v>
      </c>
    </row>
    <row r="463" spans="1:6" x14ac:dyDescent="0.25">
      <c r="A463" s="3">
        <v>550</v>
      </c>
      <c r="B463" s="3">
        <v>0</v>
      </c>
      <c r="C463" s="9" t="s">
        <v>8221</v>
      </c>
      <c r="D463" s="3">
        <v>0</v>
      </c>
      <c r="E463">
        <f t="shared" si="7"/>
        <v>12679.210404000001</v>
      </c>
      <c r="F463" s="3">
        <v>112.602</v>
      </c>
    </row>
    <row r="464" spans="1:6" x14ac:dyDescent="0.25">
      <c r="A464" s="3">
        <v>100000</v>
      </c>
      <c r="B464" s="3">
        <v>0</v>
      </c>
      <c r="C464" s="9" t="s">
        <v>8221</v>
      </c>
      <c r="D464" s="3">
        <v>0</v>
      </c>
      <c r="E464">
        <f t="shared" si="7"/>
        <v>12679.210404000001</v>
      </c>
      <c r="F464" s="3">
        <v>112.602</v>
      </c>
    </row>
    <row r="465" spans="1:6" x14ac:dyDescent="0.25">
      <c r="A465" s="3">
        <v>55000</v>
      </c>
      <c r="B465" s="3">
        <v>1250</v>
      </c>
      <c r="C465" s="9" t="s">
        <v>8221</v>
      </c>
      <c r="D465" s="3">
        <v>11</v>
      </c>
      <c r="E465">
        <f t="shared" si="7"/>
        <v>10322.966404000001</v>
      </c>
      <c r="F465" s="3">
        <v>112.602</v>
      </c>
    </row>
    <row r="466" spans="1:6" x14ac:dyDescent="0.25">
      <c r="A466" s="3">
        <v>1010</v>
      </c>
      <c r="B466" s="3">
        <v>1</v>
      </c>
      <c r="C466" s="9" t="s">
        <v>8221</v>
      </c>
      <c r="D466" s="3">
        <v>1</v>
      </c>
      <c r="E466">
        <f t="shared" si="7"/>
        <v>12455.006404000002</v>
      </c>
      <c r="F466" s="3">
        <v>112.602</v>
      </c>
    </row>
    <row r="467" spans="1:6" x14ac:dyDescent="0.25">
      <c r="A467" s="3">
        <v>512</v>
      </c>
      <c r="B467" s="3">
        <v>138</v>
      </c>
      <c r="C467" s="9" t="s">
        <v>8221</v>
      </c>
      <c r="D467" s="3">
        <v>8</v>
      </c>
      <c r="E467">
        <f t="shared" si="7"/>
        <v>10941.578404000002</v>
      </c>
      <c r="F467" s="3">
        <v>112.602</v>
      </c>
    </row>
    <row r="468" spans="1:6" x14ac:dyDescent="0.25">
      <c r="A468" s="3">
        <v>10000</v>
      </c>
      <c r="B468" s="3">
        <v>76</v>
      </c>
      <c r="C468" s="9" t="s">
        <v>8221</v>
      </c>
      <c r="D468" s="3">
        <v>5</v>
      </c>
      <c r="E468">
        <f t="shared" si="7"/>
        <v>11578.190404000001</v>
      </c>
      <c r="F468" s="3">
        <v>112.602</v>
      </c>
    </row>
    <row r="469" spans="1:6" x14ac:dyDescent="0.25">
      <c r="A469" s="3">
        <v>20000</v>
      </c>
      <c r="B469" s="3">
        <v>4315</v>
      </c>
      <c r="C469" s="9" t="s">
        <v>8221</v>
      </c>
      <c r="D469" s="3">
        <v>39</v>
      </c>
      <c r="E469">
        <f t="shared" si="7"/>
        <v>5417.2544040000002</v>
      </c>
      <c r="F469" s="3">
        <v>112.602</v>
      </c>
    </row>
    <row r="470" spans="1:6" x14ac:dyDescent="0.25">
      <c r="A470" s="3">
        <v>7500</v>
      </c>
      <c r="B470" s="3">
        <v>0</v>
      </c>
      <c r="C470" s="9" t="s">
        <v>8221</v>
      </c>
      <c r="D470" s="3">
        <v>0</v>
      </c>
      <c r="E470">
        <f t="shared" si="7"/>
        <v>12679.210404000001</v>
      </c>
      <c r="F470" s="3">
        <v>112.602</v>
      </c>
    </row>
    <row r="471" spans="1:6" x14ac:dyDescent="0.25">
      <c r="A471" s="3">
        <v>6000</v>
      </c>
      <c r="B471" s="3">
        <v>0</v>
      </c>
      <c r="C471" s="9" t="s">
        <v>8221</v>
      </c>
      <c r="D471" s="3">
        <v>0</v>
      </c>
      <c r="E471">
        <f t="shared" si="7"/>
        <v>12679.210404000001</v>
      </c>
      <c r="F471" s="3">
        <v>112.602</v>
      </c>
    </row>
    <row r="472" spans="1:6" x14ac:dyDescent="0.25">
      <c r="A472" s="3">
        <v>5000</v>
      </c>
      <c r="B472" s="3">
        <v>51</v>
      </c>
      <c r="C472" s="9" t="s">
        <v>8221</v>
      </c>
      <c r="D472" s="3">
        <v>2</v>
      </c>
      <c r="E472">
        <f t="shared" si="7"/>
        <v>12232.802404</v>
      </c>
      <c r="F472" s="3">
        <v>112.602</v>
      </c>
    </row>
    <row r="473" spans="1:6" x14ac:dyDescent="0.25">
      <c r="A473" s="3">
        <v>55000</v>
      </c>
      <c r="B473" s="3">
        <v>6541</v>
      </c>
      <c r="C473" s="9" t="s">
        <v>8221</v>
      </c>
      <c r="D473" s="3">
        <v>170</v>
      </c>
      <c r="E473">
        <f t="shared" si="7"/>
        <v>3294.5304039999996</v>
      </c>
      <c r="F473" s="3">
        <v>112.602</v>
      </c>
    </row>
    <row r="474" spans="1:6" x14ac:dyDescent="0.25">
      <c r="A474" s="3">
        <v>800</v>
      </c>
      <c r="B474" s="3">
        <v>141</v>
      </c>
      <c r="C474" s="9" t="s">
        <v>8221</v>
      </c>
      <c r="D474" s="3">
        <v>5</v>
      </c>
      <c r="E474">
        <f t="shared" si="7"/>
        <v>11578.190404000001</v>
      </c>
      <c r="F474" s="3">
        <v>112.602</v>
      </c>
    </row>
    <row r="475" spans="1:6" x14ac:dyDescent="0.25">
      <c r="A475" s="3">
        <v>30000</v>
      </c>
      <c r="B475" s="3">
        <v>861</v>
      </c>
      <c r="C475" s="9" t="s">
        <v>8221</v>
      </c>
      <c r="D475" s="3">
        <v>14</v>
      </c>
      <c r="E475">
        <f t="shared" si="7"/>
        <v>9722.3544040000015</v>
      </c>
      <c r="F475" s="3">
        <v>112.602</v>
      </c>
    </row>
    <row r="476" spans="1:6" x14ac:dyDescent="0.25">
      <c r="A476" s="3">
        <v>3300</v>
      </c>
      <c r="B476" s="3">
        <v>1</v>
      </c>
      <c r="C476" s="9" t="s">
        <v>8221</v>
      </c>
      <c r="D476" s="3">
        <v>1</v>
      </c>
      <c r="E476">
        <f t="shared" si="7"/>
        <v>12455.006404000002</v>
      </c>
      <c r="F476" s="3">
        <v>112.602</v>
      </c>
    </row>
    <row r="477" spans="1:6" x14ac:dyDescent="0.25">
      <c r="A477" s="3">
        <v>2000</v>
      </c>
      <c r="B477" s="3">
        <v>0</v>
      </c>
      <c r="C477" s="9" t="s">
        <v>8221</v>
      </c>
      <c r="D477" s="3">
        <v>0</v>
      </c>
      <c r="E477">
        <f t="shared" si="7"/>
        <v>12679.210404000001</v>
      </c>
      <c r="F477" s="3">
        <v>112.602</v>
      </c>
    </row>
    <row r="478" spans="1:6" x14ac:dyDescent="0.25">
      <c r="A478" s="3">
        <v>220000</v>
      </c>
      <c r="B478" s="3">
        <v>4906.59</v>
      </c>
      <c r="C478" s="9" t="s">
        <v>8221</v>
      </c>
      <c r="D478" s="3">
        <v>124</v>
      </c>
      <c r="E478">
        <f t="shared" si="7"/>
        <v>129.91440399999991</v>
      </c>
      <c r="F478" s="3">
        <v>112.602</v>
      </c>
    </row>
    <row r="479" spans="1:6" x14ac:dyDescent="0.25">
      <c r="A479" s="3">
        <v>1500</v>
      </c>
      <c r="B479" s="3">
        <v>0</v>
      </c>
      <c r="C479" s="9" t="s">
        <v>8221</v>
      </c>
      <c r="D479" s="3">
        <v>0</v>
      </c>
      <c r="E479">
        <f t="shared" si="7"/>
        <v>12679.210404000001</v>
      </c>
      <c r="F479" s="3">
        <v>112.602</v>
      </c>
    </row>
    <row r="480" spans="1:6" x14ac:dyDescent="0.25">
      <c r="A480" s="3">
        <v>10000</v>
      </c>
      <c r="B480" s="3">
        <v>0</v>
      </c>
      <c r="C480" s="9" t="s">
        <v>8221</v>
      </c>
      <c r="D480" s="3">
        <v>0</v>
      </c>
      <c r="E480">
        <f t="shared" si="7"/>
        <v>12679.210404000001</v>
      </c>
      <c r="F480" s="3">
        <v>112.602</v>
      </c>
    </row>
    <row r="481" spans="1:6" x14ac:dyDescent="0.25">
      <c r="A481" s="3">
        <v>15000</v>
      </c>
      <c r="B481" s="3">
        <v>4884</v>
      </c>
      <c r="C481" s="9" t="s">
        <v>8221</v>
      </c>
      <c r="D481" s="3">
        <v>55</v>
      </c>
      <c r="E481">
        <f t="shared" si="7"/>
        <v>3317.9904040000006</v>
      </c>
      <c r="F481" s="3">
        <v>112.602</v>
      </c>
    </row>
    <row r="482" spans="1:6" x14ac:dyDescent="0.25">
      <c r="A482" s="3">
        <v>40000</v>
      </c>
      <c r="B482" s="3">
        <v>7764</v>
      </c>
      <c r="C482" s="9" t="s">
        <v>8221</v>
      </c>
      <c r="D482" s="3">
        <v>140</v>
      </c>
      <c r="E482">
        <f t="shared" si="7"/>
        <v>750.65040399999975</v>
      </c>
      <c r="F482" s="3">
        <v>112.602</v>
      </c>
    </row>
    <row r="483" spans="1:6" x14ac:dyDescent="0.25">
      <c r="A483" s="3">
        <v>30000</v>
      </c>
      <c r="B483" s="3">
        <v>1830</v>
      </c>
      <c r="C483" s="9" t="s">
        <v>8221</v>
      </c>
      <c r="D483" s="3">
        <v>21</v>
      </c>
      <c r="E483">
        <f t="shared" si="7"/>
        <v>8390.9264039999998</v>
      </c>
      <c r="F483" s="3">
        <v>112.602</v>
      </c>
    </row>
    <row r="484" spans="1:6" x14ac:dyDescent="0.25">
      <c r="A484" s="3">
        <v>10000</v>
      </c>
      <c r="B484" s="3">
        <v>10</v>
      </c>
      <c r="C484" s="9" t="s">
        <v>8221</v>
      </c>
      <c r="D484" s="3">
        <v>1</v>
      </c>
      <c r="E484">
        <f t="shared" si="7"/>
        <v>12455.006404000002</v>
      </c>
      <c r="F484" s="3">
        <v>112.602</v>
      </c>
    </row>
    <row r="485" spans="1:6" x14ac:dyDescent="0.25">
      <c r="A485" s="3">
        <v>15000</v>
      </c>
      <c r="B485" s="3">
        <v>7530</v>
      </c>
      <c r="C485" s="9" t="s">
        <v>8221</v>
      </c>
      <c r="D485" s="3">
        <v>147</v>
      </c>
      <c r="E485">
        <f t="shared" si="7"/>
        <v>1183.2224039999996</v>
      </c>
      <c r="F485" s="3">
        <v>112.602</v>
      </c>
    </row>
    <row r="486" spans="1:6" x14ac:dyDescent="0.25">
      <c r="A486" s="3">
        <v>80000</v>
      </c>
      <c r="B486" s="3">
        <v>149</v>
      </c>
      <c r="C486" s="9" t="s">
        <v>8221</v>
      </c>
      <c r="D486" s="3">
        <v>11</v>
      </c>
      <c r="E486">
        <f t="shared" si="7"/>
        <v>10322.966404000001</v>
      </c>
      <c r="F486" s="3">
        <v>112.602</v>
      </c>
    </row>
    <row r="487" spans="1:6" x14ac:dyDescent="0.25">
      <c r="A487" s="3">
        <v>37956</v>
      </c>
      <c r="B487" s="3">
        <v>8315.01</v>
      </c>
      <c r="C487" s="9" t="s">
        <v>8221</v>
      </c>
      <c r="D487" s="3">
        <v>125</v>
      </c>
      <c r="E487">
        <f t="shared" si="7"/>
        <v>153.7104039999999</v>
      </c>
      <c r="F487" s="3">
        <v>112.602</v>
      </c>
    </row>
    <row r="488" spans="1:6" x14ac:dyDescent="0.25">
      <c r="A488" s="3">
        <v>550000</v>
      </c>
      <c r="B488" s="3">
        <v>50</v>
      </c>
      <c r="C488" s="9" t="s">
        <v>8221</v>
      </c>
      <c r="D488" s="3">
        <v>1</v>
      </c>
      <c r="E488">
        <f t="shared" si="7"/>
        <v>12455.006404000002</v>
      </c>
      <c r="F488" s="3">
        <v>112.602</v>
      </c>
    </row>
    <row r="489" spans="1:6" x14ac:dyDescent="0.25">
      <c r="A489" s="3">
        <v>50000</v>
      </c>
      <c r="B489" s="3">
        <v>0</v>
      </c>
      <c r="C489" s="9" t="s">
        <v>8221</v>
      </c>
      <c r="D489" s="3">
        <v>0</v>
      </c>
      <c r="E489">
        <f t="shared" si="7"/>
        <v>12679.210404000001</v>
      </c>
      <c r="F489" s="3">
        <v>112.602</v>
      </c>
    </row>
    <row r="490" spans="1:6" x14ac:dyDescent="0.25">
      <c r="A490" s="3">
        <v>12000</v>
      </c>
      <c r="B490" s="3">
        <v>0</v>
      </c>
      <c r="C490" s="9" t="s">
        <v>8221</v>
      </c>
      <c r="D490" s="3">
        <v>0</v>
      </c>
      <c r="E490">
        <f t="shared" si="7"/>
        <v>12679.210404000001</v>
      </c>
      <c r="F490" s="3">
        <v>112.602</v>
      </c>
    </row>
    <row r="491" spans="1:6" x14ac:dyDescent="0.25">
      <c r="A491" s="3">
        <v>74997</v>
      </c>
      <c r="B491" s="3">
        <v>215</v>
      </c>
      <c r="C491" s="9" t="s">
        <v>8221</v>
      </c>
      <c r="D491" s="3">
        <v>3</v>
      </c>
      <c r="E491">
        <f t="shared" si="7"/>
        <v>12012.598404</v>
      </c>
      <c r="F491" s="3">
        <v>112.602</v>
      </c>
    </row>
    <row r="492" spans="1:6" x14ac:dyDescent="0.25">
      <c r="A492" s="3">
        <v>1000</v>
      </c>
      <c r="B492" s="3">
        <v>0</v>
      </c>
      <c r="C492" s="9" t="s">
        <v>8221</v>
      </c>
      <c r="D492" s="3">
        <v>0</v>
      </c>
      <c r="E492">
        <f t="shared" si="7"/>
        <v>12679.210404000001</v>
      </c>
      <c r="F492" s="3">
        <v>112.602</v>
      </c>
    </row>
    <row r="493" spans="1:6" x14ac:dyDescent="0.25">
      <c r="A493" s="3">
        <v>10000</v>
      </c>
      <c r="B493" s="3">
        <v>0</v>
      </c>
      <c r="C493" s="9" t="s">
        <v>8221</v>
      </c>
      <c r="D493" s="3">
        <v>0</v>
      </c>
      <c r="E493">
        <f t="shared" si="7"/>
        <v>12679.210404000001</v>
      </c>
      <c r="F493" s="3">
        <v>112.602</v>
      </c>
    </row>
    <row r="494" spans="1:6" x14ac:dyDescent="0.25">
      <c r="A494" s="3">
        <v>10000000</v>
      </c>
      <c r="B494" s="3">
        <v>0</v>
      </c>
      <c r="C494" s="9" t="s">
        <v>8221</v>
      </c>
      <c r="D494" s="3">
        <v>0</v>
      </c>
      <c r="E494">
        <f t="shared" si="7"/>
        <v>12679.210404000001</v>
      </c>
      <c r="F494" s="3">
        <v>112.602</v>
      </c>
    </row>
    <row r="495" spans="1:6" x14ac:dyDescent="0.25">
      <c r="A495" s="3">
        <v>30000</v>
      </c>
      <c r="B495" s="3">
        <v>0</v>
      </c>
      <c r="C495" s="9" t="s">
        <v>8221</v>
      </c>
      <c r="D495" s="3">
        <v>0</v>
      </c>
      <c r="E495">
        <f t="shared" si="7"/>
        <v>12679.210404000001</v>
      </c>
      <c r="F495" s="3">
        <v>112.602</v>
      </c>
    </row>
    <row r="496" spans="1:6" x14ac:dyDescent="0.25">
      <c r="A496" s="3">
        <v>20000</v>
      </c>
      <c r="B496" s="3">
        <v>31</v>
      </c>
      <c r="C496" s="9" t="s">
        <v>8221</v>
      </c>
      <c r="D496" s="3">
        <v>3</v>
      </c>
      <c r="E496">
        <f t="shared" si="7"/>
        <v>12012.598404</v>
      </c>
      <c r="F496" s="3">
        <v>112.602</v>
      </c>
    </row>
    <row r="497" spans="1:6" x14ac:dyDescent="0.25">
      <c r="A497" s="3">
        <v>7000</v>
      </c>
      <c r="B497" s="3">
        <v>0</v>
      </c>
      <c r="C497" s="9" t="s">
        <v>8221</v>
      </c>
      <c r="D497" s="3">
        <v>0</v>
      </c>
      <c r="E497">
        <f t="shared" si="7"/>
        <v>12679.210404000001</v>
      </c>
      <c r="F497" s="3">
        <v>112.602</v>
      </c>
    </row>
    <row r="498" spans="1:6" x14ac:dyDescent="0.25">
      <c r="A498" s="3">
        <v>60000</v>
      </c>
      <c r="B498" s="3">
        <v>1</v>
      </c>
      <c r="C498" s="9" t="s">
        <v>8221</v>
      </c>
      <c r="D498" s="3">
        <v>1</v>
      </c>
      <c r="E498">
        <f t="shared" si="7"/>
        <v>12455.006404000002</v>
      </c>
      <c r="F498" s="3">
        <v>112.602</v>
      </c>
    </row>
    <row r="499" spans="1:6" x14ac:dyDescent="0.25">
      <c r="A499" s="3">
        <v>4480</v>
      </c>
      <c r="B499" s="3">
        <v>30</v>
      </c>
      <c r="C499" s="9" t="s">
        <v>8221</v>
      </c>
      <c r="D499" s="3">
        <v>3</v>
      </c>
      <c r="E499">
        <f t="shared" si="7"/>
        <v>12012.598404</v>
      </c>
      <c r="F499" s="3">
        <v>112.602</v>
      </c>
    </row>
    <row r="500" spans="1:6" x14ac:dyDescent="0.25">
      <c r="A500" s="3">
        <v>65108</v>
      </c>
      <c r="B500" s="3">
        <v>2994</v>
      </c>
      <c r="C500" s="9" t="s">
        <v>8221</v>
      </c>
      <c r="D500" s="3">
        <v>22</v>
      </c>
      <c r="E500">
        <f t="shared" si="7"/>
        <v>8208.7224040000001</v>
      </c>
      <c r="F500" s="3">
        <v>112.602</v>
      </c>
    </row>
    <row r="501" spans="1:6" x14ac:dyDescent="0.25">
      <c r="A501" s="3">
        <v>20000</v>
      </c>
      <c r="B501" s="3">
        <v>1910</v>
      </c>
      <c r="C501" s="9" t="s">
        <v>8221</v>
      </c>
      <c r="D501" s="3">
        <v>26</v>
      </c>
      <c r="E501">
        <f t="shared" si="7"/>
        <v>7499.9064040000003</v>
      </c>
      <c r="F501" s="3">
        <v>112.602</v>
      </c>
    </row>
    <row r="502" spans="1:6" x14ac:dyDescent="0.25">
      <c r="A502" s="3">
        <v>6500</v>
      </c>
      <c r="B502" s="3">
        <v>215</v>
      </c>
      <c r="C502" s="9" t="s">
        <v>8221</v>
      </c>
      <c r="D502" s="3">
        <v>4</v>
      </c>
      <c r="E502">
        <f t="shared" si="7"/>
        <v>11794.394404000001</v>
      </c>
      <c r="F502" s="3">
        <v>112.602</v>
      </c>
    </row>
    <row r="503" spans="1:6" x14ac:dyDescent="0.25">
      <c r="A503" s="3">
        <v>10000</v>
      </c>
      <c r="B503" s="3">
        <v>0</v>
      </c>
      <c r="C503" s="9" t="s">
        <v>8221</v>
      </c>
      <c r="D503" s="3">
        <v>0</v>
      </c>
      <c r="E503">
        <f t="shared" si="7"/>
        <v>12679.210404000001</v>
      </c>
      <c r="F503" s="3">
        <v>112.602</v>
      </c>
    </row>
    <row r="504" spans="1:6" x14ac:dyDescent="0.25">
      <c r="A504" s="3">
        <v>20000</v>
      </c>
      <c r="B504" s="3">
        <v>230</v>
      </c>
      <c r="C504" s="9" t="s">
        <v>8221</v>
      </c>
      <c r="D504" s="3">
        <v>4</v>
      </c>
      <c r="E504">
        <f t="shared" si="7"/>
        <v>11794.394404000001</v>
      </c>
      <c r="F504" s="3">
        <v>112.602</v>
      </c>
    </row>
    <row r="505" spans="1:6" x14ac:dyDescent="0.25">
      <c r="A505" s="3">
        <v>6500</v>
      </c>
      <c r="B505" s="3">
        <v>114</v>
      </c>
      <c r="C505" s="9" t="s">
        <v>8221</v>
      </c>
      <c r="D505" s="3">
        <v>9</v>
      </c>
      <c r="E505">
        <f t="shared" si="7"/>
        <v>10733.374404</v>
      </c>
      <c r="F505" s="3">
        <v>112.602</v>
      </c>
    </row>
    <row r="506" spans="1:6" x14ac:dyDescent="0.25">
      <c r="A506" s="3">
        <v>24500</v>
      </c>
      <c r="B506" s="3">
        <v>335</v>
      </c>
      <c r="C506" s="9" t="s">
        <v>8221</v>
      </c>
      <c r="D506" s="3">
        <v>5</v>
      </c>
      <c r="E506">
        <f t="shared" si="7"/>
        <v>11578.190404000001</v>
      </c>
      <c r="F506" s="3">
        <v>112.602</v>
      </c>
    </row>
    <row r="507" spans="1:6" x14ac:dyDescent="0.25">
      <c r="A507" s="3">
        <v>12000</v>
      </c>
      <c r="B507" s="3">
        <v>52</v>
      </c>
      <c r="C507" s="9" t="s">
        <v>8221</v>
      </c>
      <c r="D507" s="3">
        <v>14</v>
      </c>
      <c r="E507">
        <f t="shared" si="7"/>
        <v>9722.3544040000015</v>
      </c>
      <c r="F507" s="3">
        <v>112.602</v>
      </c>
    </row>
    <row r="508" spans="1:6" x14ac:dyDescent="0.25">
      <c r="A508" s="3">
        <v>200000</v>
      </c>
      <c r="B508" s="3">
        <v>250</v>
      </c>
      <c r="C508" s="9" t="s">
        <v>8221</v>
      </c>
      <c r="D508" s="3">
        <v>1</v>
      </c>
      <c r="E508">
        <f t="shared" si="7"/>
        <v>12455.006404000002</v>
      </c>
      <c r="F508" s="3">
        <v>112.602</v>
      </c>
    </row>
    <row r="509" spans="1:6" x14ac:dyDescent="0.25">
      <c r="A509" s="3">
        <v>20000</v>
      </c>
      <c r="B509" s="3">
        <v>640</v>
      </c>
      <c r="C509" s="9" t="s">
        <v>8221</v>
      </c>
      <c r="D509" s="3">
        <v>10</v>
      </c>
      <c r="E509">
        <f t="shared" si="7"/>
        <v>10527.170404</v>
      </c>
      <c r="F509" s="3">
        <v>112.602</v>
      </c>
    </row>
    <row r="510" spans="1:6" x14ac:dyDescent="0.25">
      <c r="A510" s="3">
        <v>50000</v>
      </c>
      <c r="B510" s="3">
        <v>400</v>
      </c>
      <c r="C510" s="9" t="s">
        <v>8221</v>
      </c>
      <c r="D510" s="3">
        <v>3</v>
      </c>
      <c r="E510">
        <f t="shared" si="7"/>
        <v>12012.598404</v>
      </c>
      <c r="F510" s="3">
        <v>112.602</v>
      </c>
    </row>
    <row r="511" spans="1:6" x14ac:dyDescent="0.25">
      <c r="A511" s="3">
        <v>5000</v>
      </c>
      <c r="B511" s="3">
        <v>10</v>
      </c>
      <c r="C511" s="9" t="s">
        <v>8221</v>
      </c>
      <c r="D511" s="3">
        <v>1</v>
      </c>
      <c r="E511">
        <f t="shared" si="7"/>
        <v>12455.006404000002</v>
      </c>
      <c r="F511" s="3">
        <v>112.602</v>
      </c>
    </row>
    <row r="512" spans="1:6" x14ac:dyDescent="0.25">
      <c r="A512" s="3">
        <v>14000</v>
      </c>
      <c r="B512" s="3">
        <v>0</v>
      </c>
      <c r="C512" s="9" t="s">
        <v>8221</v>
      </c>
      <c r="D512" s="3">
        <v>0</v>
      </c>
      <c r="E512">
        <f t="shared" si="7"/>
        <v>12679.210404000001</v>
      </c>
      <c r="F512" s="3">
        <v>112.602</v>
      </c>
    </row>
    <row r="513" spans="1:6" x14ac:dyDescent="0.25">
      <c r="A513" s="3">
        <v>5000</v>
      </c>
      <c r="B513" s="3">
        <v>150</v>
      </c>
      <c r="C513" s="9" t="s">
        <v>8221</v>
      </c>
      <c r="D513" s="3">
        <v>5</v>
      </c>
      <c r="E513">
        <f t="shared" si="7"/>
        <v>11578.190404000001</v>
      </c>
      <c r="F513" s="3">
        <v>112.602</v>
      </c>
    </row>
    <row r="514" spans="1:6" x14ac:dyDescent="0.25">
      <c r="A514" s="3">
        <v>8000</v>
      </c>
      <c r="B514" s="3">
        <v>11</v>
      </c>
      <c r="C514" s="9" t="s">
        <v>8221</v>
      </c>
      <c r="D514" s="3">
        <v>2</v>
      </c>
      <c r="E514">
        <f t="shared" si="7"/>
        <v>12232.802404</v>
      </c>
      <c r="F514" s="3">
        <v>112.602</v>
      </c>
    </row>
    <row r="515" spans="1:6" x14ac:dyDescent="0.25">
      <c r="A515" s="3">
        <v>50000</v>
      </c>
      <c r="B515" s="3">
        <v>6962</v>
      </c>
      <c r="C515" s="9" t="s">
        <v>8221</v>
      </c>
      <c r="D515" s="3">
        <v>68</v>
      </c>
      <c r="E515">
        <f t="shared" ref="E515:E578" si="8">POWER(D515-F515,2)</f>
        <v>1989.3384040000003</v>
      </c>
      <c r="F515" s="3">
        <v>112.602</v>
      </c>
    </row>
    <row r="516" spans="1:6" x14ac:dyDescent="0.25">
      <c r="A516" s="3">
        <v>1500</v>
      </c>
      <c r="B516" s="3">
        <v>50</v>
      </c>
      <c r="C516" s="9" t="s">
        <v>8221</v>
      </c>
      <c r="D516" s="3">
        <v>3</v>
      </c>
      <c r="E516">
        <f t="shared" si="8"/>
        <v>12012.598404</v>
      </c>
      <c r="F516" s="3">
        <v>112.602</v>
      </c>
    </row>
    <row r="517" spans="1:6" x14ac:dyDescent="0.25">
      <c r="A517" s="3">
        <v>97000</v>
      </c>
      <c r="B517" s="3">
        <v>24651</v>
      </c>
      <c r="C517" s="9" t="s">
        <v>8221</v>
      </c>
      <c r="D517" s="3">
        <v>34</v>
      </c>
      <c r="E517">
        <f t="shared" si="8"/>
        <v>6178.2744040000007</v>
      </c>
      <c r="F517" s="3">
        <v>112.602</v>
      </c>
    </row>
    <row r="518" spans="1:6" x14ac:dyDescent="0.25">
      <c r="A518" s="3">
        <v>5000</v>
      </c>
      <c r="B518" s="3">
        <v>0</v>
      </c>
      <c r="C518" s="9" t="s">
        <v>8221</v>
      </c>
      <c r="D518" s="3">
        <v>0</v>
      </c>
      <c r="E518">
        <f t="shared" si="8"/>
        <v>12679.210404000001</v>
      </c>
      <c r="F518" s="3">
        <v>112.602</v>
      </c>
    </row>
    <row r="519" spans="1:6" x14ac:dyDescent="0.25">
      <c r="A519" s="3">
        <v>15000</v>
      </c>
      <c r="B519" s="3">
        <v>205</v>
      </c>
      <c r="C519" s="9" t="s">
        <v>8221</v>
      </c>
      <c r="D519" s="3">
        <v>3</v>
      </c>
      <c r="E519">
        <f t="shared" si="8"/>
        <v>12012.598404</v>
      </c>
      <c r="F519" s="3">
        <v>112.602</v>
      </c>
    </row>
    <row r="520" spans="1:6" x14ac:dyDescent="0.25">
      <c r="A520" s="3">
        <v>7175</v>
      </c>
      <c r="B520" s="3">
        <v>0</v>
      </c>
      <c r="C520" s="9" t="s">
        <v>8221</v>
      </c>
      <c r="D520" s="3">
        <v>0</v>
      </c>
      <c r="E520">
        <f t="shared" si="8"/>
        <v>12679.210404000001</v>
      </c>
      <c r="F520" s="3">
        <v>112.602</v>
      </c>
    </row>
    <row r="521" spans="1:6" x14ac:dyDescent="0.25">
      <c r="A521" s="3">
        <v>12001</v>
      </c>
      <c r="B521" s="3">
        <v>2746</v>
      </c>
      <c r="C521" s="9" t="s">
        <v>8221</v>
      </c>
      <c r="D521" s="3">
        <v>70</v>
      </c>
      <c r="E521">
        <f t="shared" si="8"/>
        <v>1814.9304040000004</v>
      </c>
      <c r="F521" s="3">
        <v>112.602</v>
      </c>
    </row>
    <row r="522" spans="1:6" x14ac:dyDescent="0.25">
      <c r="A522" s="3">
        <v>5000</v>
      </c>
      <c r="B522" s="3">
        <v>5105</v>
      </c>
      <c r="C522" s="8" t="s">
        <v>8219</v>
      </c>
      <c r="D522" s="3">
        <v>34</v>
      </c>
      <c r="E522">
        <f t="shared" si="8"/>
        <v>6178.2744040000007</v>
      </c>
      <c r="F522" s="3">
        <v>112.602</v>
      </c>
    </row>
    <row r="523" spans="1:6" x14ac:dyDescent="0.25">
      <c r="A523" s="3">
        <v>5000</v>
      </c>
      <c r="B523" s="3">
        <v>5232</v>
      </c>
      <c r="C523" s="8" t="s">
        <v>8219</v>
      </c>
      <c r="D523" s="3">
        <v>56</v>
      </c>
      <c r="E523">
        <f t="shared" si="8"/>
        <v>3203.7864040000004</v>
      </c>
      <c r="F523" s="3">
        <v>112.602</v>
      </c>
    </row>
    <row r="524" spans="1:6" x14ac:dyDescent="0.25">
      <c r="A524" s="3">
        <v>3000</v>
      </c>
      <c r="B524" s="3">
        <v>3440</v>
      </c>
      <c r="C524" s="8" t="s">
        <v>8219</v>
      </c>
      <c r="D524" s="3">
        <v>31</v>
      </c>
      <c r="E524">
        <f t="shared" si="8"/>
        <v>6658.8864040000008</v>
      </c>
      <c r="F524" s="3">
        <v>112.602</v>
      </c>
    </row>
    <row r="525" spans="1:6" x14ac:dyDescent="0.25">
      <c r="A525" s="3">
        <v>5000</v>
      </c>
      <c r="B525" s="3">
        <v>6030</v>
      </c>
      <c r="C525" s="8" t="s">
        <v>8219</v>
      </c>
      <c r="D525" s="3">
        <v>84</v>
      </c>
      <c r="E525">
        <f t="shared" si="8"/>
        <v>818.07440400000019</v>
      </c>
      <c r="F525" s="3">
        <v>112.602</v>
      </c>
    </row>
    <row r="526" spans="1:6" x14ac:dyDescent="0.25">
      <c r="A526" s="3">
        <v>3500</v>
      </c>
      <c r="B526" s="3">
        <v>3803.55</v>
      </c>
      <c r="C526" s="8" t="s">
        <v>8219</v>
      </c>
      <c r="D526" s="3">
        <v>130</v>
      </c>
      <c r="E526">
        <f t="shared" si="8"/>
        <v>302.69040399999989</v>
      </c>
      <c r="F526" s="3">
        <v>112.602</v>
      </c>
    </row>
    <row r="527" spans="1:6" x14ac:dyDescent="0.25">
      <c r="A527" s="3">
        <v>12000</v>
      </c>
      <c r="B527" s="3">
        <v>12000</v>
      </c>
      <c r="C527" s="8" t="s">
        <v>8219</v>
      </c>
      <c r="D527" s="3">
        <v>12</v>
      </c>
      <c r="E527">
        <f t="shared" si="8"/>
        <v>10120.762404000001</v>
      </c>
      <c r="F527" s="3">
        <v>112.602</v>
      </c>
    </row>
    <row r="528" spans="1:6" x14ac:dyDescent="0.25">
      <c r="A528" s="3">
        <v>1500</v>
      </c>
      <c r="B528" s="3">
        <v>1710</v>
      </c>
      <c r="C528" s="8" t="s">
        <v>8219</v>
      </c>
      <c r="D528" s="3">
        <v>23</v>
      </c>
      <c r="E528">
        <f t="shared" si="8"/>
        <v>8028.5184040000004</v>
      </c>
      <c r="F528" s="3">
        <v>112.602</v>
      </c>
    </row>
    <row r="529" spans="1:6" x14ac:dyDescent="0.25">
      <c r="A529" s="3">
        <v>10000</v>
      </c>
      <c r="B529" s="3">
        <v>10085</v>
      </c>
      <c r="C529" s="8" t="s">
        <v>8219</v>
      </c>
      <c r="D529" s="3">
        <v>158</v>
      </c>
      <c r="E529">
        <f t="shared" si="8"/>
        <v>2060.9784039999995</v>
      </c>
      <c r="F529" s="3">
        <v>112.602</v>
      </c>
    </row>
    <row r="530" spans="1:6" x14ac:dyDescent="0.25">
      <c r="A530" s="3">
        <v>1150</v>
      </c>
      <c r="B530" s="3">
        <v>1330</v>
      </c>
      <c r="C530" s="8" t="s">
        <v>8219</v>
      </c>
      <c r="D530" s="3">
        <v>30</v>
      </c>
      <c r="E530">
        <f t="shared" si="8"/>
        <v>6823.0904040000005</v>
      </c>
      <c r="F530" s="3">
        <v>112.602</v>
      </c>
    </row>
    <row r="531" spans="1:6" x14ac:dyDescent="0.25">
      <c r="A531" s="3">
        <v>1200</v>
      </c>
      <c r="B531" s="3">
        <v>1565</v>
      </c>
      <c r="C531" s="8" t="s">
        <v>8219</v>
      </c>
      <c r="D531" s="3">
        <v>18</v>
      </c>
      <c r="E531">
        <f t="shared" si="8"/>
        <v>8949.5384040000008</v>
      </c>
      <c r="F531" s="3">
        <v>112.602</v>
      </c>
    </row>
    <row r="532" spans="1:6" x14ac:dyDescent="0.25">
      <c r="A532" s="3">
        <v>3405</v>
      </c>
      <c r="B532" s="3">
        <v>3670</v>
      </c>
      <c r="C532" s="8" t="s">
        <v>8219</v>
      </c>
      <c r="D532" s="3">
        <v>29</v>
      </c>
      <c r="E532">
        <f t="shared" si="8"/>
        <v>6989.2944040000002</v>
      </c>
      <c r="F532" s="3">
        <v>112.602</v>
      </c>
    </row>
    <row r="533" spans="1:6" x14ac:dyDescent="0.25">
      <c r="A533" s="3">
        <v>4000</v>
      </c>
      <c r="B533" s="3">
        <v>4000</v>
      </c>
      <c r="C533" s="8" t="s">
        <v>8219</v>
      </c>
      <c r="D533" s="3">
        <v>31</v>
      </c>
      <c r="E533">
        <f t="shared" si="8"/>
        <v>6658.8864040000008</v>
      </c>
      <c r="F533" s="3">
        <v>112.602</v>
      </c>
    </row>
    <row r="534" spans="1:6" x14ac:dyDescent="0.25">
      <c r="A534" s="3">
        <v>10000</v>
      </c>
      <c r="B534" s="3">
        <v>12325</v>
      </c>
      <c r="C534" s="8" t="s">
        <v>8219</v>
      </c>
      <c r="D534" s="3">
        <v>173</v>
      </c>
      <c r="E534">
        <f t="shared" si="8"/>
        <v>3647.9184039999996</v>
      </c>
      <c r="F534" s="3">
        <v>112.602</v>
      </c>
    </row>
    <row r="535" spans="1:6" x14ac:dyDescent="0.25">
      <c r="A535" s="3">
        <v>2000</v>
      </c>
      <c r="B535" s="3">
        <v>2004</v>
      </c>
      <c r="C535" s="8" t="s">
        <v>8219</v>
      </c>
      <c r="D535" s="3">
        <v>17</v>
      </c>
      <c r="E535">
        <f t="shared" si="8"/>
        <v>9139.7424040000005</v>
      </c>
      <c r="F535" s="3">
        <v>112.602</v>
      </c>
    </row>
    <row r="536" spans="1:6" x14ac:dyDescent="0.25">
      <c r="A536" s="3">
        <v>15000</v>
      </c>
      <c r="B536" s="3">
        <v>15700</v>
      </c>
      <c r="C536" s="8" t="s">
        <v>8219</v>
      </c>
      <c r="D536" s="3">
        <v>48</v>
      </c>
      <c r="E536">
        <f t="shared" si="8"/>
        <v>4173.4184040000009</v>
      </c>
      <c r="F536" s="3">
        <v>112.602</v>
      </c>
    </row>
    <row r="537" spans="1:6" x14ac:dyDescent="0.25">
      <c r="A537" s="3">
        <v>2000</v>
      </c>
      <c r="B537" s="3">
        <v>2050</v>
      </c>
      <c r="C537" s="8" t="s">
        <v>8219</v>
      </c>
      <c r="D537" s="3">
        <v>59</v>
      </c>
      <c r="E537">
        <f t="shared" si="8"/>
        <v>2873.1744040000003</v>
      </c>
      <c r="F537" s="3">
        <v>112.602</v>
      </c>
    </row>
    <row r="538" spans="1:6" x14ac:dyDescent="0.25">
      <c r="A538" s="3">
        <v>3300</v>
      </c>
      <c r="B538" s="3">
        <v>3902.5</v>
      </c>
      <c r="C538" s="8" t="s">
        <v>8219</v>
      </c>
      <c r="D538" s="3">
        <v>39</v>
      </c>
      <c r="E538">
        <f t="shared" si="8"/>
        <v>5417.2544040000002</v>
      </c>
      <c r="F538" s="3">
        <v>112.602</v>
      </c>
    </row>
    <row r="539" spans="1:6" x14ac:dyDescent="0.25">
      <c r="A539" s="3">
        <v>2000</v>
      </c>
      <c r="B539" s="3">
        <v>2410</v>
      </c>
      <c r="C539" s="8" t="s">
        <v>8219</v>
      </c>
      <c r="D539" s="3">
        <v>59</v>
      </c>
      <c r="E539">
        <f t="shared" si="8"/>
        <v>2873.1744040000003</v>
      </c>
      <c r="F539" s="3">
        <v>112.602</v>
      </c>
    </row>
    <row r="540" spans="1:6" x14ac:dyDescent="0.25">
      <c r="A540" s="3">
        <v>5000</v>
      </c>
      <c r="B540" s="3">
        <v>15121</v>
      </c>
      <c r="C540" s="8" t="s">
        <v>8219</v>
      </c>
      <c r="D540" s="3">
        <v>60</v>
      </c>
      <c r="E540">
        <f t="shared" si="8"/>
        <v>2766.9704040000006</v>
      </c>
      <c r="F540" s="3">
        <v>112.602</v>
      </c>
    </row>
    <row r="541" spans="1:6" x14ac:dyDescent="0.25">
      <c r="A541" s="3">
        <v>500</v>
      </c>
      <c r="B541" s="3">
        <v>503.22</v>
      </c>
      <c r="C541" s="8" t="s">
        <v>8219</v>
      </c>
      <c r="D541" s="3">
        <v>20</v>
      </c>
      <c r="E541">
        <f t="shared" si="8"/>
        <v>8575.1304040000014</v>
      </c>
      <c r="F541" s="3">
        <v>112.602</v>
      </c>
    </row>
    <row r="542" spans="1:6" x14ac:dyDescent="0.25">
      <c r="A542" s="3">
        <v>15000</v>
      </c>
      <c r="B542" s="3">
        <v>1</v>
      </c>
      <c r="C542" s="9" t="s">
        <v>8221</v>
      </c>
      <c r="D542" s="3">
        <v>1</v>
      </c>
      <c r="E542">
        <f t="shared" si="8"/>
        <v>12455.006404000002</v>
      </c>
      <c r="F542" s="3">
        <v>112.602</v>
      </c>
    </row>
    <row r="543" spans="1:6" x14ac:dyDescent="0.25">
      <c r="A543" s="3">
        <v>4500</v>
      </c>
      <c r="B543" s="3">
        <v>25</v>
      </c>
      <c r="C543" s="9" t="s">
        <v>8221</v>
      </c>
      <c r="D543" s="3">
        <v>1</v>
      </c>
      <c r="E543">
        <f t="shared" si="8"/>
        <v>12455.006404000002</v>
      </c>
      <c r="F543" s="3">
        <v>112.602</v>
      </c>
    </row>
    <row r="544" spans="1:6" x14ac:dyDescent="0.25">
      <c r="A544" s="3">
        <v>250000</v>
      </c>
      <c r="B544" s="3">
        <v>1</v>
      </c>
      <c r="C544" s="9" t="s">
        <v>8221</v>
      </c>
      <c r="D544" s="3">
        <v>1</v>
      </c>
      <c r="E544">
        <f t="shared" si="8"/>
        <v>12455.006404000002</v>
      </c>
      <c r="F544" s="3">
        <v>112.602</v>
      </c>
    </row>
    <row r="545" spans="1:6" x14ac:dyDescent="0.25">
      <c r="A545" s="3">
        <v>22000</v>
      </c>
      <c r="B545" s="3">
        <v>70</v>
      </c>
      <c r="C545" s="9" t="s">
        <v>8221</v>
      </c>
      <c r="D545" s="3">
        <v>2</v>
      </c>
      <c r="E545">
        <f t="shared" si="8"/>
        <v>12232.802404</v>
      </c>
      <c r="F545" s="3">
        <v>112.602</v>
      </c>
    </row>
    <row r="546" spans="1:6" x14ac:dyDescent="0.25">
      <c r="A546" s="3">
        <v>500</v>
      </c>
      <c r="B546" s="3">
        <v>6</v>
      </c>
      <c r="C546" s="9" t="s">
        <v>8221</v>
      </c>
      <c r="D546" s="3">
        <v>2</v>
      </c>
      <c r="E546">
        <f t="shared" si="8"/>
        <v>12232.802404</v>
      </c>
      <c r="F546" s="3">
        <v>112.602</v>
      </c>
    </row>
    <row r="547" spans="1:6" x14ac:dyDescent="0.25">
      <c r="A547" s="3">
        <v>50000</v>
      </c>
      <c r="B547" s="3">
        <v>13692</v>
      </c>
      <c r="C547" s="9" t="s">
        <v>8221</v>
      </c>
      <c r="D547" s="3">
        <v>34</v>
      </c>
      <c r="E547">
        <f t="shared" si="8"/>
        <v>6178.2744040000007</v>
      </c>
      <c r="F547" s="3">
        <v>112.602</v>
      </c>
    </row>
    <row r="548" spans="1:6" x14ac:dyDescent="0.25">
      <c r="A548" s="3">
        <v>60000</v>
      </c>
      <c r="B548" s="3">
        <v>52</v>
      </c>
      <c r="C548" s="9" t="s">
        <v>8221</v>
      </c>
      <c r="D548" s="3">
        <v>2</v>
      </c>
      <c r="E548">
        <f t="shared" si="8"/>
        <v>12232.802404</v>
      </c>
      <c r="F548" s="3">
        <v>112.602</v>
      </c>
    </row>
    <row r="549" spans="1:6" x14ac:dyDescent="0.25">
      <c r="A549" s="3">
        <v>7500</v>
      </c>
      <c r="B549" s="3">
        <v>0</v>
      </c>
      <c r="C549" s="9" t="s">
        <v>8221</v>
      </c>
      <c r="D549" s="3">
        <v>0</v>
      </c>
      <c r="E549">
        <f t="shared" si="8"/>
        <v>12679.210404000001</v>
      </c>
      <c r="F549" s="3">
        <v>112.602</v>
      </c>
    </row>
    <row r="550" spans="1:6" x14ac:dyDescent="0.25">
      <c r="A550" s="3">
        <v>10000</v>
      </c>
      <c r="B550" s="3">
        <v>9</v>
      </c>
      <c r="C550" s="9" t="s">
        <v>8221</v>
      </c>
      <c r="D550" s="3">
        <v>1</v>
      </c>
      <c r="E550">
        <f t="shared" si="8"/>
        <v>12455.006404000002</v>
      </c>
      <c r="F550" s="3">
        <v>112.602</v>
      </c>
    </row>
    <row r="551" spans="1:6" x14ac:dyDescent="0.25">
      <c r="A551" s="3">
        <v>2500</v>
      </c>
      <c r="B551" s="3">
        <v>68</v>
      </c>
      <c r="C551" s="9" t="s">
        <v>8221</v>
      </c>
      <c r="D551" s="3">
        <v>8</v>
      </c>
      <c r="E551">
        <f t="shared" si="8"/>
        <v>10941.578404000002</v>
      </c>
      <c r="F551" s="3">
        <v>112.602</v>
      </c>
    </row>
    <row r="552" spans="1:6" x14ac:dyDescent="0.25">
      <c r="A552" s="3">
        <v>5000</v>
      </c>
      <c r="B552" s="3">
        <v>35</v>
      </c>
      <c r="C552" s="9" t="s">
        <v>8221</v>
      </c>
      <c r="D552" s="3">
        <v>4</v>
      </c>
      <c r="E552">
        <f t="shared" si="8"/>
        <v>11794.394404000001</v>
      </c>
      <c r="F552" s="3">
        <v>112.602</v>
      </c>
    </row>
    <row r="553" spans="1:6" x14ac:dyDescent="0.25">
      <c r="A553" s="3">
        <v>75000</v>
      </c>
      <c r="B553" s="3">
        <v>3781</v>
      </c>
      <c r="C553" s="9" t="s">
        <v>8221</v>
      </c>
      <c r="D553" s="3">
        <v>28</v>
      </c>
      <c r="E553">
        <f t="shared" si="8"/>
        <v>7157.4984040000008</v>
      </c>
      <c r="F553" s="3">
        <v>112.602</v>
      </c>
    </row>
    <row r="554" spans="1:6" x14ac:dyDescent="0.25">
      <c r="A554" s="3">
        <v>45000</v>
      </c>
      <c r="B554" s="3">
        <v>0</v>
      </c>
      <c r="C554" s="9" t="s">
        <v>8221</v>
      </c>
      <c r="D554" s="3">
        <v>0</v>
      </c>
      <c r="E554">
        <f t="shared" si="8"/>
        <v>12679.210404000001</v>
      </c>
      <c r="F554" s="3">
        <v>112.602</v>
      </c>
    </row>
    <row r="555" spans="1:6" x14ac:dyDescent="0.25">
      <c r="A555" s="3">
        <v>25000</v>
      </c>
      <c r="B555" s="3">
        <v>123</v>
      </c>
      <c r="C555" s="9" t="s">
        <v>8221</v>
      </c>
      <c r="D555" s="3">
        <v>6</v>
      </c>
      <c r="E555">
        <f t="shared" si="8"/>
        <v>11363.986404000001</v>
      </c>
      <c r="F555" s="3">
        <v>112.602</v>
      </c>
    </row>
    <row r="556" spans="1:6" x14ac:dyDescent="0.25">
      <c r="A556" s="3">
        <v>3870</v>
      </c>
      <c r="B556" s="3">
        <v>1416</v>
      </c>
      <c r="C556" s="9" t="s">
        <v>8221</v>
      </c>
      <c r="D556" s="3">
        <v>22</v>
      </c>
      <c r="E556">
        <f t="shared" si="8"/>
        <v>8208.7224040000001</v>
      </c>
      <c r="F556" s="3">
        <v>112.602</v>
      </c>
    </row>
    <row r="557" spans="1:6" x14ac:dyDescent="0.25">
      <c r="A557" s="3">
        <v>7500</v>
      </c>
      <c r="B557" s="3">
        <v>0</v>
      </c>
      <c r="C557" s="9" t="s">
        <v>8221</v>
      </c>
      <c r="D557" s="3">
        <v>0</v>
      </c>
      <c r="E557">
        <f t="shared" si="8"/>
        <v>12679.210404000001</v>
      </c>
      <c r="F557" s="3">
        <v>112.602</v>
      </c>
    </row>
    <row r="558" spans="1:6" x14ac:dyDescent="0.25">
      <c r="A558" s="3">
        <v>8000</v>
      </c>
      <c r="B558" s="3">
        <v>200</v>
      </c>
      <c r="C558" s="9" t="s">
        <v>8221</v>
      </c>
      <c r="D558" s="3">
        <v>1</v>
      </c>
      <c r="E558">
        <f t="shared" si="8"/>
        <v>12455.006404000002</v>
      </c>
      <c r="F558" s="3">
        <v>112.602</v>
      </c>
    </row>
    <row r="559" spans="1:6" x14ac:dyDescent="0.25">
      <c r="A559" s="3">
        <v>150000</v>
      </c>
      <c r="B559" s="3">
        <v>1366</v>
      </c>
      <c r="C559" s="9" t="s">
        <v>8221</v>
      </c>
      <c r="D559" s="3">
        <v>20</v>
      </c>
      <c r="E559">
        <f t="shared" si="8"/>
        <v>8575.1304040000014</v>
      </c>
      <c r="F559" s="3">
        <v>112.602</v>
      </c>
    </row>
    <row r="560" spans="1:6" x14ac:dyDescent="0.25">
      <c r="A560" s="3">
        <v>750</v>
      </c>
      <c r="B560" s="3">
        <v>0</v>
      </c>
      <c r="C560" s="9" t="s">
        <v>8221</v>
      </c>
      <c r="D560" s="3">
        <v>0</v>
      </c>
      <c r="E560">
        <f t="shared" si="8"/>
        <v>12679.210404000001</v>
      </c>
      <c r="F560" s="3">
        <v>112.602</v>
      </c>
    </row>
    <row r="561" spans="1:6" x14ac:dyDescent="0.25">
      <c r="A561" s="3">
        <v>240000</v>
      </c>
      <c r="B561" s="3">
        <v>50</v>
      </c>
      <c r="C561" s="9" t="s">
        <v>8221</v>
      </c>
      <c r="D561" s="3">
        <v>1</v>
      </c>
      <c r="E561">
        <f t="shared" si="8"/>
        <v>12455.006404000002</v>
      </c>
      <c r="F561" s="3">
        <v>112.602</v>
      </c>
    </row>
    <row r="562" spans="1:6" x14ac:dyDescent="0.25">
      <c r="A562" s="3">
        <v>100000</v>
      </c>
      <c r="B562" s="3">
        <v>12</v>
      </c>
      <c r="C562" s="9" t="s">
        <v>8221</v>
      </c>
      <c r="D562" s="3">
        <v>3</v>
      </c>
      <c r="E562">
        <f t="shared" si="8"/>
        <v>12012.598404</v>
      </c>
      <c r="F562" s="3">
        <v>112.602</v>
      </c>
    </row>
    <row r="563" spans="1:6" x14ac:dyDescent="0.25">
      <c r="A563" s="3">
        <v>15000</v>
      </c>
      <c r="B563" s="3">
        <v>55</v>
      </c>
      <c r="C563" s="9" t="s">
        <v>8221</v>
      </c>
      <c r="D563" s="3">
        <v>2</v>
      </c>
      <c r="E563">
        <f t="shared" si="8"/>
        <v>12232.802404</v>
      </c>
      <c r="F563" s="3">
        <v>112.602</v>
      </c>
    </row>
    <row r="564" spans="1:6" x14ac:dyDescent="0.25">
      <c r="A564" s="3">
        <v>50000</v>
      </c>
      <c r="B564" s="3">
        <v>0</v>
      </c>
      <c r="C564" s="9" t="s">
        <v>8221</v>
      </c>
      <c r="D564" s="3">
        <v>0</v>
      </c>
      <c r="E564">
        <f t="shared" si="8"/>
        <v>12679.210404000001</v>
      </c>
      <c r="F564" s="3">
        <v>112.602</v>
      </c>
    </row>
    <row r="565" spans="1:6" x14ac:dyDescent="0.25">
      <c r="A565" s="3">
        <v>75000</v>
      </c>
      <c r="B565" s="3">
        <v>68</v>
      </c>
      <c r="C565" s="9" t="s">
        <v>8221</v>
      </c>
      <c r="D565" s="3">
        <v>2</v>
      </c>
      <c r="E565">
        <f t="shared" si="8"/>
        <v>12232.802404</v>
      </c>
      <c r="F565" s="3">
        <v>112.602</v>
      </c>
    </row>
    <row r="566" spans="1:6" x14ac:dyDescent="0.25">
      <c r="A566" s="3">
        <v>18000</v>
      </c>
      <c r="B566" s="3">
        <v>1</v>
      </c>
      <c r="C566" s="9" t="s">
        <v>8221</v>
      </c>
      <c r="D566" s="3">
        <v>1</v>
      </c>
      <c r="E566">
        <f t="shared" si="8"/>
        <v>12455.006404000002</v>
      </c>
      <c r="F566" s="3">
        <v>112.602</v>
      </c>
    </row>
    <row r="567" spans="1:6" x14ac:dyDescent="0.25">
      <c r="A567" s="3">
        <v>25000</v>
      </c>
      <c r="B567" s="3">
        <v>0</v>
      </c>
      <c r="C567" s="9" t="s">
        <v>8221</v>
      </c>
      <c r="D567" s="3">
        <v>0</v>
      </c>
      <c r="E567">
        <f t="shared" si="8"/>
        <v>12679.210404000001</v>
      </c>
      <c r="F567" s="3">
        <v>112.602</v>
      </c>
    </row>
    <row r="568" spans="1:6" x14ac:dyDescent="0.25">
      <c r="A568" s="3">
        <v>5000</v>
      </c>
      <c r="B568" s="3">
        <v>1</v>
      </c>
      <c r="C568" s="9" t="s">
        <v>8221</v>
      </c>
      <c r="D568" s="3">
        <v>1</v>
      </c>
      <c r="E568">
        <f t="shared" si="8"/>
        <v>12455.006404000002</v>
      </c>
      <c r="F568" s="3">
        <v>112.602</v>
      </c>
    </row>
    <row r="569" spans="1:6" x14ac:dyDescent="0.25">
      <c r="A569" s="3">
        <v>10000</v>
      </c>
      <c r="B569" s="3">
        <v>0</v>
      </c>
      <c r="C569" s="9" t="s">
        <v>8221</v>
      </c>
      <c r="D569" s="3">
        <v>0</v>
      </c>
      <c r="E569">
        <f t="shared" si="8"/>
        <v>12679.210404000001</v>
      </c>
      <c r="F569" s="3">
        <v>112.602</v>
      </c>
    </row>
    <row r="570" spans="1:6" x14ac:dyDescent="0.25">
      <c r="A570" s="3">
        <v>24500</v>
      </c>
      <c r="B570" s="3">
        <v>245</v>
      </c>
      <c r="C570" s="9" t="s">
        <v>8221</v>
      </c>
      <c r="D570" s="3">
        <v>5</v>
      </c>
      <c r="E570">
        <f t="shared" si="8"/>
        <v>11578.190404000001</v>
      </c>
      <c r="F570" s="3">
        <v>112.602</v>
      </c>
    </row>
    <row r="571" spans="1:6" x14ac:dyDescent="0.25">
      <c r="A571" s="3">
        <v>2500</v>
      </c>
      <c r="B571" s="3">
        <v>20</v>
      </c>
      <c r="C571" s="9" t="s">
        <v>8221</v>
      </c>
      <c r="D571" s="3">
        <v>1</v>
      </c>
      <c r="E571">
        <f t="shared" si="8"/>
        <v>12455.006404000002</v>
      </c>
      <c r="F571" s="3">
        <v>112.602</v>
      </c>
    </row>
    <row r="572" spans="1:6" x14ac:dyDescent="0.25">
      <c r="A572" s="3">
        <v>85000</v>
      </c>
      <c r="B572" s="3">
        <v>142</v>
      </c>
      <c r="C572" s="9" t="s">
        <v>8221</v>
      </c>
      <c r="D572" s="3">
        <v>1</v>
      </c>
      <c r="E572">
        <f t="shared" si="8"/>
        <v>12455.006404000002</v>
      </c>
      <c r="F572" s="3">
        <v>112.602</v>
      </c>
    </row>
    <row r="573" spans="1:6" x14ac:dyDescent="0.25">
      <c r="A573" s="3">
        <v>25000</v>
      </c>
      <c r="B573" s="3">
        <v>106</v>
      </c>
      <c r="C573" s="9" t="s">
        <v>8221</v>
      </c>
      <c r="D573" s="3">
        <v>2</v>
      </c>
      <c r="E573">
        <f t="shared" si="8"/>
        <v>12232.802404</v>
      </c>
      <c r="F573" s="3">
        <v>112.602</v>
      </c>
    </row>
    <row r="574" spans="1:6" x14ac:dyDescent="0.25">
      <c r="A574" s="3">
        <v>2500</v>
      </c>
      <c r="B574" s="3">
        <v>0</v>
      </c>
      <c r="C574" s="9" t="s">
        <v>8221</v>
      </c>
      <c r="D574" s="3">
        <v>0</v>
      </c>
      <c r="E574">
        <f t="shared" si="8"/>
        <v>12679.210404000001</v>
      </c>
      <c r="F574" s="3">
        <v>112.602</v>
      </c>
    </row>
    <row r="575" spans="1:6" x14ac:dyDescent="0.25">
      <c r="A575" s="3">
        <v>88888</v>
      </c>
      <c r="B575" s="3">
        <v>346</v>
      </c>
      <c r="C575" s="9" t="s">
        <v>8221</v>
      </c>
      <c r="D575" s="3">
        <v>9</v>
      </c>
      <c r="E575">
        <f t="shared" si="8"/>
        <v>10733.374404</v>
      </c>
      <c r="F575" s="3">
        <v>112.602</v>
      </c>
    </row>
    <row r="576" spans="1:6" x14ac:dyDescent="0.25">
      <c r="A576" s="3">
        <v>11180</v>
      </c>
      <c r="B576" s="3">
        <v>80</v>
      </c>
      <c r="C576" s="9" t="s">
        <v>8221</v>
      </c>
      <c r="D576" s="3">
        <v>4</v>
      </c>
      <c r="E576">
        <f t="shared" si="8"/>
        <v>11794.394404000001</v>
      </c>
      <c r="F576" s="3">
        <v>112.602</v>
      </c>
    </row>
    <row r="577" spans="1:6" x14ac:dyDescent="0.25">
      <c r="A577" s="3">
        <v>60000</v>
      </c>
      <c r="B577" s="3">
        <v>259</v>
      </c>
      <c r="C577" s="9" t="s">
        <v>8221</v>
      </c>
      <c r="D577" s="3">
        <v>4</v>
      </c>
      <c r="E577">
        <f t="shared" si="8"/>
        <v>11794.394404000001</v>
      </c>
      <c r="F577" s="3">
        <v>112.602</v>
      </c>
    </row>
    <row r="578" spans="1:6" x14ac:dyDescent="0.25">
      <c r="A578" s="3">
        <v>80000</v>
      </c>
      <c r="B578" s="3">
        <v>1</v>
      </c>
      <c r="C578" s="9" t="s">
        <v>8221</v>
      </c>
      <c r="D578" s="3">
        <v>1</v>
      </c>
      <c r="E578">
        <f t="shared" si="8"/>
        <v>12455.006404000002</v>
      </c>
      <c r="F578" s="3">
        <v>112.602</v>
      </c>
    </row>
    <row r="579" spans="1:6" x14ac:dyDescent="0.25">
      <c r="A579" s="3">
        <v>5000</v>
      </c>
      <c r="B579" s="3">
        <v>10</v>
      </c>
      <c r="C579" s="9" t="s">
        <v>8221</v>
      </c>
      <c r="D579" s="3">
        <v>1</v>
      </c>
      <c r="E579">
        <f t="shared" ref="E579:E642" si="9">POWER(D579-F579,2)</f>
        <v>12455.006404000002</v>
      </c>
      <c r="F579" s="3">
        <v>112.602</v>
      </c>
    </row>
    <row r="580" spans="1:6" x14ac:dyDescent="0.25">
      <c r="A580" s="3">
        <v>125000</v>
      </c>
      <c r="B580" s="3">
        <v>14</v>
      </c>
      <c r="C580" s="9" t="s">
        <v>8221</v>
      </c>
      <c r="D580" s="3">
        <v>7</v>
      </c>
      <c r="E580">
        <f t="shared" si="9"/>
        <v>11151.782404000001</v>
      </c>
      <c r="F580" s="3">
        <v>112.602</v>
      </c>
    </row>
    <row r="581" spans="1:6" x14ac:dyDescent="0.25">
      <c r="A581" s="3">
        <v>12000</v>
      </c>
      <c r="B581" s="3">
        <v>175</v>
      </c>
      <c r="C581" s="9" t="s">
        <v>8221</v>
      </c>
      <c r="D581" s="3">
        <v>5</v>
      </c>
      <c r="E581">
        <f t="shared" si="9"/>
        <v>11578.190404000001</v>
      </c>
      <c r="F581" s="3">
        <v>112.602</v>
      </c>
    </row>
    <row r="582" spans="1:6" x14ac:dyDescent="0.25">
      <c r="A582" s="3">
        <v>3000</v>
      </c>
      <c r="B582" s="3">
        <v>1</v>
      </c>
      <c r="C582" s="9" t="s">
        <v>8221</v>
      </c>
      <c r="D582" s="3">
        <v>1</v>
      </c>
      <c r="E582">
        <f t="shared" si="9"/>
        <v>12455.006404000002</v>
      </c>
      <c r="F582" s="3">
        <v>112.602</v>
      </c>
    </row>
    <row r="583" spans="1:6" x14ac:dyDescent="0.25">
      <c r="A583" s="3">
        <v>400</v>
      </c>
      <c r="B583" s="3">
        <v>0</v>
      </c>
      <c r="C583" s="9" t="s">
        <v>8221</v>
      </c>
      <c r="D583" s="3">
        <v>0</v>
      </c>
      <c r="E583">
        <f t="shared" si="9"/>
        <v>12679.210404000001</v>
      </c>
      <c r="F583" s="3">
        <v>112.602</v>
      </c>
    </row>
    <row r="584" spans="1:6" x14ac:dyDescent="0.25">
      <c r="A584" s="3">
        <v>100000</v>
      </c>
      <c r="B584" s="3">
        <v>0</v>
      </c>
      <c r="C584" s="9" t="s">
        <v>8221</v>
      </c>
      <c r="D584" s="3">
        <v>0</v>
      </c>
      <c r="E584">
        <f t="shared" si="9"/>
        <v>12679.210404000001</v>
      </c>
      <c r="F584" s="3">
        <v>112.602</v>
      </c>
    </row>
    <row r="585" spans="1:6" x14ac:dyDescent="0.25">
      <c r="A585" s="3">
        <v>9000</v>
      </c>
      <c r="B585" s="3">
        <v>1</v>
      </c>
      <c r="C585" s="9" t="s">
        <v>8221</v>
      </c>
      <c r="D585" s="3">
        <v>1</v>
      </c>
      <c r="E585">
        <f t="shared" si="9"/>
        <v>12455.006404000002</v>
      </c>
      <c r="F585" s="3">
        <v>112.602</v>
      </c>
    </row>
    <row r="586" spans="1:6" x14ac:dyDescent="0.25">
      <c r="A586" s="3">
        <v>1000</v>
      </c>
      <c r="B586" s="3">
        <v>10</v>
      </c>
      <c r="C586" s="9" t="s">
        <v>8221</v>
      </c>
      <c r="D586" s="3">
        <v>2</v>
      </c>
      <c r="E586">
        <f t="shared" si="9"/>
        <v>12232.802404</v>
      </c>
      <c r="F586" s="3">
        <v>112.602</v>
      </c>
    </row>
    <row r="587" spans="1:6" x14ac:dyDescent="0.25">
      <c r="A587" s="3">
        <v>9000</v>
      </c>
      <c r="B587" s="3">
        <v>0</v>
      </c>
      <c r="C587" s="9" t="s">
        <v>8221</v>
      </c>
      <c r="D587" s="3">
        <v>0</v>
      </c>
      <c r="E587">
        <f t="shared" si="9"/>
        <v>12679.210404000001</v>
      </c>
      <c r="F587" s="3">
        <v>112.602</v>
      </c>
    </row>
    <row r="588" spans="1:6" x14ac:dyDescent="0.25">
      <c r="A588" s="3">
        <v>10000</v>
      </c>
      <c r="B588" s="3">
        <v>56</v>
      </c>
      <c r="C588" s="9" t="s">
        <v>8221</v>
      </c>
      <c r="D588" s="3">
        <v>4</v>
      </c>
      <c r="E588">
        <f t="shared" si="9"/>
        <v>11794.394404000001</v>
      </c>
      <c r="F588" s="3">
        <v>112.602</v>
      </c>
    </row>
    <row r="589" spans="1:6" x14ac:dyDescent="0.25">
      <c r="A589" s="3">
        <v>30000</v>
      </c>
      <c r="B589" s="3">
        <v>2725</v>
      </c>
      <c r="C589" s="9" t="s">
        <v>8221</v>
      </c>
      <c r="D589" s="3">
        <v>7</v>
      </c>
      <c r="E589">
        <f t="shared" si="9"/>
        <v>11151.782404000001</v>
      </c>
      <c r="F589" s="3">
        <v>112.602</v>
      </c>
    </row>
    <row r="590" spans="1:6" x14ac:dyDescent="0.25">
      <c r="A590" s="3">
        <v>9000</v>
      </c>
      <c r="B590" s="3">
        <v>301</v>
      </c>
      <c r="C590" s="9" t="s">
        <v>8221</v>
      </c>
      <c r="D590" s="3">
        <v>2</v>
      </c>
      <c r="E590">
        <f t="shared" si="9"/>
        <v>12232.802404</v>
      </c>
      <c r="F590" s="3">
        <v>112.602</v>
      </c>
    </row>
    <row r="591" spans="1:6" x14ac:dyDescent="0.25">
      <c r="A591" s="3">
        <v>7500</v>
      </c>
      <c r="B591" s="3">
        <v>1</v>
      </c>
      <c r="C591" s="9" t="s">
        <v>8221</v>
      </c>
      <c r="D591" s="3">
        <v>1</v>
      </c>
      <c r="E591">
        <f t="shared" si="9"/>
        <v>12455.006404000002</v>
      </c>
      <c r="F591" s="3">
        <v>112.602</v>
      </c>
    </row>
    <row r="592" spans="1:6" x14ac:dyDescent="0.25">
      <c r="A592" s="3">
        <v>5000</v>
      </c>
      <c r="B592" s="3">
        <v>223</v>
      </c>
      <c r="C592" s="9" t="s">
        <v>8221</v>
      </c>
      <c r="D592" s="3">
        <v>9</v>
      </c>
      <c r="E592">
        <f t="shared" si="9"/>
        <v>10733.374404</v>
      </c>
      <c r="F592" s="3">
        <v>112.602</v>
      </c>
    </row>
    <row r="593" spans="1:6" x14ac:dyDescent="0.25">
      <c r="A593" s="3">
        <v>100000</v>
      </c>
      <c r="B593" s="3">
        <v>61</v>
      </c>
      <c r="C593" s="9" t="s">
        <v>8221</v>
      </c>
      <c r="D593" s="3">
        <v>2</v>
      </c>
      <c r="E593">
        <f t="shared" si="9"/>
        <v>12232.802404</v>
      </c>
      <c r="F593" s="3">
        <v>112.602</v>
      </c>
    </row>
    <row r="594" spans="1:6" x14ac:dyDescent="0.25">
      <c r="A594" s="3">
        <v>7500</v>
      </c>
      <c r="B594" s="3">
        <v>250</v>
      </c>
      <c r="C594" s="9" t="s">
        <v>8221</v>
      </c>
      <c r="D594" s="3">
        <v>1</v>
      </c>
      <c r="E594">
        <f t="shared" si="9"/>
        <v>12455.006404000002</v>
      </c>
      <c r="F594" s="3">
        <v>112.602</v>
      </c>
    </row>
    <row r="595" spans="1:6" x14ac:dyDescent="0.25">
      <c r="A595" s="3">
        <v>500</v>
      </c>
      <c r="B595" s="3">
        <v>115</v>
      </c>
      <c r="C595" s="9" t="s">
        <v>8221</v>
      </c>
      <c r="D595" s="3">
        <v>7</v>
      </c>
      <c r="E595">
        <f t="shared" si="9"/>
        <v>11151.782404000001</v>
      </c>
      <c r="F595" s="3">
        <v>112.602</v>
      </c>
    </row>
    <row r="596" spans="1:6" x14ac:dyDescent="0.25">
      <c r="A596" s="3">
        <v>25000</v>
      </c>
      <c r="B596" s="3">
        <v>26</v>
      </c>
      <c r="C596" s="9" t="s">
        <v>8221</v>
      </c>
      <c r="D596" s="3">
        <v>2</v>
      </c>
      <c r="E596">
        <f t="shared" si="9"/>
        <v>12232.802404</v>
      </c>
      <c r="F596" s="3">
        <v>112.602</v>
      </c>
    </row>
    <row r="597" spans="1:6" x14ac:dyDescent="0.25">
      <c r="A597" s="3">
        <v>100000</v>
      </c>
      <c r="B597" s="3">
        <v>426</v>
      </c>
      <c r="C597" s="9" t="s">
        <v>8221</v>
      </c>
      <c r="D597" s="3">
        <v>8</v>
      </c>
      <c r="E597">
        <f t="shared" si="9"/>
        <v>10941.578404000002</v>
      </c>
      <c r="F597" s="3">
        <v>112.602</v>
      </c>
    </row>
    <row r="598" spans="1:6" x14ac:dyDescent="0.25">
      <c r="A598" s="3">
        <v>20000</v>
      </c>
      <c r="B598" s="3">
        <v>6</v>
      </c>
      <c r="C598" s="9" t="s">
        <v>8221</v>
      </c>
      <c r="D598" s="3">
        <v>2</v>
      </c>
      <c r="E598">
        <f t="shared" si="9"/>
        <v>12232.802404</v>
      </c>
      <c r="F598" s="3">
        <v>112.602</v>
      </c>
    </row>
    <row r="599" spans="1:6" x14ac:dyDescent="0.25">
      <c r="A599" s="3">
        <v>7500</v>
      </c>
      <c r="B599" s="3">
        <v>20</v>
      </c>
      <c r="C599" s="9" t="s">
        <v>8221</v>
      </c>
      <c r="D599" s="3">
        <v>2</v>
      </c>
      <c r="E599">
        <f t="shared" si="9"/>
        <v>12232.802404</v>
      </c>
      <c r="F599" s="3">
        <v>112.602</v>
      </c>
    </row>
    <row r="600" spans="1:6" x14ac:dyDescent="0.25">
      <c r="A600" s="3">
        <v>2500</v>
      </c>
      <c r="B600" s="3">
        <v>850</v>
      </c>
      <c r="C600" s="9" t="s">
        <v>8221</v>
      </c>
      <c r="D600" s="3">
        <v>7</v>
      </c>
      <c r="E600">
        <f t="shared" si="9"/>
        <v>11151.782404000001</v>
      </c>
      <c r="F600" s="3">
        <v>112.602</v>
      </c>
    </row>
    <row r="601" spans="1:6" x14ac:dyDescent="0.25">
      <c r="A601" s="3">
        <v>50000</v>
      </c>
      <c r="B601" s="3">
        <v>31</v>
      </c>
      <c r="C601" s="9" t="s">
        <v>8221</v>
      </c>
      <c r="D601" s="3">
        <v>2</v>
      </c>
      <c r="E601">
        <f t="shared" si="9"/>
        <v>12232.802404</v>
      </c>
      <c r="F601" s="3">
        <v>112.602</v>
      </c>
    </row>
    <row r="602" spans="1:6" x14ac:dyDescent="0.25">
      <c r="A602" s="3">
        <v>5000</v>
      </c>
      <c r="B602" s="3">
        <v>100</v>
      </c>
      <c r="C602" s="7" t="s">
        <v>8220</v>
      </c>
      <c r="D602" s="3">
        <v>1</v>
      </c>
      <c r="E602">
        <f t="shared" si="9"/>
        <v>12455.006404000002</v>
      </c>
      <c r="F602" s="3">
        <v>112.602</v>
      </c>
    </row>
    <row r="603" spans="1:6" x14ac:dyDescent="0.25">
      <c r="A603" s="3">
        <v>10000</v>
      </c>
      <c r="B603" s="3">
        <v>140</v>
      </c>
      <c r="C603" s="7" t="s">
        <v>8220</v>
      </c>
      <c r="D603" s="3">
        <v>6</v>
      </c>
      <c r="E603">
        <f t="shared" si="9"/>
        <v>11363.986404000001</v>
      </c>
      <c r="F603" s="3">
        <v>112.602</v>
      </c>
    </row>
    <row r="604" spans="1:6" x14ac:dyDescent="0.25">
      <c r="A604" s="3">
        <v>70000</v>
      </c>
      <c r="B604" s="3">
        <v>0</v>
      </c>
      <c r="C604" s="7" t="s">
        <v>8220</v>
      </c>
      <c r="D604" s="3">
        <v>0</v>
      </c>
      <c r="E604">
        <f t="shared" si="9"/>
        <v>12679.210404000001</v>
      </c>
      <c r="F604" s="3">
        <v>112.602</v>
      </c>
    </row>
    <row r="605" spans="1:6" x14ac:dyDescent="0.25">
      <c r="A605" s="3">
        <v>15000</v>
      </c>
      <c r="B605" s="3">
        <v>590.02</v>
      </c>
      <c r="C605" s="7" t="s">
        <v>8220</v>
      </c>
      <c r="D605" s="3">
        <v>13</v>
      </c>
      <c r="E605">
        <f t="shared" si="9"/>
        <v>9920.5584040000012</v>
      </c>
      <c r="F605" s="3">
        <v>112.602</v>
      </c>
    </row>
    <row r="606" spans="1:6" x14ac:dyDescent="0.25">
      <c r="A606" s="3">
        <v>1500</v>
      </c>
      <c r="B606" s="3">
        <v>0</v>
      </c>
      <c r="C606" s="7" t="s">
        <v>8220</v>
      </c>
      <c r="D606" s="3">
        <v>0</v>
      </c>
      <c r="E606">
        <f t="shared" si="9"/>
        <v>12679.210404000001</v>
      </c>
      <c r="F606" s="3">
        <v>112.602</v>
      </c>
    </row>
    <row r="607" spans="1:6" x14ac:dyDescent="0.25">
      <c r="A607" s="3">
        <v>5000</v>
      </c>
      <c r="B607" s="3">
        <v>131</v>
      </c>
      <c r="C607" s="7" t="s">
        <v>8220</v>
      </c>
      <c r="D607" s="3">
        <v>8</v>
      </c>
      <c r="E607">
        <f t="shared" si="9"/>
        <v>10941.578404000002</v>
      </c>
      <c r="F607" s="3">
        <v>112.602</v>
      </c>
    </row>
    <row r="608" spans="1:6" x14ac:dyDescent="0.25">
      <c r="A608" s="3">
        <v>5000</v>
      </c>
      <c r="B608" s="3">
        <v>10</v>
      </c>
      <c r="C608" s="7" t="s">
        <v>8220</v>
      </c>
      <c r="D608" s="3">
        <v>1</v>
      </c>
      <c r="E608">
        <f t="shared" si="9"/>
        <v>12455.006404000002</v>
      </c>
      <c r="F608" s="3">
        <v>112.602</v>
      </c>
    </row>
    <row r="609" spans="1:6" x14ac:dyDescent="0.25">
      <c r="A609" s="3">
        <v>250</v>
      </c>
      <c r="B609" s="3">
        <v>0</v>
      </c>
      <c r="C609" s="7" t="s">
        <v>8220</v>
      </c>
      <c r="D609" s="3">
        <v>0</v>
      </c>
      <c r="E609">
        <f t="shared" si="9"/>
        <v>12679.210404000001</v>
      </c>
      <c r="F609" s="3">
        <v>112.602</v>
      </c>
    </row>
    <row r="610" spans="1:6" x14ac:dyDescent="0.25">
      <c r="A610" s="3">
        <v>150000</v>
      </c>
      <c r="B610" s="3">
        <v>1461</v>
      </c>
      <c r="C610" s="7" t="s">
        <v>8220</v>
      </c>
      <c r="D610" s="3">
        <v>5</v>
      </c>
      <c r="E610">
        <f t="shared" si="9"/>
        <v>11578.190404000001</v>
      </c>
      <c r="F610" s="3">
        <v>112.602</v>
      </c>
    </row>
    <row r="611" spans="1:6" x14ac:dyDescent="0.25">
      <c r="A611" s="3">
        <v>780</v>
      </c>
      <c r="B611" s="3">
        <v>5</v>
      </c>
      <c r="C611" s="7" t="s">
        <v>8220</v>
      </c>
      <c r="D611" s="3">
        <v>1</v>
      </c>
      <c r="E611">
        <f t="shared" si="9"/>
        <v>12455.006404000002</v>
      </c>
      <c r="F611" s="3">
        <v>112.602</v>
      </c>
    </row>
    <row r="612" spans="1:6" x14ac:dyDescent="0.25">
      <c r="A612" s="3">
        <v>13803</v>
      </c>
      <c r="B612" s="3">
        <v>0</v>
      </c>
      <c r="C612" s="7" t="s">
        <v>8220</v>
      </c>
      <c r="D612" s="3">
        <v>0</v>
      </c>
      <c r="E612">
        <f t="shared" si="9"/>
        <v>12679.210404000001</v>
      </c>
      <c r="F612" s="3">
        <v>112.602</v>
      </c>
    </row>
    <row r="613" spans="1:6" x14ac:dyDescent="0.25">
      <c r="A613" s="3">
        <v>80000</v>
      </c>
      <c r="B613" s="3">
        <v>0</v>
      </c>
      <c r="C613" s="7" t="s">
        <v>8220</v>
      </c>
      <c r="D613" s="3">
        <v>0</v>
      </c>
      <c r="E613">
        <f t="shared" si="9"/>
        <v>12679.210404000001</v>
      </c>
      <c r="F613" s="3">
        <v>112.602</v>
      </c>
    </row>
    <row r="614" spans="1:6" x14ac:dyDescent="0.25">
      <c r="A614" s="3">
        <v>10000</v>
      </c>
      <c r="B614" s="3">
        <v>0</v>
      </c>
      <c r="C614" s="7" t="s">
        <v>8220</v>
      </c>
      <c r="D614" s="3">
        <v>0</v>
      </c>
      <c r="E614">
        <f t="shared" si="9"/>
        <v>12679.210404000001</v>
      </c>
      <c r="F614" s="3">
        <v>112.602</v>
      </c>
    </row>
    <row r="615" spans="1:6" x14ac:dyDescent="0.25">
      <c r="A615" s="3">
        <v>60000</v>
      </c>
      <c r="B615" s="3">
        <v>12818</v>
      </c>
      <c r="C615" s="7" t="s">
        <v>8220</v>
      </c>
      <c r="D615" s="3">
        <v>121</v>
      </c>
      <c r="E615">
        <f t="shared" si="9"/>
        <v>70.526403999999928</v>
      </c>
      <c r="F615" s="3">
        <v>112.602</v>
      </c>
    </row>
    <row r="616" spans="1:6" x14ac:dyDescent="0.25">
      <c r="A616" s="3">
        <v>10000</v>
      </c>
      <c r="B616" s="3">
        <v>0</v>
      </c>
      <c r="C616" s="7" t="s">
        <v>8220</v>
      </c>
      <c r="D616" s="3">
        <v>0</v>
      </c>
      <c r="E616">
        <f t="shared" si="9"/>
        <v>12679.210404000001</v>
      </c>
      <c r="F616" s="3">
        <v>112.602</v>
      </c>
    </row>
    <row r="617" spans="1:6" x14ac:dyDescent="0.25">
      <c r="A617" s="3">
        <v>515</v>
      </c>
      <c r="B617" s="3">
        <v>0</v>
      </c>
      <c r="C617" s="7" t="s">
        <v>8220</v>
      </c>
      <c r="D617" s="3">
        <v>0</v>
      </c>
      <c r="E617">
        <f t="shared" si="9"/>
        <v>12679.210404000001</v>
      </c>
      <c r="F617" s="3">
        <v>112.602</v>
      </c>
    </row>
    <row r="618" spans="1:6" x14ac:dyDescent="0.25">
      <c r="A618" s="3">
        <v>5000</v>
      </c>
      <c r="B618" s="3">
        <v>0</v>
      </c>
      <c r="C618" s="7" t="s">
        <v>8220</v>
      </c>
      <c r="D618" s="3">
        <v>0</v>
      </c>
      <c r="E618">
        <f t="shared" si="9"/>
        <v>12679.210404000001</v>
      </c>
      <c r="F618" s="3">
        <v>112.602</v>
      </c>
    </row>
    <row r="619" spans="1:6" x14ac:dyDescent="0.25">
      <c r="A619" s="3">
        <v>2000</v>
      </c>
      <c r="B619" s="3">
        <v>60</v>
      </c>
      <c r="C619" s="7" t="s">
        <v>8220</v>
      </c>
      <c r="D619" s="3">
        <v>3</v>
      </c>
      <c r="E619">
        <f t="shared" si="9"/>
        <v>12012.598404</v>
      </c>
      <c r="F619" s="3">
        <v>112.602</v>
      </c>
    </row>
    <row r="620" spans="1:6" x14ac:dyDescent="0.25">
      <c r="A620" s="3">
        <v>400</v>
      </c>
      <c r="B620" s="3">
        <v>0</v>
      </c>
      <c r="C620" s="7" t="s">
        <v>8220</v>
      </c>
      <c r="D620" s="3">
        <v>0</v>
      </c>
      <c r="E620">
        <f t="shared" si="9"/>
        <v>12679.210404000001</v>
      </c>
      <c r="F620" s="3">
        <v>112.602</v>
      </c>
    </row>
    <row r="621" spans="1:6" x14ac:dyDescent="0.25">
      <c r="A621" s="3">
        <v>2500000</v>
      </c>
      <c r="B621" s="3">
        <v>1</v>
      </c>
      <c r="C621" s="7" t="s">
        <v>8220</v>
      </c>
      <c r="D621" s="3">
        <v>1</v>
      </c>
      <c r="E621">
        <f t="shared" si="9"/>
        <v>12455.006404000002</v>
      </c>
      <c r="F621" s="3">
        <v>112.602</v>
      </c>
    </row>
    <row r="622" spans="1:6" x14ac:dyDescent="0.25">
      <c r="A622" s="3">
        <v>30000</v>
      </c>
      <c r="B622" s="3">
        <v>300</v>
      </c>
      <c r="C622" s="7" t="s">
        <v>8220</v>
      </c>
      <c r="D622" s="3">
        <v>1</v>
      </c>
      <c r="E622">
        <f t="shared" si="9"/>
        <v>12455.006404000002</v>
      </c>
      <c r="F622" s="3">
        <v>112.602</v>
      </c>
    </row>
    <row r="623" spans="1:6" x14ac:dyDescent="0.25">
      <c r="A623" s="3">
        <v>25000</v>
      </c>
      <c r="B623" s="3">
        <v>261</v>
      </c>
      <c r="C623" s="7" t="s">
        <v>8220</v>
      </c>
      <c r="D623" s="3">
        <v>3</v>
      </c>
      <c r="E623">
        <f t="shared" si="9"/>
        <v>12012.598404</v>
      </c>
      <c r="F623" s="3">
        <v>112.602</v>
      </c>
    </row>
    <row r="624" spans="1:6" x14ac:dyDescent="0.25">
      <c r="A624" s="3">
        <v>6000</v>
      </c>
      <c r="B624" s="3">
        <v>341</v>
      </c>
      <c r="C624" s="7" t="s">
        <v>8220</v>
      </c>
      <c r="D624" s="3">
        <v>9</v>
      </c>
      <c r="E624">
        <f t="shared" si="9"/>
        <v>10733.374404</v>
      </c>
      <c r="F624" s="3">
        <v>112.602</v>
      </c>
    </row>
    <row r="625" spans="1:6" x14ac:dyDescent="0.25">
      <c r="A625" s="3">
        <v>75000</v>
      </c>
      <c r="B625" s="3">
        <v>0</v>
      </c>
      <c r="C625" s="7" t="s">
        <v>8220</v>
      </c>
      <c r="D625" s="3">
        <v>0</v>
      </c>
      <c r="E625">
        <f t="shared" si="9"/>
        <v>12679.210404000001</v>
      </c>
      <c r="F625" s="3">
        <v>112.602</v>
      </c>
    </row>
    <row r="626" spans="1:6" x14ac:dyDescent="0.25">
      <c r="A626" s="3">
        <v>5000</v>
      </c>
      <c r="B626" s="3">
        <v>0</v>
      </c>
      <c r="C626" s="7" t="s">
        <v>8220</v>
      </c>
      <c r="D626" s="3">
        <v>0</v>
      </c>
      <c r="E626">
        <f t="shared" si="9"/>
        <v>12679.210404000001</v>
      </c>
      <c r="F626" s="3">
        <v>112.602</v>
      </c>
    </row>
    <row r="627" spans="1:6" x14ac:dyDescent="0.25">
      <c r="A627" s="3">
        <v>25000</v>
      </c>
      <c r="B627" s="3">
        <v>0</v>
      </c>
      <c r="C627" s="7" t="s">
        <v>8220</v>
      </c>
      <c r="D627" s="3">
        <v>0</v>
      </c>
      <c r="E627">
        <f t="shared" si="9"/>
        <v>12679.210404000001</v>
      </c>
      <c r="F627" s="3">
        <v>112.602</v>
      </c>
    </row>
    <row r="628" spans="1:6" x14ac:dyDescent="0.25">
      <c r="A628" s="3">
        <v>25000</v>
      </c>
      <c r="B628" s="3">
        <v>4345</v>
      </c>
      <c r="C628" s="7" t="s">
        <v>8220</v>
      </c>
      <c r="D628" s="3">
        <v>39</v>
      </c>
      <c r="E628">
        <f t="shared" si="9"/>
        <v>5417.2544040000002</v>
      </c>
      <c r="F628" s="3">
        <v>112.602</v>
      </c>
    </row>
    <row r="629" spans="1:6" x14ac:dyDescent="0.25">
      <c r="A629" s="3">
        <v>450000</v>
      </c>
      <c r="B629" s="3">
        <v>90</v>
      </c>
      <c r="C629" s="7" t="s">
        <v>8220</v>
      </c>
      <c r="D629" s="3">
        <v>1</v>
      </c>
      <c r="E629">
        <f t="shared" si="9"/>
        <v>12455.006404000002</v>
      </c>
      <c r="F629" s="3">
        <v>112.602</v>
      </c>
    </row>
    <row r="630" spans="1:6" x14ac:dyDescent="0.25">
      <c r="A630" s="3">
        <v>5000</v>
      </c>
      <c r="B630" s="3">
        <v>0</v>
      </c>
      <c r="C630" s="7" t="s">
        <v>8220</v>
      </c>
      <c r="D630" s="3">
        <v>0</v>
      </c>
      <c r="E630">
        <f t="shared" si="9"/>
        <v>12679.210404000001</v>
      </c>
      <c r="F630" s="3">
        <v>112.602</v>
      </c>
    </row>
    <row r="631" spans="1:6" x14ac:dyDescent="0.25">
      <c r="A631" s="3">
        <v>200000</v>
      </c>
      <c r="B631" s="3">
        <v>350</v>
      </c>
      <c r="C631" s="7" t="s">
        <v>8220</v>
      </c>
      <c r="D631" s="3">
        <v>3</v>
      </c>
      <c r="E631">
        <f t="shared" si="9"/>
        <v>12012.598404</v>
      </c>
      <c r="F631" s="3">
        <v>112.602</v>
      </c>
    </row>
    <row r="632" spans="1:6" x14ac:dyDescent="0.25">
      <c r="A632" s="3">
        <v>11999</v>
      </c>
      <c r="B632" s="3">
        <v>10</v>
      </c>
      <c r="C632" s="7" t="s">
        <v>8220</v>
      </c>
      <c r="D632" s="3">
        <v>1</v>
      </c>
      <c r="E632">
        <f t="shared" si="9"/>
        <v>12455.006404000002</v>
      </c>
      <c r="F632" s="3">
        <v>112.602</v>
      </c>
    </row>
    <row r="633" spans="1:6" x14ac:dyDescent="0.25">
      <c r="A633" s="3">
        <v>50000</v>
      </c>
      <c r="B633" s="3">
        <v>690</v>
      </c>
      <c r="C633" s="7" t="s">
        <v>8220</v>
      </c>
      <c r="D633" s="3">
        <v>9</v>
      </c>
      <c r="E633">
        <f t="shared" si="9"/>
        <v>10733.374404</v>
      </c>
      <c r="F633" s="3">
        <v>112.602</v>
      </c>
    </row>
    <row r="634" spans="1:6" x14ac:dyDescent="0.25">
      <c r="A634" s="3">
        <v>20000</v>
      </c>
      <c r="B634" s="3">
        <v>0</v>
      </c>
      <c r="C634" s="7" t="s">
        <v>8220</v>
      </c>
      <c r="D634" s="3">
        <v>0</v>
      </c>
      <c r="E634">
        <f t="shared" si="9"/>
        <v>12679.210404000001</v>
      </c>
      <c r="F634" s="3">
        <v>112.602</v>
      </c>
    </row>
    <row r="635" spans="1:6" x14ac:dyDescent="0.25">
      <c r="A635" s="3">
        <v>10000</v>
      </c>
      <c r="B635" s="3">
        <v>1245</v>
      </c>
      <c r="C635" s="7" t="s">
        <v>8220</v>
      </c>
      <c r="D635" s="3">
        <v>25</v>
      </c>
      <c r="E635">
        <f t="shared" si="9"/>
        <v>7674.1104040000009</v>
      </c>
      <c r="F635" s="3">
        <v>112.602</v>
      </c>
    </row>
    <row r="636" spans="1:6" x14ac:dyDescent="0.25">
      <c r="A636" s="3">
        <v>5000</v>
      </c>
      <c r="B636" s="3">
        <v>1</v>
      </c>
      <c r="C636" s="7" t="s">
        <v>8220</v>
      </c>
      <c r="D636" s="3">
        <v>1</v>
      </c>
      <c r="E636">
        <f t="shared" si="9"/>
        <v>12455.006404000002</v>
      </c>
      <c r="F636" s="3">
        <v>112.602</v>
      </c>
    </row>
    <row r="637" spans="1:6" x14ac:dyDescent="0.25">
      <c r="A637" s="3">
        <v>25000</v>
      </c>
      <c r="B637" s="3">
        <v>2</v>
      </c>
      <c r="C637" s="7" t="s">
        <v>8220</v>
      </c>
      <c r="D637" s="3">
        <v>1</v>
      </c>
      <c r="E637">
        <f t="shared" si="9"/>
        <v>12455.006404000002</v>
      </c>
      <c r="F637" s="3">
        <v>112.602</v>
      </c>
    </row>
    <row r="638" spans="1:6" x14ac:dyDescent="0.25">
      <c r="A638" s="3">
        <v>2000</v>
      </c>
      <c r="B638" s="3">
        <v>4</v>
      </c>
      <c r="C638" s="7" t="s">
        <v>8220</v>
      </c>
      <c r="D638" s="3">
        <v>1</v>
      </c>
      <c r="E638">
        <f t="shared" si="9"/>
        <v>12455.006404000002</v>
      </c>
      <c r="F638" s="3">
        <v>112.602</v>
      </c>
    </row>
    <row r="639" spans="1:6" x14ac:dyDescent="0.25">
      <c r="A639" s="3">
        <v>100000</v>
      </c>
      <c r="B639" s="3">
        <v>0</v>
      </c>
      <c r="C639" s="7" t="s">
        <v>8220</v>
      </c>
      <c r="D639" s="3">
        <v>0</v>
      </c>
      <c r="E639">
        <f t="shared" si="9"/>
        <v>12679.210404000001</v>
      </c>
      <c r="F639" s="3">
        <v>112.602</v>
      </c>
    </row>
    <row r="640" spans="1:6" x14ac:dyDescent="0.25">
      <c r="A640" s="3">
        <v>200000</v>
      </c>
      <c r="B640" s="3">
        <v>18</v>
      </c>
      <c r="C640" s="7" t="s">
        <v>8220</v>
      </c>
      <c r="D640" s="3">
        <v>6</v>
      </c>
      <c r="E640">
        <f t="shared" si="9"/>
        <v>11363.986404000001</v>
      </c>
      <c r="F640" s="3">
        <v>112.602</v>
      </c>
    </row>
    <row r="641" spans="1:6" x14ac:dyDescent="0.25">
      <c r="A641" s="3">
        <v>1000000</v>
      </c>
      <c r="B641" s="3">
        <v>1</v>
      </c>
      <c r="C641" s="7" t="s">
        <v>8220</v>
      </c>
      <c r="D641" s="3">
        <v>1</v>
      </c>
      <c r="E641">
        <f t="shared" si="9"/>
        <v>12455.006404000002</v>
      </c>
      <c r="F641" s="3">
        <v>112.602</v>
      </c>
    </row>
    <row r="642" spans="1:6" x14ac:dyDescent="0.25">
      <c r="A642" s="3">
        <v>70</v>
      </c>
      <c r="B642" s="3">
        <v>101</v>
      </c>
      <c r="C642" s="8" t="s">
        <v>8219</v>
      </c>
      <c r="D642" s="3">
        <v>2</v>
      </c>
      <c r="E642">
        <f t="shared" si="9"/>
        <v>12232.802404</v>
      </c>
      <c r="F642" s="3">
        <v>112.602</v>
      </c>
    </row>
    <row r="643" spans="1:6" x14ac:dyDescent="0.25">
      <c r="A643" s="3">
        <v>40000</v>
      </c>
      <c r="B643" s="3">
        <v>47665</v>
      </c>
      <c r="C643" s="8" t="s">
        <v>8219</v>
      </c>
      <c r="D643" s="3">
        <v>315</v>
      </c>
      <c r="E643">
        <f t="shared" ref="E643:E706" si="10">POWER(D643-F643,2)</f>
        <v>40964.950403999996</v>
      </c>
      <c r="F643" s="3">
        <v>112.602</v>
      </c>
    </row>
    <row r="644" spans="1:6" x14ac:dyDescent="0.25">
      <c r="A644" s="3">
        <v>20000</v>
      </c>
      <c r="B644" s="3">
        <v>292097</v>
      </c>
      <c r="C644" s="8" t="s">
        <v>8219</v>
      </c>
      <c r="D644" s="3">
        <v>2174</v>
      </c>
      <c r="E644">
        <f t="shared" si="10"/>
        <v>4249361.7144040009</v>
      </c>
      <c r="F644" s="3">
        <v>112.602</v>
      </c>
    </row>
    <row r="645" spans="1:6" x14ac:dyDescent="0.25">
      <c r="A645" s="3">
        <v>25000</v>
      </c>
      <c r="B645" s="3">
        <v>26452</v>
      </c>
      <c r="C645" s="8" t="s">
        <v>8219</v>
      </c>
      <c r="D645" s="3">
        <v>152</v>
      </c>
      <c r="E645">
        <f t="shared" si="10"/>
        <v>1552.2024039999997</v>
      </c>
      <c r="F645" s="3">
        <v>112.602</v>
      </c>
    </row>
    <row r="646" spans="1:6" x14ac:dyDescent="0.25">
      <c r="A646" s="3">
        <v>25000</v>
      </c>
      <c r="B646" s="3">
        <v>75029.48</v>
      </c>
      <c r="C646" s="8" t="s">
        <v>8219</v>
      </c>
      <c r="D646" s="3">
        <v>1021</v>
      </c>
      <c r="E646">
        <f t="shared" si="10"/>
        <v>825186.92640400003</v>
      </c>
      <c r="F646" s="3">
        <v>112.602</v>
      </c>
    </row>
    <row r="647" spans="1:6" x14ac:dyDescent="0.25">
      <c r="A647" s="3">
        <v>2000</v>
      </c>
      <c r="B647" s="3">
        <v>5574</v>
      </c>
      <c r="C647" s="8" t="s">
        <v>8219</v>
      </c>
      <c r="D647" s="3">
        <v>237</v>
      </c>
      <c r="E647">
        <f t="shared" si="10"/>
        <v>15474.862404</v>
      </c>
      <c r="F647" s="3">
        <v>112.602</v>
      </c>
    </row>
    <row r="648" spans="1:6" x14ac:dyDescent="0.25">
      <c r="A648" s="3">
        <v>800</v>
      </c>
      <c r="B648" s="3">
        <v>1055.01</v>
      </c>
      <c r="C648" s="8" t="s">
        <v>8219</v>
      </c>
      <c r="D648" s="3">
        <v>27</v>
      </c>
      <c r="E648">
        <f t="shared" si="10"/>
        <v>7327.7024040000006</v>
      </c>
      <c r="F648" s="3">
        <v>112.602</v>
      </c>
    </row>
    <row r="649" spans="1:6" x14ac:dyDescent="0.25">
      <c r="A649" s="3">
        <v>2000</v>
      </c>
      <c r="B649" s="3">
        <v>2141</v>
      </c>
      <c r="C649" s="8" t="s">
        <v>8219</v>
      </c>
      <c r="D649" s="3">
        <v>17</v>
      </c>
      <c r="E649">
        <f t="shared" si="10"/>
        <v>9139.7424040000005</v>
      </c>
      <c r="F649" s="3">
        <v>112.602</v>
      </c>
    </row>
    <row r="650" spans="1:6" x14ac:dyDescent="0.25">
      <c r="A650" s="3">
        <v>35000</v>
      </c>
      <c r="B650" s="3">
        <v>44388</v>
      </c>
      <c r="C650" s="8" t="s">
        <v>8219</v>
      </c>
      <c r="D650" s="3">
        <v>27</v>
      </c>
      <c r="E650">
        <f t="shared" si="10"/>
        <v>7327.7024040000006</v>
      </c>
      <c r="F650" s="3">
        <v>112.602</v>
      </c>
    </row>
    <row r="651" spans="1:6" x14ac:dyDescent="0.25">
      <c r="A651" s="3">
        <v>2500</v>
      </c>
      <c r="B651" s="3">
        <v>3499</v>
      </c>
      <c r="C651" s="8" t="s">
        <v>8219</v>
      </c>
      <c r="D651" s="3">
        <v>82</v>
      </c>
      <c r="E651">
        <f t="shared" si="10"/>
        <v>936.4824040000002</v>
      </c>
      <c r="F651" s="3">
        <v>112.602</v>
      </c>
    </row>
    <row r="652" spans="1:6" x14ac:dyDescent="0.25">
      <c r="A652" s="3">
        <v>1500</v>
      </c>
      <c r="B652" s="3">
        <v>1686</v>
      </c>
      <c r="C652" s="8" t="s">
        <v>8219</v>
      </c>
      <c r="D652" s="3">
        <v>48</v>
      </c>
      <c r="E652">
        <f t="shared" si="10"/>
        <v>4173.4184040000009</v>
      </c>
      <c r="F652" s="3">
        <v>112.602</v>
      </c>
    </row>
    <row r="653" spans="1:6" x14ac:dyDescent="0.25">
      <c r="A653" s="3">
        <v>25000</v>
      </c>
      <c r="B653" s="3">
        <v>25132</v>
      </c>
      <c r="C653" s="8" t="s">
        <v>8219</v>
      </c>
      <c r="D653" s="3">
        <v>105</v>
      </c>
      <c r="E653">
        <f t="shared" si="10"/>
        <v>57.790404000000059</v>
      </c>
      <c r="F653" s="3">
        <v>112.602</v>
      </c>
    </row>
    <row r="654" spans="1:6" x14ac:dyDescent="0.25">
      <c r="A654" s="3">
        <v>3000</v>
      </c>
      <c r="B654" s="3">
        <v>3014</v>
      </c>
      <c r="C654" s="8" t="s">
        <v>8219</v>
      </c>
      <c r="D654" s="3">
        <v>28</v>
      </c>
      <c r="E654">
        <f t="shared" si="10"/>
        <v>7157.4984040000008</v>
      </c>
      <c r="F654" s="3">
        <v>112.602</v>
      </c>
    </row>
    <row r="655" spans="1:6" x14ac:dyDescent="0.25">
      <c r="A655" s="3">
        <v>75000</v>
      </c>
      <c r="B655" s="3">
        <v>106084.5</v>
      </c>
      <c r="C655" s="8" t="s">
        <v>8219</v>
      </c>
      <c r="D655" s="3">
        <v>1107</v>
      </c>
      <c r="E655">
        <f t="shared" si="10"/>
        <v>988827.38240400003</v>
      </c>
      <c r="F655" s="3">
        <v>112.602</v>
      </c>
    </row>
    <row r="656" spans="1:6" x14ac:dyDescent="0.25">
      <c r="A656" s="3">
        <v>12000</v>
      </c>
      <c r="B656" s="3">
        <v>32075</v>
      </c>
      <c r="C656" s="8" t="s">
        <v>8219</v>
      </c>
      <c r="D656" s="3">
        <v>1013</v>
      </c>
      <c r="E656">
        <f t="shared" si="10"/>
        <v>810716.55840400001</v>
      </c>
      <c r="F656" s="3">
        <v>112.602</v>
      </c>
    </row>
    <row r="657" spans="1:6" x14ac:dyDescent="0.25">
      <c r="A657" s="3">
        <v>8000</v>
      </c>
      <c r="B657" s="3">
        <v>11751</v>
      </c>
      <c r="C657" s="8" t="s">
        <v>8219</v>
      </c>
      <c r="D657" s="3">
        <v>274</v>
      </c>
      <c r="E657">
        <f t="shared" si="10"/>
        <v>26049.314403999997</v>
      </c>
      <c r="F657" s="3">
        <v>112.602</v>
      </c>
    </row>
    <row r="658" spans="1:6" x14ac:dyDescent="0.25">
      <c r="A658" s="3">
        <v>5000</v>
      </c>
      <c r="B658" s="3">
        <v>10678</v>
      </c>
      <c r="C658" s="8" t="s">
        <v>8219</v>
      </c>
      <c r="D658" s="3">
        <v>87</v>
      </c>
      <c r="E658">
        <f t="shared" si="10"/>
        <v>655.46240400000022</v>
      </c>
      <c r="F658" s="3">
        <v>112.602</v>
      </c>
    </row>
    <row r="659" spans="1:6" x14ac:dyDescent="0.25">
      <c r="A659" s="3">
        <v>15000</v>
      </c>
      <c r="B659" s="3">
        <v>18855</v>
      </c>
      <c r="C659" s="8" t="s">
        <v>8219</v>
      </c>
      <c r="D659" s="3">
        <v>99</v>
      </c>
      <c r="E659">
        <f t="shared" si="10"/>
        <v>185.0144040000001</v>
      </c>
      <c r="F659" s="3">
        <v>112.602</v>
      </c>
    </row>
    <row r="660" spans="1:6" x14ac:dyDescent="0.25">
      <c r="A660" s="3">
        <v>28888</v>
      </c>
      <c r="B660" s="3">
        <v>30177</v>
      </c>
      <c r="C660" s="8" t="s">
        <v>8219</v>
      </c>
      <c r="D660" s="3">
        <v>276</v>
      </c>
      <c r="E660">
        <f t="shared" si="10"/>
        <v>26698.906403999998</v>
      </c>
      <c r="F660" s="3">
        <v>112.602</v>
      </c>
    </row>
    <row r="661" spans="1:6" x14ac:dyDescent="0.25">
      <c r="A661" s="3">
        <v>3000</v>
      </c>
      <c r="B661" s="3">
        <v>3017</v>
      </c>
      <c r="C661" s="8" t="s">
        <v>8219</v>
      </c>
      <c r="D661" s="3">
        <v>21</v>
      </c>
      <c r="E661">
        <f t="shared" si="10"/>
        <v>8390.9264039999998</v>
      </c>
      <c r="F661" s="3">
        <v>112.602</v>
      </c>
    </row>
    <row r="662" spans="1:6" x14ac:dyDescent="0.25">
      <c r="A662" s="3">
        <v>50000</v>
      </c>
      <c r="B662" s="3">
        <v>1529</v>
      </c>
      <c r="C662" s="9" t="s">
        <v>8221</v>
      </c>
      <c r="D662" s="3">
        <v>18</v>
      </c>
      <c r="E662">
        <f t="shared" si="10"/>
        <v>8949.5384040000008</v>
      </c>
      <c r="F662" s="3">
        <v>112.602</v>
      </c>
    </row>
    <row r="663" spans="1:6" x14ac:dyDescent="0.25">
      <c r="A663" s="3">
        <v>10000</v>
      </c>
      <c r="B663" s="3">
        <v>95</v>
      </c>
      <c r="C663" s="9" t="s">
        <v>8221</v>
      </c>
      <c r="D663" s="3">
        <v>9</v>
      </c>
      <c r="E663">
        <f t="shared" si="10"/>
        <v>10733.374404</v>
      </c>
      <c r="F663" s="3">
        <v>112.602</v>
      </c>
    </row>
    <row r="664" spans="1:6" x14ac:dyDescent="0.25">
      <c r="A664" s="3">
        <v>39000</v>
      </c>
      <c r="B664" s="3">
        <v>156</v>
      </c>
      <c r="C664" s="9" t="s">
        <v>8221</v>
      </c>
      <c r="D664" s="3">
        <v>4</v>
      </c>
      <c r="E664">
        <f t="shared" si="10"/>
        <v>11794.394404000001</v>
      </c>
      <c r="F664" s="3">
        <v>112.602</v>
      </c>
    </row>
    <row r="665" spans="1:6" x14ac:dyDescent="0.25">
      <c r="A665" s="3">
        <v>200000</v>
      </c>
      <c r="B665" s="3">
        <v>700</v>
      </c>
      <c r="C665" s="9" t="s">
        <v>8221</v>
      </c>
      <c r="D665" s="3">
        <v>7</v>
      </c>
      <c r="E665">
        <f t="shared" si="10"/>
        <v>11151.782404000001</v>
      </c>
      <c r="F665" s="3">
        <v>112.602</v>
      </c>
    </row>
    <row r="666" spans="1:6" x14ac:dyDescent="0.25">
      <c r="A666" s="3">
        <v>12000</v>
      </c>
      <c r="B666" s="3">
        <v>904</v>
      </c>
      <c r="C666" s="9" t="s">
        <v>8221</v>
      </c>
      <c r="D666" s="3">
        <v>29</v>
      </c>
      <c r="E666">
        <f t="shared" si="10"/>
        <v>6989.2944040000002</v>
      </c>
      <c r="F666" s="3">
        <v>112.602</v>
      </c>
    </row>
    <row r="667" spans="1:6" x14ac:dyDescent="0.25">
      <c r="A667" s="3">
        <v>10000</v>
      </c>
      <c r="B667" s="3">
        <v>1864</v>
      </c>
      <c r="C667" s="9" t="s">
        <v>8221</v>
      </c>
      <c r="D667" s="3">
        <v>12</v>
      </c>
      <c r="E667">
        <f t="shared" si="10"/>
        <v>10120.762404000001</v>
      </c>
      <c r="F667" s="3">
        <v>112.602</v>
      </c>
    </row>
    <row r="668" spans="1:6" x14ac:dyDescent="0.25">
      <c r="A668" s="3">
        <v>200000</v>
      </c>
      <c r="B668" s="3">
        <v>8</v>
      </c>
      <c r="C668" s="9" t="s">
        <v>8221</v>
      </c>
      <c r="D668" s="3">
        <v>4</v>
      </c>
      <c r="E668">
        <f t="shared" si="10"/>
        <v>11794.394404000001</v>
      </c>
      <c r="F668" s="3">
        <v>112.602</v>
      </c>
    </row>
    <row r="669" spans="1:6" x14ac:dyDescent="0.25">
      <c r="A669" s="3">
        <v>50000</v>
      </c>
      <c r="B669" s="3">
        <v>5010</v>
      </c>
      <c r="C669" s="9" t="s">
        <v>8221</v>
      </c>
      <c r="D669" s="3">
        <v>28</v>
      </c>
      <c r="E669">
        <f t="shared" si="10"/>
        <v>7157.4984040000008</v>
      </c>
      <c r="F669" s="3">
        <v>112.602</v>
      </c>
    </row>
    <row r="670" spans="1:6" x14ac:dyDescent="0.25">
      <c r="A670" s="3">
        <v>15000</v>
      </c>
      <c r="B670" s="3">
        <v>684</v>
      </c>
      <c r="C670" s="9" t="s">
        <v>8221</v>
      </c>
      <c r="D670" s="3">
        <v>25</v>
      </c>
      <c r="E670">
        <f t="shared" si="10"/>
        <v>7674.1104040000009</v>
      </c>
      <c r="F670" s="3">
        <v>112.602</v>
      </c>
    </row>
    <row r="671" spans="1:6" x14ac:dyDescent="0.25">
      <c r="A671" s="3">
        <v>200000</v>
      </c>
      <c r="B671" s="3">
        <v>43015</v>
      </c>
      <c r="C671" s="9" t="s">
        <v>8221</v>
      </c>
      <c r="D671" s="3">
        <v>28</v>
      </c>
      <c r="E671">
        <f t="shared" si="10"/>
        <v>7157.4984040000008</v>
      </c>
      <c r="F671" s="3">
        <v>112.602</v>
      </c>
    </row>
    <row r="672" spans="1:6" x14ac:dyDescent="0.25">
      <c r="A672" s="3">
        <v>90000</v>
      </c>
      <c r="B672" s="3">
        <v>26349</v>
      </c>
      <c r="C672" s="9" t="s">
        <v>8221</v>
      </c>
      <c r="D672" s="3">
        <v>310</v>
      </c>
      <c r="E672">
        <f t="shared" si="10"/>
        <v>38965.970404</v>
      </c>
      <c r="F672" s="3">
        <v>112.602</v>
      </c>
    </row>
    <row r="673" spans="1:6" x14ac:dyDescent="0.25">
      <c r="A673" s="3">
        <v>30000</v>
      </c>
      <c r="B673" s="3">
        <v>11828</v>
      </c>
      <c r="C673" s="9" t="s">
        <v>8221</v>
      </c>
      <c r="D673" s="3">
        <v>15</v>
      </c>
      <c r="E673">
        <f t="shared" si="10"/>
        <v>9526.150404</v>
      </c>
      <c r="F673" s="3">
        <v>112.602</v>
      </c>
    </row>
    <row r="674" spans="1:6" x14ac:dyDescent="0.25">
      <c r="A674" s="3">
        <v>50000</v>
      </c>
      <c r="B674" s="3">
        <v>10814</v>
      </c>
      <c r="C674" s="9" t="s">
        <v>8221</v>
      </c>
      <c r="D674" s="3">
        <v>215</v>
      </c>
      <c r="E674">
        <f t="shared" si="10"/>
        <v>10485.350403999999</v>
      </c>
      <c r="F674" s="3">
        <v>112.602</v>
      </c>
    </row>
    <row r="675" spans="1:6" x14ac:dyDescent="0.25">
      <c r="A675" s="3">
        <v>100000</v>
      </c>
      <c r="B675" s="3">
        <v>205</v>
      </c>
      <c r="C675" s="9" t="s">
        <v>8221</v>
      </c>
      <c r="D675" s="3">
        <v>3</v>
      </c>
      <c r="E675">
        <f t="shared" si="10"/>
        <v>12012.598404</v>
      </c>
      <c r="F675" s="3">
        <v>112.602</v>
      </c>
    </row>
    <row r="676" spans="1:6" x14ac:dyDescent="0.25">
      <c r="A676" s="3">
        <v>50000</v>
      </c>
      <c r="B676" s="3">
        <v>15</v>
      </c>
      <c r="C676" s="9" t="s">
        <v>8221</v>
      </c>
      <c r="D676" s="3">
        <v>2</v>
      </c>
      <c r="E676">
        <f t="shared" si="10"/>
        <v>12232.802404</v>
      </c>
      <c r="F676" s="3">
        <v>112.602</v>
      </c>
    </row>
    <row r="677" spans="1:6" x14ac:dyDescent="0.25">
      <c r="A677" s="3">
        <v>6000</v>
      </c>
      <c r="B677" s="3">
        <v>891</v>
      </c>
      <c r="C677" s="9" t="s">
        <v>8221</v>
      </c>
      <c r="D677" s="3">
        <v>26</v>
      </c>
      <c r="E677">
        <f t="shared" si="10"/>
        <v>7499.9064040000003</v>
      </c>
      <c r="F677" s="3">
        <v>112.602</v>
      </c>
    </row>
    <row r="678" spans="1:6" x14ac:dyDescent="0.25">
      <c r="A678" s="3">
        <v>100000</v>
      </c>
      <c r="B678" s="3">
        <v>1471</v>
      </c>
      <c r="C678" s="9" t="s">
        <v>8221</v>
      </c>
      <c r="D678" s="3">
        <v>24</v>
      </c>
      <c r="E678">
        <f t="shared" si="10"/>
        <v>7850.3144040000006</v>
      </c>
      <c r="F678" s="3">
        <v>112.602</v>
      </c>
    </row>
    <row r="679" spans="1:6" x14ac:dyDescent="0.25">
      <c r="A679" s="3">
        <v>50000</v>
      </c>
      <c r="B679" s="3">
        <v>12792</v>
      </c>
      <c r="C679" s="9" t="s">
        <v>8221</v>
      </c>
      <c r="D679" s="3">
        <v>96</v>
      </c>
      <c r="E679">
        <f t="shared" si="10"/>
        <v>275.62640400000015</v>
      </c>
      <c r="F679" s="3">
        <v>112.602</v>
      </c>
    </row>
    <row r="680" spans="1:6" x14ac:dyDescent="0.25">
      <c r="A680" s="3">
        <v>29000</v>
      </c>
      <c r="B680" s="3">
        <v>1108</v>
      </c>
      <c r="C680" s="9" t="s">
        <v>8221</v>
      </c>
      <c r="D680" s="3">
        <v>17</v>
      </c>
      <c r="E680">
        <f t="shared" si="10"/>
        <v>9139.7424040000005</v>
      </c>
      <c r="F680" s="3">
        <v>112.602</v>
      </c>
    </row>
    <row r="681" spans="1:6" x14ac:dyDescent="0.25">
      <c r="A681" s="3">
        <v>57000</v>
      </c>
      <c r="B681" s="3">
        <v>8827</v>
      </c>
      <c r="C681" s="9" t="s">
        <v>8221</v>
      </c>
      <c r="D681" s="3">
        <v>94</v>
      </c>
      <c r="E681">
        <f t="shared" si="10"/>
        <v>346.03440400000017</v>
      </c>
      <c r="F681" s="3">
        <v>112.602</v>
      </c>
    </row>
    <row r="682" spans="1:6" x14ac:dyDescent="0.25">
      <c r="A682" s="3">
        <v>75000</v>
      </c>
      <c r="B682" s="3">
        <v>19434</v>
      </c>
      <c r="C682" s="9" t="s">
        <v>8221</v>
      </c>
      <c r="D682" s="3">
        <v>129</v>
      </c>
      <c r="E682">
        <f t="shared" si="10"/>
        <v>268.89440399999989</v>
      </c>
      <c r="F682" s="3">
        <v>112.602</v>
      </c>
    </row>
    <row r="683" spans="1:6" x14ac:dyDescent="0.25">
      <c r="A683" s="3">
        <v>2500</v>
      </c>
      <c r="B683" s="3">
        <v>1</v>
      </c>
      <c r="C683" s="9" t="s">
        <v>8221</v>
      </c>
      <c r="D683" s="3">
        <v>1</v>
      </c>
      <c r="E683">
        <f t="shared" si="10"/>
        <v>12455.006404000002</v>
      </c>
      <c r="F683" s="3">
        <v>112.602</v>
      </c>
    </row>
    <row r="684" spans="1:6" x14ac:dyDescent="0.25">
      <c r="A684" s="3">
        <v>50000</v>
      </c>
      <c r="B684" s="3">
        <v>53</v>
      </c>
      <c r="C684" s="9" t="s">
        <v>8221</v>
      </c>
      <c r="D684" s="3">
        <v>4</v>
      </c>
      <c r="E684">
        <f t="shared" si="10"/>
        <v>11794.394404000001</v>
      </c>
      <c r="F684" s="3">
        <v>112.602</v>
      </c>
    </row>
    <row r="685" spans="1:6" x14ac:dyDescent="0.25">
      <c r="A685" s="3">
        <v>35000</v>
      </c>
      <c r="B685" s="3">
        <v>298</v>
      </c>
      <c r="C685" s="9" t="s">
        <v>8221</v>
      </c>
      <c r="D685" s="3">
        <v>3</v>
      </c>
      <c r="E685">
        <f t="shared" si="10"/>
        <v>12012.598404</v>
      </c>
      <c r="F685" s="3">
        <v>112.602</v>
      </c>
    </row>
    <row r="686" spans="1:6" x14ac:dyDescent="0.25">
      <c r="A686" s="3">
        <v>320000</v>
      </c>
      <c r="B686" s="3">
        <v>23948</v>
      </c>
      <c r="C686" s="9" t="s">
        <v>8221</v>
      </c>
      <c r="D686" s="3">
        <v>135</v>
      </c>
      <c r="E686">
        <f t="shared" si="10"/>
        <v>501.67040399999985</v>
      </c>
      <c r="F686" s="3">
        <v>112.602</v>
      </c>
    </row>
    <row r="687" spans="1:6" x14ac:dyDescent="0.25">
      <c r="A687" s="3">
        <v>2000</v>
      </c>
      <c r="B687" s="3">
        <v>553</v>
      </c>
      <c r="C687" s="9" t="s">
        <v>8221</v>
      </c>
      <c r="D687" s="3">
        <v>10</v>
      </c>
      <c r="E687">
        <f t="shared" si="10"/>
        <v>10527.170404</v>
      </c>
      <c r="F687" s="3">
        <v>112.602</v>
      </c>
    </row>
    <row r="688" spans="1:6" x14ac:dyDescent="0.25">
      <c r="A688" s="3">
        <v>500000</v>
      </c>
      <c r="B688" s="3">
        <v>0</v>
      </c>
      <c r="C688" s="9" t="s">
        <v>8221</v>
      </c>
      <c r="D688" s="3">
        <v>0</v>
      </c>
      <c r="E688">
        <f t="shared" si="10"/>
        <v>12679.210404000001</v>
      </c>
      <c r="F688" s="3">
        <v>112.602</v>
      </c>
    </row>
    <row r="689" spans="1:6" x14ac:dyDescent="0.25">
      <c r="A689" s="3">
        <v>100000</v>
      </c>
      <c r="B689" s="3">
        <v>3550</v>
      </c>
      <c r="C689" s="9" t="s">
        <v>8221</v>
      </c>
      <c r="D689" s="3">
        <v>6</v>
      </c>
      <c r="E689">
        <f t="shared" si="10"/>
        <v>11363.986404000001</v>
      </c>
      <c r="F689" s="3">
        <v>112.602</v>
      </c>
    </row>
    <row r="690" spans="1:6" x14ac:dyDescent="0.25">
      <c r="A690" s="3">
        <v>20000</v>
      </c>
      <c r="B690" s="3">
        <v>14598</v>
      </c>
      <c r="C690" s="9" t="s">
        <v>8221</v>
      </c>
      <c r="D690" s="3">
        <v>36</v>
      </c>
      <c r="E690">
        <f t="shared" si="10"/>
        <v>5867.8664040000003</v>
      </c>
      <c r="F690" s="3">
        <v>112.602</v>
      </c>
    </row>
    <row r="691" spans="1:6" x14ac:dyDescent="0.25">
      <c r="A691" s="3">
        <v>200000</v>
      </c>
      <c r="B691" s="3">
        <v>115297.5</v>
      </c>
      <c r="C691" s="9" t="s">
        <v>8221</v>
      </c>
      <c r="D691" s="3">
        <v>336</v>
      </c>
      <c r="E691">
        <f t="shared" si="10"/>
        <v>49906.666403999996</v>
      </c>
      <c r="F691" s="3">
        <v>112.602</v>
      </c>
    </row>
    <row r="692" spans="1:6" x14ac:dyDescent="0.25">
      <c r="A692" s="3">
        <v>20000</v>
      </c>
      <c r="B692" s="3">
        <v>2468</v>
      </c>
      <c r="C692" s="9" t="s">
        <v>8221</v>
      </c>
      <c r="D692" s="3">
        <v>34</v>
      </c>
      <c r="E692">
        <f t="shared" si="10"/>
        <v>6178.2744040000007</v>
      </c>
      <c r="F692" s="3">
        <v>112.602</v>
      </c>
    </row>
    <row r="693" spans="1:6" x14ac:dyDescent="0.25">
      <c r="A693" s="3">
        <v>50000</v>
      </c>
      <c r="B693" s="3">
        <v>260</v>
      </c>
      <c r="C693" s="9" t="s">
        <v>8221</v>
      </c>
      <c r="D693" s="3">
        <v>10</v>
      </c>
      <c r="E693">
        <f t="shared" si="10"/>
        <v>10527.170404</v>
      </c>
      <c r="F693" s="3">
        <v>112.602</v>
      </c>
    </row>
    <row r="694" spans="1:6" x14ac:dyDescent="0.25">
      <c r="A694" s="3">
        <v>20000</v>
      </c>
      <c r="B694" s="3">
        <v>1306</v>
      </c>
      <c r="C694" s="9" t="s">
        <v>8221</v>
      </c>
      <c r="D694" s="3">
        <v>201</v>
      </c>
      <c r="E694">
        <f t="shared" si="10"/>
        <v>7814.2064039999996</v>
      </c>
      <c r="F694" s="3">
        <v>112.602</v>
      </c>
    </row>
    <row r="695" spans="1:6" x14ac:dyDescent="0.25">
      <c r="A695" s="3">
        <v>100000</v>
      </c>
      <c r="B695" s="3">
        <v>35338</v>
      </c>
      <c r="C695" s="9" t="s">
        <v>8221</v>
      </c>
      <c r="D695" s="3">
        <v>296</v>
      </c>
      <c r="E695">
        <f t="shared" si="10"/>
        <v>33634.826403999999</v>
      </c>
      <c r="F695" s="3">
        <v>112.602</v>
      </c>
    </row>
    <row r="696" spans="1:6" x14ac:dyDescent="0.25">
      <c r="A696" s="3">
        <v>150000</v>
      </c>
      <c r="B696" s="3">
        <v>590</v>
      </c>
      <c r="C696" s="9" t="s">
        <v>8221</v>
      </c>
      <c r="D696" s="3">
        <v>7</v>
      </c>
      <c r="E696">
        <f t="shared" si="10"/>
        <v>11151.782404000001</v>
      </c>
      <c r="F696" s="3">
        <v>112.602</v>
      </c>
    </row>
    <row r="697" spans="1:6" x14ac:dyDescent="0.25">
      <c r="A697" s="3">
        <v>60000</v>
      </c>
      <c r="B697" s="3">
        <v>636</v>
      </c>
      <c r="C697" s="9" t="s">
        <v>8221</v>
      </c>
      <c r="D697" s="3">
        <v>7</v>
      </c>
      <c r="E697">
        <f t="shared" si="10"/>
        <v>11151.782404000001</v>
      </c>
      <c r="F697" s="3">
        <v>112.602</v>
      </c>
    </row>
    <row r="698" spans="1:6" x14ac:dyDescent="0.25">
      <c r="A698" s="3">
        <v>175000</v>
      </c>
      <c r="B698" s="3">
        <v>1</v>
      </c>
      <c r="C698" s="9" t="s">
        <v>8221</v>
      </c>
      <c r="D698" s="3">
        <v>1</v>
      </c>
      <c r="E698">
        <f t="shared" si="10"/>
        <v>12455.006404000002</v>
      </c>
      <c r="F698" s="3">
        <v>112.602</v>
      </c>
    </row>
    <row r="699" spans="1:6" x14ac:dyDescent="0.25">
      <c r="A699" s="3">
        <v>5000</v>
      </c>
      <c r="B699" s="3">
        <v>2319</v>
      </c>
      <c r="C699" s="9" t="s">
        <v>8221</v>
      </c>
      <c r="D699" s="3">
        <v>114</v>
      </c>
      <c r="E699">
        <f t="shared" si="10"/>
        <v>1.9544039999999891</v>
      </c>
      <c r="F699" s="3">
        <v>112.602</v>
      </c>
    </row>
    <row r="700" spans="1:6" x14ac:dyDescent="0.25">
      <c r="A700" s="3">
        <v>100000</v>
      </c>
      <c r="B700" s="3">
        <v>15390</v>
      </c>
      <c r="C700" s="9" t="s">
        <v>8221</v>
      </c>
      <c r="D700" s="3">
        <v>29</v>
      </c>
      <c r="E700">
        <f t="shared" si="10"/>
        <v>6989.2944040000002</v>
      </c>
      <c r="F700" s="3">
        <v>112.602</v>
      </c>
    </row>
    <row r="701" spans="1:6" x14ac:dyDescent="0.25">
      <c r="A701" s="3">
        <v>130000</v>
      </c>
      <c r="B701" s="3">
        <v>107148.74</v>
      </c>
      <c r="C701" s="9" t="s">
        <v>8221</v>
      </c>
      <c r="D701" s="3">
        <v>890</v>
      </c>
      <c r="E701">
        <f t="shared" si="10"/>
        <v>604347.65040400007</v>
      </c>
      <c r="F701" s="3">
        <v>112.602</v>
      </c>
    </row>
    <row r="702" spans="1:6" x14ac:dyDescent="0.25">
      <c r="A702" s="3">
        <v>15000</v>
      </c>
      <c r="B702" s="3">
        <v>403</v>
      </c>
      <c r="C702" s="9" t="s">
        <v>8221</v>
      </c>
      <c r="D702" s="3">
        <v>31</v>
      </c>
      <c r="E702">
        <f t="shared" si="10"/>
        <v>6658.8864040000008</v>
      </c>
      <c r="F702" s="3">
        <v>112.602</v>
      </c>
    </row>
    <row r="703" spans="1:6" x14ac:dyDescent="0.25">
      <c r="A703" s="3">
        <v>23000</v>
      </c>
      <c r="B703" s="3">
        <v>6118</v>
      </c>
      <c r="C703" s="9" t="s">
        <v>8221</v>
      </c>
      <c r="D703" s="3">
        <v>21</v>
      </c>
      <c r="E703">
        <f t="shared" si="10"/>
        <v>8390.9264039999998</v>
      </c>
      <c r="F703" s="3">
        <v>112.602</v>
      </c>
    </row>
    <row r="704" spans="1:6" x14ac:dyDescent="0.25">
      <c r="A704" s="3">
        <v>15000</v>
      </c>
      <c r="B704" s="3">
        <v>4622.01</v>
      </c>
      <c r="C704" s="9" t="s">
        <v>8221</v>
      </c>
      <c r="D704" s="3">
        <v>37</v>
      </c>
      <c r="E704">
        <f t="shared" si="10"/>
        <v>5715.6624040000006</v>
      </c>
      <c r="F704" s="3">
        <v>112.602</v>
      </c>
    </row>
    <row r="705" spans="1:6" x14ac:dyDescent="0.25">
      <c r="A705" s="3">
        <v>15000</v>
      </c>
      <c r="B705" s="3">
        <v>837</v>
      </c>
      <c r="C705" s="9" t="s">
        <v>8221</v>
      </c>
      <c r="D705" s="3">
        <v>7</v>
      </c>
      <c r="E705">
        <f t="shared" si="10"/>
        <v>11151.782404000001</v>
      </c>
      <c r="F705" s="3">
        <v>112.602</v>
      </c>
    </row>
    <row r="706" spans="1:6" x14ac:dyDescent="0.25">
      <c r="A706" s="3">
        <v>55000</v>
      </c>
      <c r="B706" s="3">
        <v>481</v>
      </c>
      <c r="C706" s="9" t="s">
        <v>8221</v>
      </c>
      <c r="D706" s="3">
        <v>4</v>
      </c>
      <c r="E706">
        <f t="shared" si="10"/>
        <v>11794.394404000001</v>
      </c>
      <c r="F706" s="3">
        <v>112.602</v>
      </c>
    </row>
    <row r="707" spans="1:6" x14ac:dyDescent="0.25">
      <c r="A707" s="3">
        <v>100000</v>
      </c>
      <c r="B707" s="3">
        <v>977</v>
      </c>
      <c r="C707" s="9" t="s">
        <v>8221</v>
      </c>
      <c r="D707" s="3">
        <v>5</v>
      </c>
      <c r="E707">
        <f t="shared" ref="E707:E770" si="11">POWER(D707-F707,2)</f>
        <v>11578.190404000001</v>
      </c>
      <c r="F707" s="3">
        <v>112.602</v>
      </c>
    </row>
    <row r="708" spans="1:6" x14ac:dyDescent="0.25">
      <c r="A708" s="3">
        <v>100000</v>
      </c>
      <c r="B708" s="3">
        <v>0</v>
      </c>
      <c r="C708" s="9" t="s">
        <v>8221</v>
      </c>
      <c r="D708" s="3">
        <v>0</v>
      </c>
      <c r="E708">
        <f t="shared" si="11"/>
        <v>12679.210404000001</v>
      </c>
      <c r="F708" s="3">
        <v>112.602</v>
      </c>
    </row>
    <row r="709" spans="1:6" x14ac:dyDescent="0.25">
      <c r="A709" s="3">
        <v>68000</v>
      </c>
      <c r="B709" s="3">
        <v>53670.6</v>
      </c>
      <c r="C709" s="9" t="s">
        <v>8221</v>
      </c>
      <c r="D709" s="3">
        <v>456</v>
      </c>
      <c r="E709">
        <f t="shared" si="11"/>
        <v>117922.18640400002</v>
      </c>
      <c r="F709" s="3">
        <v>112.602</v>
      </c>
    </row>
    <row r="710" spans="1:6" x14ac:dyDescent="0.25">
      <c r="A710" s="3">
        <v>40000</v>
      </c>
      <c r="B710" s="3">
        <v>8837</v>
      </c>
      <c r="C710" s="9" t="s">
        <v>8221</v>
      </c>
      <c r="D710" s="3">
        <v>369</v>
      </c>
      <c r="E710">
        <f t="shared" si="11"/>
        <v>65739.934404000014</v>
      </c>
      <c r="F710" s="3">
        <v>112.602</v>
      </c>
    </row>
    <row r="711" spans="1:6" x14ac:dyDescent="0.25">
      <c r="A711" s="3">
        <v>15000</v>
      </c>
      <c r="B711" s="3">
        <v>61</v>
      </c>
      <c r="C711" s="9" t="s">
        <v>8221</v>
      </c>
      <c r="D711" s="3">
        <v>2</v>
      </c>
      <c r="E711">
        <f t="shared" si="11"/>
        <v>12232.802404</v>
      </c>
      <c r="F711" s="3">
        <v>112.602</v>
      </c>
    </row>
    <row r="712" spans="1:6" x14ac:dyDescent="0.25">
      <c r="A712" s="3">
        <v>1200</v>
      </c>
      <c r="B712" s="3">
        <v>0</v>
      </c>
      <c r="C712" s="9" t="s">
        <v>8221</v>
      </c>
      <c r="D712" s="3">
        <v>0</v>
      </c>
      <c r="E712">
        <f t="shared" si="11"/>
        <v>12679.210404000001</v>
      </c>
      <c r="F712" s="3">
        <v>112.602</v>
      </c>
    </row>
    <row r="713" spans="1:6" x14ac:dyDescent="0.25">
      <c r="A713" s="3">
        <v>100000</v>
      </c>
      <c r="B713" s="3">
        <v>33791</v>
      </c>
      <c r="C713" s="9" t="s">
        <v>8221</v>
      </c>
      <c r="D713" s="3">
        <v>338</v>
      </c>
      <c r="E713">
        <f t="shared" si="11"/>
        <v>50804.258404</v>
      </c>
      <c r="F713" s="3">
        <v>112.602</v>
      </c>
    </row>
    <row r="714" spans="1:6" x14ac:dyDescent="0.25">
      <c r="A714" s="3">
        <v>48500</v>
      </c>
      <c r="B714" s="3">
        <v>105</v>
      </c>
      <c r="C714" s="9" t="s">
        <v>8221</v>
      </c>
      <c r="D714" s="3">
        <v>4</v>
      </c>
      <c r="E714">
        <f t="shared" si="11"/>
        <v>11794.394404000001</v>
      </c>
      <c r="F714" s="3">
        <v>112.602</v>
      </c>
    </row>
    <row r="715" spans="1:6" x14ac:dyDescent="0.25">
      <c r="A715" s="3">
        <v>25000</v>
      </c>
      <c r="B715" s="3">
        <v>199</v>
      </c>
      <c r="C715" s="9" t="s">
        <v>8221</v>
      </c>
      <c r="D715" s="3">
        <v>1</v>
      </c>
      <c r="E715">
        <f t="shared" si="11"/>
        <v>12455.006404000002</v>
      </c>
      <c r="F715" s="3">
        <v>112.602</v>
      </c>
    </row>
    <row r="716" spans="1:6" x14ac:dyDescent="0.25">
      <c r="A716" s="3">
        <v>15000</v>
      </c>
      <c r="B716" s="3">
        <v>2249</v>
      </c>
      <c r="C716" s="9" t="s">
        <v>8221</v>
      </c>
      <c r="D716" s="3">
        <v>28</v>
      </c>
      <c r="E716">
        <f t="shared" si="11"/>
        <v>7157.4984040000008</v>
      </c>
      <c r="F716" s="3">
        <v>112.602</v>
      </c>
    </row>
    <row r="717" spans="1:6" x14ac:dyDescent="0.25">
      <c r="A717" s="3">
        <v>27500</v>
      </c>
      <c r="B717" s="3">
        <v>1389</v>
      </c>
      <c r="C717" s="9" t="s">
        <v>8221</v>
      </c>
      <c r="D717" s="3">
        <v>12</v>
      </c>
      <c r="E717">
        <f t="shared" si="11"/>
        <v>10120.762404000001</v>
      </c>
      <c r="F717" s="3">
        <v>112.602</v>
      </c>
    </row>
    <row r="718" spans="1:6" x14ac:dyDescent="0.25">
      <c r="A718" s="3">
        <v>7000</v>
      </c>
      <c r="B718" s="3">
        <v>715</v>
      </c>
      <c r="C718" s="9" t="s">
        <v>8221</v>
      </c>
      <c r="D718" s="3">
        <v>16</v>
      </c>
      <c r="E718">
        <f t="shared" si="11"/>
        <v>9331.9464040000003</v>
      </c>
      <c r="F718" s="3">
        <v>112.602</v>
      </c>
    </row>
    <row r="719" spans="1:6" x14ac:dyDescent="0.25">
      <c r="A719" s="3">
        <v>100000</v>
      </c>
      <c r="B719" s="3">
        <v>305</v>
      </c>
      <c r="C719" s="9" t="s">
        <v>8221</v>
      </c>
      <c r="D719" s="3">
        <v>4</v>
      </c>
      <c r="E719">
        <f t="shared" si="11"/>
        <v>11794.394404000001</v>
      </c>
      <c r="F719" s="3">
        <v>112.602</v>
      </c>
    </row>
    <row r="720" spans="1:6" x14ac:dyDescent="0.25">
      <c r="A720" s="3">
        <v>12000</v>
      </c>
      <c r="B720" s="3">
        <v>90</v>
      </c>
      <c r="C720" s="9" t="s">
        <v>8221</v>
      </c>
      <c r="D720" s="3">
        <v>4</v>
      </c>
      <c r="E720">
        <f t="shared" si="11"/>
        <v>11794.394404000001</v>
      </c>
      <c r="F720" s="3">
        <v>112.602</v>
      </c>
    </row>
    <row r="721" spans="1:6" x14ac:dyDescent="0.25">
      <c r="A721" s="3">
        <v>15000</v>
      </c>
      <c r="B721" s="3">
        <v>194</v>
      </c>
      <c r="C721" s="9" t="s">
        <v>8221</v>
      </c>
      <c r="D721" s="3">
        <v>10</v>
      </c>
      <c r="E721">
        <f t="shared" si="11"/>
        <v>10527.170404</v>
      </c>
      <c r="F721" s="3">
        <v>112.602</v>
      </c>
    </row>
    <row r="722" spans="1:6" x14ac:dyDescent="0.25">
      <c r="A722" s="3">
        <v>1900</v>
      </c>
      <c r="B722" s="3">
        <v>2735</v>
      </c>
      <c r="C722" s="8" t="s">
        <v>8219</v>
      </c>
      <c r="D722" s="3">
        <v>41</v>
      </c>
      <c r="E722">
        <f t="shared" si="11"/>
        <v>5126.8464040000008</v>
      </c>
      <c r="F722" s="3">
        <v>112.602</v>
      </c>
    </row>
    <row r="723" spans="1:6" x14ac:dyDescent="0.25">
      <c r="A723" s="3">
        <v>8200</v>
      </c>
      <c r="B723" s="3">
        <v>10013</v>
      </c>
      <c r="C723" s="8" t="s">
        <v>8219</v>
      </c>
      <c r="D723" s="3">
        <v>119</v>
      </c>
      <c r="E723">
        <f t="shared" si="11"/>
        <v>40.934403999999951</v>
      </c>
      <c r="F723" s="3">
        <v>112.602</v>
      </c>
    </row>
    <row r="724" spans="1:6" x14ac:dyDescent="0.25">
      <c r="A724" s="3">
        <v>25000</v>
      </c>
      <c r="B724" s="3">
        <v>33006</v>
      </c>
      <c r="C724" s="8" t="s">
        <v>8219</v>
      </c>
      <c r="D724" s="3">
        <v>153</v>
      </c>
      <c r="E724">
        <f t="shared" si="11"/>
        <v>1631.9984039999997</v>
      </c>
      <c r="F724" s="3">
        <v>112.602</v>
      </c>
    </row>
    <row r="725" spans="1:6" x14ac:dyDescent="0.25">
      <c r="A725" s="3">
        <v>5000</v>
      </c>
      <c r="B725" s="3">
        <v>5469</v>
      </c>
      <c r="C725" s="8" t="s">
        <v>8219</v>
      </c>
      <c r="D725" s="3">
        <v>100</v>
      </c>
      <c r="E725">
        <f t="shared" si="11"/>
        <v>158.81040400000009</v>
      </c>
      <c r="F725" s="3">
        <v>112.602</v>
      </c>
    </row>
    <row r="726" spans="1:6" x14ac:dyDescent="0.25">
      <c r="A726" s="3">
        <v>7000</v>
      </c>
      <c r="B726" s="3">
        <v>7383.01</v>
      </c>
      <c r="C726" s="8" t="s">
        <v>8219</v>
      </c>
      <c r="D726" s="3">
        <v>143</v>
      </c>
      <c r="E726">
        <f t="shared" si="11"/>
        <v>924.03840399999979</v>
      </c>
      <c r="F726" s="3">
        <v>112.602</v>
      </c>
    </row>
    <row r="727" spans="1:6" x14ac:dyDescent="0.25">
      <c r="A727" s="3">
        <v>20000</v>
      </c>
      <c r="B727" s="3">
        <v>20070</v>
      </c>
      <c r="C727" s="8" t="s">
        <v>8219</v>
      </c>
      <c r="D727" s="3">
        <v>140</v>
      </c>
      <c r="E727">
        <f t="shared" si="11"/>
        <v>750.65040399999975</v>
      </c>
      <c r="F727" s="3">
        <v>112.602</v>
      </c>
    </row>
    <row r="728" spans="1:6" x14ac:dyDescent="0.25">
      <c r="A728" s="3">
        <v>2500</v>
      </c>
      <c r="B728" s="3">
        <v>2535</v>
      </c>
      <c r="C728" s="8" t="s">
        <v>8219</v>
      </c>
      <c r="D728" s="3">
        <v>35</v>
      </c>
      <c r="E728">
        <f t="shared" si="11"/>
        <v>6022.070404000001</v>
      </c>
      <c r="F728" s="3">
        <v>112.602</v>
      </c>
    </row>
    <row r="729" spans="1:6" x14ac:dyDescent="0.25">
      <c r="A729" s="3">
        <v>3500</v>
      </c>
      <c r="B729" s="3">
        <v>5443</v>
      </c>
      <c r="C729" s="8" t="s">
        <v>8219</v>
      </c>
      <c r="D729" s="3">
        <v>149</v>
      </c>
      <c r="E729">
        <f t="shared" si="11"/>
        <v>1324.8144039999997</v>
      </c>
      <c r="F729" s="3">
        <v>112.602</v>
      </c>
    </row>
    <row r="730" spans="1:6" x14ac:dyDescent="0.25">
      <c r="A730" s="3">
        <v>7500</v>
      </c>
      <c r="B730" s="3">
        <v>7917.45</v>
      </c>
      <c r="C730" s="8" t="s">
        <v>8219</v>
      </c>
      <c r="D730" s="3">
        <v>130</v>
      </c>
      <c r="E730">
        <f t="shared" si="11"/>
        <v>302.69040399999989</v>
      </c>
      <c r="F730" s="3">
        <v>112.602</v>
      </c>
    </row>
    <row r="731" spans="1:6" x14ac:dyDescent="0.25">
      <c r="A731" s="3">
        <v>4000</v>
      </c>
      <c r="B731" s="3">
        <v>5226</v>
      </c>
      <c r="C731" s="8" t="s">
        <v>8219</v>
      </c>
      <c r="D731" s="3">
        <v>120</v>
      </c>
      <c r="E731">
        <f t="shared" si="11"/>
        <v>54.730403999999943</v>
      </c>
      <c r="F731" s="3">
        <v>112.602</v>
      </c>
    </row>
    <row r="732" spans="1:6" x14ac:dyDescent="0.25">
      <c r="A732" s="3">
        <v>20000</v>
      </c>
      <c r="B732" s="3">
        <v>26438</v>
      </c>
      <c r="C732" s="8" t="s">
        <v>8219</v>
      </c>
      <c r="D732" s="3">
        <v>265</v>
      </c>
      <c r="E732">
        <f t="shared" si="11"/>
        <v>23225.150404</v>
      </c>
      <c r="F732" s="3">
        <v>112.602</v>
      </c>
    </row>
    <row r="733" spans="1:6" x14ac:dyDescent="0.25">
      <c r="A733" s="3">
        <v>5000</v>
      </c>
      <c r="B733" s="3">
        <v>6300</v>
      </c>
      <c r="C733" s="8" t="s">
        <v>8219</v>
      </c>
      <c r="D733" s="3">
        <v>71</v>
      </c>
      <c r="E733">
        <f t="shared" si="11"/>
        <v>1730.7264040000002</v>
      </c>
      <c r="F733" s="3">
        <v>112.602</v>
      </c>
    </row>
    <row r="734" spans="1:6" x14ac:dyDescent="0.25">
      <c r="A734" s="3">
        <v>40</v>
      </c>
      <c r="B734" s="3">
        <v>64</v>
      </c>
      <c r="C734" s="8" t="s">
        <v>8219</v>
      </c>
      <c r="D734" s="3">
        <v>13</v>
      </c>
      <c r="E734">
        <f t="shared" si="11"/>
        <v>9920.5584040000012</v>
      </c>
      <c r="F734" s="3">
        <v>112.602</v>
      </c>
    </row>
    <row r="735" spans="1:6" x14ac:dyDescent="0.25">
      <c r="A735" s="3">
        <v>2500</v>
      </c>
      <c r="B735" s="3">
        <v>3012</v>
      </c>
      <c r="C735" s="8" t="s">
        <v>8219</v>
      </c>
      <c r="D735" s="3">
        <v>169</v>
      </c>
      <c r="E735">
        <f t="shared" si="11"/>
        <v>3180.7344039999994</v>
      </c>
      <c r="F735" s="3">
        <v>112.602</v>
      </c>
    </row>
    <row r="736" spans="1:6" x14ac:dyDescent="0.25">
      <c r="A736" s="3">
        <v>8500</v>
      </c>
      <c r="B736" s="3">
        <v>10670</v>
      </c>
      <c r="C736" s="8" t="s">
        <v>8219</v>
      </c>
      <c r="D736" s="3">
        <v>57</v>
      </c>
      <c r="E736">
        <f t="shared" si="11"/>
        <v>3091.5824040000002</v>
      </c>
      <c r="F736" s="3">
        <v>112.602</v>
      </c>
    </row>
    <row r="737" spans="1:6" x14ac:dyDescent="0.25">
      <c r="A737" s="3">
        <v>47000</v>
      </c>
      <c r="B737" s="3">
        <v>53771</v>
      </c>
      <c r="C737" s="8" t="s">
        <v>8219</v>
      </c>
      <c r="D737" s="3">
        <v>229</v>
      </c>
      <c r="E737">
        <f t="shared" si="11"/>
        <v>13548.494403999999</v>
      </c>
      <c r="F737" s="3">
        <v>112.602</v>
      </c>
    </row>
    <row r="738" spans="1:6" x14ac:dyDescent="0.25">
      <c r="A738" s="3">
        <v>3600</v>
      </c>
      <c r="B738" s="3">
        <v>11345</v>
      </c>
      <c r="C738" s="8" t="s">
        <v>8219</v>
      </c>
      <c r="D738" s="3">
        <v>108</v>
      </c>
      <c r="E738">
        <f t="shared" si="11"/>
        <v>21.178404000000036</v>
      </c>
      <c r="F738" s="3">
        <v>112.602</v>
      </c>
    </row>
    <row r="739" spans="1:6" x14ac:dyDescent="0.25">
      <c r="A739" s="3">
        <v>5000</v>
      </c>
      <c r="B739" s="3">
        <v>6120</v>
      </c>
      <c r="C739" s="8" t="s">
        <v>8219</v>
      </c>
      <c r="D739" s="3">
        <v>108</v>
      </c>
      <c r="E739">
        <f t="shared" si="11"/>
        <v>21.178404000000036</v>
      </c>
      <c r="F739" s="3">
        <v>112.602</v>
      </c>
    </row>
    <row r="740" spans="1:6" x14ac:dyDescent="0.25">
      <c r="A740" s="3">
        <v>1500</v>
      </c>
      <c r="B740" s="3">
        <v>1601</v>
      </c>
      <c r="C740" s="8" t="s">
        <v>8219</v>
      </c>
      <c r="D740" s="3">
        <v>41</v>
      </c>
      <c r="E740">
        <f t="shared" si="11"/>
        <v>5126.8464040000008</v>
      </c>
      <c r="F740" s="3">
        <v>112.602</v>
      </c>
    </row>
    <row r="741" spans="1:6" x14ac:dyDescent="0.25">
      <c r="A741" s="3">
        <v>6000</v>
      </c>
      <c r="B741" s="3">
        <v>9500</v>
      </c>
      <c r="C741" s="8" t="s">
        <v>8219</v>
      </c>
      <c r="D741" s="3">
        <v>139</v>
      </c>
      <c r="E741">
        <f t="shared" si="11"/>
        <v>696.85440399999982</v>
      </c>
      <c r="F741" s="3">
        <v>112.602</v>
      </c>
    </row>
    <row r="742" spans="1:6" x14ac:dyDescent="0.25">
      <c r="A742" s="3">
        <v>3000</v>
      </c>
      <c r="B742" s="3">
        <v>3222</v>
      </c>
      <c r="C742" s="8" t="s">
        <v>8219</v>
      </c>
      <c r="D742" s="3">
        <v>19</v>
      </c>
      <c r="E742">
        <f t="shared" si="11"/>
        <v>8761.3344040000011</v>
      </c>
      <c r="F742" s="3">
        <v>112.602</v>
      </c>
    </row>
    <row r="743" spans="1:6" x14ac:dyDescent="0.25">
      <c r="A743" s="3">
        <v>13000</v>
      </c>
      <c r="B743" s="3">
        <v>13293.8</v>
      </c>
      <c r="C743" s="8" t="s">
        <v>8219</v>
      </c>
      <c r="D743" s="3">
        <v>94</v>
      </c>
      <c r="E743">
        <f t="shared" si="11"/>
        <v>346.03440400000017</v>
      </c>
      <c r="F743" s="3">
        <v>112.602</v>
      </c>
    </row>
    <row r="744" spans="1:6" x14ac:dyDescent="0.25">
      <c r="A744" s="3">
        <v>1400</v>
      </c>
      <c r="B744" s="3">
        <v>1550</v>
      </c>
      <c r="C744" s="8" t="s">
        <v>8219</v>
      </c>
      <c r="D744" s="3">
        <v>23</v>
      </c>
      <c r="E744">
        <f t="shared" si="11"/>
        <v>8028.5184040000004</v>
      </c>
      <c r="F744" s="3">
        <v>112.602</v>
      </c>
    </row>
    <row r="745" spans="1:6" x14ac:dyDescent="0.25">
      <c r="A745" s="3">
        <v>550</v>
      </c>
      <c r="B745" s="3">
        <v>814</v>
      </c>
      <c r="C745" s="8" t="s">
        <v>8219</v>
      </c>
      <c r="D745" s="3">
        <v>15</v>
      </c>
      <c r="E745">
        <f t="shared" si="11"/>
        <v>9526.150404</v>
      </c>
      <c r="F745" s="3">
        <v>112.602</v>
      </c>
    </row>
    <row r="746" spans="1:6" x14ac:dyDescent="0.25">
      <c r="A746" s="3">
        <v>5000</v>
      </c>
      <c r="B746" s="3">
        <v>5116</v>
      </c>
      <c r="C746" s="8" t="s">
        <v>8219</v>
      </c>
      <c r="D746" s="3">
        <v>62</v>
      </c>
      <c r="E746">
        <f t="shared" si="11"/>
        <v>2560.5624040000002</v>
      </c>
      <c r="F746" s="3">
        <v>112.602</v>
      </c>
    </row>
    <row r="747" spans="1:6" x14ac:dyDescent="0.25">
      <c r="A747" s="3">
        <v>2220</v>
      </c>
      <c r="B747" s="3">
        <v>3976</v>
      </c>
      <c r="C747" s="8" t="s">
        <v>8219</v>
      </c>
      <c r="D747" s="3">
        <v>74</v>
      </c>
      <c r="E747">
        <f t="shared" si="11"/>
        <v>1490.1144040000004</v>
      </c>
      <c r="F747" s="3">
        <v>112.602</v>
      </c>
    </row>
    <row r="748" spans="1:6" x14ac:dyDescent="0.25">
      <c r="A748" s="3">
        <v>2987</v>
      </c>
      <c r="B748" s="3">
        <v>3318</v>
      </c>
      <c r="C748" s="8" t="s">
        <v>8219</v>
      </c>
      <c r="D748" s="3">
        <v>97</v>
      </c>
      <c r="E748">
        <f t="shared" si="11"/>
        <v>243.42240400000011</v>
      </c>
      <c r="F748" s="3">
        <v>112.602</v>
      </c>
    </row>
    <row r="749" spans="1:6" x14ac:dyDescent="0.25">
      <c r="A749" s="3">
        <v>7000</v>
      </c>
      <c r="B749" s="3">
        <v>7003</v>
      </c>
      <c r="C749" s="8" t="s">
        <v>8219</v>
      </c>
      <c r="D749" s="3">
        <v>55</v>
      </c>
      <c r="E749">
        <f t="shared" si="11"/>
        <v>3317.9904040000006</v>
      </c>
      <c r="F749" s="3">
        <v>112.602</v>
      </c>
    </row>
    <row r="750" spans="1:6" x14ac:dyDescent="0.25">
      <c r="A750" s="3">
        <v>2000</v>
      </c>
      <c r="B750" s="3">
        <v>2005</v>
      </c>
      <c r="C750" s="8" t="s">
        <v>8219</v>
      </c>
      <c r="D750" s="3">
        <v>44</v>
      </c>
      <c r="E750">
        <f t="shared" si="11"/>
        <v>4706.2344040000007</v>
      </c>
      <c r="F750" s="3">
        <v>112.602</v>
      </c>
    </row>
    <row r="751" spans="1:6" x14ac:dyDescent="0.25">
      <c r="A751" s="3">
        <v>10000</v>
      </c>
      <c r="B751" s="3">
        <v>10556</v>
      </c>
      <c r="C751" s="8" t="s">
        <v>8219</v>
      </c>
      <c r="D751" s="3">
        <v>110</v>
      </c>
      <c r="E751">
        <f t="shared" si="11"/>
        <v>6.7704040000000205</v>
      </c>
      <c r="F751" s="3">
        <v>112.602</v>
      </c>
    </row>
    <row r="752" spans="1:6" x14ac:dyDescent="0.25">
      <c r="A752" s="3">
        <v>4444</v>
      </c>
      <c r="B752" s="3">
        <v>4559</v>
      </c>
      <c r="C752" s="8" t="s">
        <v>8219</v>
      </c>
      <c r="D752" s="3">
        <v>59</v>
      </c>
      <c r="E752">
        <f t="shared" si="11"/>
        <v>2873.1744040000003</v>
      </c>
      <c r="F752" s="3">
        <v>112.602</v>
      </c>
    </row>
    <row r="753" spans="1:6" x14ac:dyDescent="0.25">
      <c r="A753" s="3">
        <v>3000</v>
      </c>
      <c r="B753" s="3">
        <v>3555</v>
      </c>
      <c r="C753" s="8" t="s">
        <v>8219</v>
      </c>
      <c r="D753" s="3">
        <v>62</v>
      </c>
      <c r="E753">
        <f t="shared" si="11"/>
        <v>2560.5624040000002</v>
      </c>
      <c r="F753" s="3">
        <v>112.602</v>
      </c>
    </row>
    <row r="754" spans="1:6" x14ac:dyDescent="0.25">
      <c r="A754" s="3">
        <v>5000</v>
      </c>
      <c r="B754" s="3">
        <v>5585</v>
      </c>
      <c r="C754" s="8" t="s">
        <v>8219</v>
      </c>
      <c r="D754" s="3">
        <v>105</v>
      </c>
      <c r="E754">
        <f t="shared" si="11"/>
        <v>57.790404000000059</v>
      </c>
      <c r="F754" s="3">
        <v>112.602</v>
      </c>
    </row>
    <row r="755" spans="1:6" x14ac:dyDescent="0.25">
      <c r="A755" s="3">
        <v>10000</v>
      </c>
      <c r="B755" s="3">
        <v>12800</v>
      </c>
      <c r="C755" s="8" t="s">
        <v>8219</v>
      </c>
      <c r="D755" s="3">
        <v>26</v>
      </c>
      <c r="E755">
        <f t="shared" si="11"/>
        <v>7499.9064040000003</v>
      </c>
      <c r="F755" s="3">
        <v>112.602</v>
      </c>
    </row>
    <row r="756" spans="1:6" x14ac:dyDescent="0.25">
      <c r="A756" s="3">
        <v>2000</v>
      </c>
      <c r="B756" s="3">
        <v>2075</v>
      </c>
      <c r="C756" s="8" t="s">
        <v>8219</v>
      </c>
      <c r="D756" s="3">
        <v>49</v>
      </c>
      <c r="E756">
        <f t="shared" si="11"/>
        <v>4045.2144040000003</v>
      </c>
      <c r="F756" s="3">
        <v>112.602</v>
      </c>
    </row>
    <row r="757" spans="1:6" x14ac:dyDescent="0.25">
      <c r="A757" s="3">
        <v>2500</v>
      </c>
      <c r="B757" s="3">
        <v>2547.69</v>
      </c>
      <c r="C757" s="8" t="s">
        <v>8219</v>
      </c>
      <c r="D757" s="3">
        <v>68</v>
      </c>
      <c r="E757">
        <f t="shared" si="11"/>
        <v>1989.3384040000003</v>
      </c>
      <c r="F757" s="3">
        <v>112.602</v>
      </c>
    </row>
    <row r="758" spans="1:6" x14ac:dyDescent="0.25">
      <c r="A758" s="3">
        <v>700</v>
      </c>
      <c r="B758" s="3">
        <v>824</v>
      </c>
      <c r="C758" s="8" t="s">
        <v>8219</v>
      </c>
      <c r="D758" s="3">
        <v>22</v>
      </c>
      <c r="E758">
        <f t="shared" si="11"/>
        <v>8208.7224040000001</v>
      </c>
      <c r="F758" s="3">
        <v>112.602</v>
      </c>
    </row>
    <row r="759" spans="1:6" x14ac:dyDescent="0.25">
      <c r="A759" s="3">
        <v>250</v>
      </c>
      <c r="B759" s="3">
        <v>595</v>
      </c>
      <c r="C759" s="8" t="s">
        <v>8219</v>
      </c>
      <c r="D759" s="3">
        <v>18</v>
      </c>
      <c r="E759">
        <f t="shared" si="11"/>
        <v>8949.5384040000008</v>
      </c>
      <c r="F759" s="3">
        <v>112.602</v>
      </c>
    </row>
    <row r="760" spans="1:6" x14ac:dyDescent="0.25">
      <c r="A760" s="3">
        <v>2500</v>
      </c>
      <c r="B760" s="3">
        <v>2550</v>
      </c>
      <c r="C760" s="8" t="s">
        <v>8219</v>
      </c>
      <c r="D760" s="3">
        <v>19</v>
      </c>
      <c r="E760">
        <f t="shared" si="11"/>
        <v>8761.3344040000011</v>
      </c>
      <c r="F760" s="3">
        <v>112.602</v>
      </c>
    </row>
    <row r="761" spans="1:6" x14ac:dyDescent="0.25">
      <c r="A761" s="3">
        <v>5000</v>
      </c>
      <c r="B761" s="3">
        <v>5096</v>
      </c>
      <c r="C761" s="8" t="s">
        <v>8219</v>
      </c>
      <c r="D761" s="3">
        <v>99</v>
      </c>
      <c r="E761">
        <f t="shared" si="11"/>
        <v>185.0144040000001</v>
      </c>
      <c r="F761" s="3">
        <v>112.602</v>
      </c>
    </row>
    <row r="762" spans="1:6" x14ac:dyDescent="0.25">
      <c r="A762" s="3">
        <v>2200</v>
      </c>
      <c r="B762" s="3">
        <v>0</v>
      </c>
      <c r="C762" s="9" t="s">
        <v>8221</v>
      </c>
      <c r="D762" s="3">
        <v>0</v>
      </c>
      <c r="E762">
        <f t="shared" si="11"/>
        <v>12679.210404000001</v>
      </c>
      <c r="F762" s="3">
        <v>112.602</v>
      </c>
    </row>
    <row r="763" spans="1:6" x14ac:dyDescent="0.25">
      <c r="A763" s="3">
        <v>5000</v>
      </c>
      <c r="B763" s="3">
        <v>235</v>
      </c>
      <c r="C763" s="9" t="s">
        <v>8221</v>
      </c>
      <c r="D763" s="3">
        <v>6</v>
      </c>
      <c r="E763">
        <f t="shared" si="11"/>
        <v>11363.986404000001</v>
      </c>
      <c r="F763" s="3">
        <v>112.602</v>
      </c>
    </row>
    <row r="764" spans="1:6" x14ac:dyDescent="0.25">
      <c r="A764" s="3">
        <v>3500</v>
      </c>
      <c r="B764" s="3">
        <v>0</v>
      </c>
      <c r="C764" s="9" t="s">
        <v>8221</v>
      </c>
      <c r="D764" s="3">
        <v>0</v>
      </c>
      <c r="E764">
        <f t="shared" si="11"/>
        <v>12679.210404000001</v>
      </c>
      <c r="F764" s="3">
        <v>112.602</v>
      </c>
    </row>
    <row r="765" spans="1:6" x14ac:dyDescent="0.25">
      <c r="A765" s="3">
        <v>4290</v>
      </c>
      <c r="B765" s="3">
        <v>5</v>
      </c>
      <c r="C765" s="9" t="s">
        <v>8221</v>
      </c>
      <c r="D765" s="3">
        <v>1</v>
      </c>
      <c r="E765">
        <f t="shared" si="11"/>
        <v>12455.006404000002</v>
      </c>
      <c r="F765" s="3">
        <v>112.602</v>
      </c>
    </row>
    <row r="766" spans="1:6" x14ac:dyDescent="0.25">
      <c r="A766" s="3">
        <v>5000</v>
      </c>
      <c r="B766" s="3">
        <v>0</v>
      </c>
      <c r="C766" s="9" t="s">
        <v>8221</v>
      </c>
      <c r="D766" s="3">
        <v>0</v>
      </c>
      <c r="E766">
        <f t="shared" si="11"/>
        <v>12679.210404000001</v>
      </c>
      <c r="F766" s="3">
        <v>112.602</v>
      </c>
    </row>
    <row r="767" spans="1:6" x14ac:dyDescent="0.25">
      <c r="A767" s="3">
        <v>7000</v>
      </c>
      <c r="B767" s="3">
        <v>2521</v>
      </c>
      <c r="C767" s="9" t="s">
        <v>8221</v>
      </c>
      <c r="D767" s="3">
        <v>44</v>
      </c>
      <c r="E767">
        <f t="shared" si="11"/>
        <v>4706.2344040000007</v>
      </c>
      <c r="F767" s="3">
        <v>112.602</v>
      </c>
    </row>
    <row r="768" spans="1:6" x14ac:dyDescent="0.25">
      <c r="A768" s="3">
        <v>4000</v>
      </c>
      <c r="B768" s="3">
        <v>0</v>
      </c>
      <c r="C768" s="9" t="s">
        <v>8221</v>
      </c>
      <c r="D768" s="3">
        <v>0</v>
      </c>
      <c r="E768">
        <f t="shared" si="11"/>
        <v>12679.210404000001</v>
      </c>
      <c r="F768" s="3">
        <v>112.602</v>
      </c>
    </row>
    <row r="769" spans="1:6" x14ac:dyDescent="0.25">
      <c r="A769" s="3">
        <v>5000</v>
      </c>
      <c r="B769" s="3">
        <v>177</v>
      </c>
      <c r="C769" s="9" t="s">
        <v>8221</v>
      </c>
      <c r="D769" s="3">
        <v>3</v>
      </c>
      <c r="E769">
        <f t="shared" si="11"/>
        <v>12012.598404</v>
      </c>
      <c r="F769" s="3">
        <v>112.602</v>
      </c>
    </row>
    <row r="770" spans="1:6" x14ac:dyDescent="0.25">
      <c r="A770" s="3">
        <v>2500</v>
      </c>
      <c r="B770" s="3">
        <v>0</v>
      </c>
      <c r="C770" s="9" t="s">
        <v>8221</v>
      </c>
      <c r="D770" s="3">
        <v>0</v>
      </c>
      <c r="E770">
        <f t="shared" si="11"/>
        <v>12679.210404000001</v>
      </c>
      <c r="F770" s="3">
        <v>112.602</v>
      </c>
    </row>
    <row r="771" spans="1:6" x14ac:dyDescent="0.25">
      <c r="A771" s="3">
        <v>4000</v>
      </c>
      <c r="B771" s="3">
        <v>1656</v>
      </c>
      <c r="C771" s="9" t="s">
        <v>8221</v>
      </c>
      <c r="D771" s="3">
        <v>52</v>
      </c>
      <c r="E771">
        <f t="shared" ref="E771:E834" si="12">POWER(D771-F771,2)</f>
        <v>3672.6024040000007</v>
      </c>
      <c r="F771" s="3">
        <v>112.602</v>
      </c>
    </row>
    <row r="772" spans="1:6" x14ac:dyDescent="0.25">
      <c r="A772" s="3">
        <v>17500</v>
      </c>
      <c r="B772" s="3">
        <v>0</v>
      </c>
      <c r="C772" s="9" t="s">
        <v>8221</v>
      </c>
      <c r="D772" s="3">
        <v>0</v>
      </c>
      <c r="E772">
        <f t="shared" si="12"/>
        <v>12679.210404000001</v>
      </c>
      <c r="F772" s="3">
        <v>112.602</v>
      </c>
    </row>
    <row r="773" spans="1:6" x14ac:dyDescent="0.25">
      <c r="A773" s="3">
        <v>38000</v>
      </c>
      <c r="B773" s="3">
        <v>10</v>
      </c>
      <c r="C773" s="9" t="s">
        <v>8221</v>
      </c>
      <c r="D773" s="3">
        <v>1</v>
      </c>
      <c r="E773">
        <f t="shared" si="12"/>
        <v>12455.006404000002</v>
      </c>
      <c r="F773" s="3">
        <v>112.602</v>
      </c>
    </row>
    <row r="774" spans="1:6" x14ac:dyDescent="0.25">
      <c r="A774" s="3">
        <v>1500</v>
      </c>
      <c r="B774" s="3">
        <v>50</v>
      </c>
      <c r="C774" s="9" t="s">
        <v>8221</v>
      </c>
      <c r="D774" s="3">
        <v>1</v>
      </c>
      <c r="E774">
        <f t="shared" si="12"/>
        <v>12455.006404000002</v>
      </c>
      <c r="F774" s="3">
        <v>112.602</v>
      </c>
    </row>
    <row r="775" spans="1:6" x14ac:dyDescent="0.25">
      <c r="A775" s="3">
        <v>3759</v>
      </c>
      <c r="B775" s="3">
        <v>32</v>
      </c>
      <c r="C775" s="9" t="s">
        <v>8221</v>
      </c>
      <c r="D775" s="3">
        <v>2</v>
      </c>
      <c r="E775">
        <f t="shared" si="12"/>
        <v>12232.802404</v>
      </c>
      <c r="F775" s="3">
        <v>112.602</v>
      </c>
    </row>
    <row r="776" spans="1:6" x14ac:dyDescent="0.25">
      <c r="A776" s="3">
        <v>500</v>
      </c>
      <c r="B776" s="3">
        <v>351</v>
      </c>
      <c r="C776" s="9" t="s">
        <v>8221</v>
      </c>
      <c r="D776" s="3">
        <v>9</v>
      </c>
      <c r="E776">
        <f t="shared" si="12"/>
        <v>10733.374404</v>
      </c>
      <c r="F776" s="3">
        <v>112.602</v>
      </c>
    </row>
    <row r="777" spans="1:6" x14ac:dyDescent="0.25">
      <c r="A777" s="3">
        <v>10000</v>
      </c>
      <c r="B777" s="3">
        <v>170</v>
      </c>
      <c r="C777" s="9" t="s">
        <v>8221</v>
      </c>
      <c r="D777" s="3">
        <v>5</v>
      </c>
      <c r="E777">
        <f t="shared" si="12"/>
        <v>11578.190404000001</v>
      </c>
      <c r="F777" s="3">
        <v>112.602</v>
      </c>
    </row>
    <row r="778" spans="1:6" x14ac:dyDescent="0.25">
      <c r="A778" s="3">
        <v>7000</v>
      </c>
      <c r="B778" s="3">
        <v>3598</v>
      </c>
      <c r="C778" s="9" t="s">
        <v>8221</v>
      </c>
      <c r="D778" s="3">
        <v>57</v>
      </c>
      <c r="E778">
        <f t="shared" si="12"/>
        <v>3091.5824040000002</v>
      </c>
      <c r="F778" s="3">
        <v>112.602</v>
      </c>
    </row>
    <row r="779" spans="1:6" x14ac:dyDescent="0.25">
      <c r="A779" s="3">
        <v>3000</v>
      </c>
      <c r="B779" s="3">
        <v>21</v>
      </c>
      <c r="C779" s="9" t="s">
        <v>8221</v>
      </c>
      <c r="D779" s="3">
        <v>3</v>
      </c>
      <c r="E779">
        <f t="shared" si="12"/>
        <v>12012.598404</v>
      </c>
      <c r="F779" s="3">
        <v>112.602</v>
      </c>
    </row>
    <row r="780" spans="1:6" x14ac:dyDescent="0.25">
      <c r="A780" s="3">
        <v>500</v>
      </c>
      <c r="B780" s="3">
        <v>2</v>
      </c>
      <c r="C780" s="9" t="s">
        <v>8221</v>
      </c>
      <c r="D780" s="3">
        <v>1</v>
      </c>
      <c r="E780">
        <f t="shared" si="12"/>
        <v>12455.006404000002</v>
      </c>
      <c r="F780" s="3">
        <v>112.602</v>
      </c>
    </row>
    <row r="781" spans="1:6" x14ac:dyDescent="0.25">
      <c r="A781" s="3">
        <v>15000</v>
      </c>
      <c r="B781" s="3">
        <v>400</v>
      </c>
      <c r="C781" s="9" t="s">
        <v>8221</v>
      </c>
      <c r="D781" s="3">
        <v>6</v>
      </c>
      <c r="E781">
        <f t="shared" si="12"/>
        <v>11363.986404000001</v>
      </c>
      <c r="F781" s="3">
        <v>112.602</v>
      </c>
    </row>
    <row r="782" spans="1:6" x14ac:dyDescent="0.25">
      <c r="A782" s="3">
        <v>1000</v>
      </c>
      <c r="B782" s="3">
        <v>1040</v>
      </c>
      <c r="C782" s="8" t="s">
        <v>8219</v>
      </c>
      <c r="D782" s="3">
        <v>27</v>
      </c>
      <c r="E782">
        <f t="shared" si="12"/>
        <v>7327.7024040000006</v>
      </c>
      <c r="F782" s="3">
        <v>112.602</v>
      </c>
    </row>
    <row r="783" spans="1:6" x14ac:dyDescent="0.25">
      <c r="A783" s="3">
        <v>800</v>
      </c>
      <c r="B783" s="3">
        <v>1065.23</v>
      </c>
      <c r="C783" s="8" t="s">
        <v>8219</v>
      </c>
      <c r="D783" s="3">
        <v>25</v>
      </c>
      <c r="E783">
        <f t="shared" si="12"/>
        <v>7674.1104040000009</v>
      </c>
      <c r="F783" s="3">
        <v>112.602</v>
      </c>
    </row>
    <row r="784" spans="1:6" x14ac:dyDescent="0.25">
      <c r="A784" s="3">
        <v>700</v>
      </c>
      <c r="B784" s="3">
        <v>700</v>
      </c>
      <c r="C784" s="8" t="s">
        <v>8219</v>
      </c>
      <c r="D784" s="3">
        <v>14</v>
      </c>
      <c r="E784">
        <f t="shared" si="12"/>
        <v>9722.3544040000015</v>
      </c>
      <c r="F784" s="3">
        <v>112.602</v>
      </c>
    </row>
    <row r="785" spans="1:6" x14ac:dyDescent="0.25">
      <c r="A785" s="3">
        <v>1500</v>
      </c>
      <c r="B785" s="3">
        <v>2222</v>
      </c>
      <c r="C785" s="8" t="s">
        <v>8219</v>
      </c>
      <c r="D785" s="3">
        <v>35</v>
      </c>
      <c r="E785">
        <f t="shared" si="12"/>
        <v>6022.070404000001</v>
      </c>
      <c r="F785" s="3">
        <v>112.602</v>
      </c>
    </row>
    <row r="786" spans="1:6" x14ac:dyDescent="0.25">
      <c r="A786" s="3">
        <v>1000</v>
      </c>
      <c r="B786" s="3">
        <v>1025</v>
      </c>
      <c r="C786" s="8" t="s">
        <v>8219</v>
      </c>
      <c r="D786" s="3">
        <v>10</v>
      </c>
      <c r="E786">
        <f t="shared" si="12"/>
        <v>10527.170404</v>
      </c>
      <c r="F786" s="3">
        <v>112.602</v>
      </c>
    </row>
    <row r="787" spans="1:6" x14ac:dyDescent="0.25">
      <c r="A787" s="3">
        <v>500</v>
      </c>
      <c r="B787" s="3">
        <v>903.14</v>
      </c>
      <c r="C787" s="8" t="s">
        <v>8219</v>
      </c>
      <c r="D787" s="3">
        <v>29</v>
      </c>
      <c r="E787">
        <f t="shared" si="12"/>
        <v>6989.2944040000002</v>
      </c>
      <c r="F787" s="3">
        <v>112.602</v>
      </c>
    </row>
    <row r="788" spans="1:6" x14ac:dyDescent="0.25">
      <c r="A788" s="3">
        <v>5000</v>
      </c>
      <c r="B788" s="3">
        <v>7140</v>
      </c>
      <c r="C788" s="8" t="s">
        <v>8219</v>
      </c>
      <c r="D788" s="3">
        <v>44</v>
      </c>
      <c r="E788">
        <f t="shared" si="12"/>
        <v>4706.2344040000007</v>
      </c>
      <c r="F788" s="3">
        <v>112.602</v>
      </c>
    </row>
    <row r="789" spans="1:6" x14ac:dyDescent="0.25">
      <c r="A789" s="3">
        <v>1200</v>
      </c>
      <c r="B789" s="3">
        <v>1370</v>
      </c>
      <c r="C789" s="8" t="s">
        <v>8219</v>
      </c>
      <c r="D789" s="3">
        <v>17</v>
      </c>
      <c r="E789">
        <f t="shared" si="12"/>
        <v>9139.7424040000005</v>
      </c>
      <c r="F789" s="3">
        <v>112.602</v>
      </c>
    </row>
    <row r="790" spans="1:6" x14ac:dyDescent="0.25">
      <c r="A790" s="3">
        <v>1000</v>
      </c>
      <c r="B790" s="3">
        <v>2035.05</v>
      </c>
      <c r="C790" s="8" t="s">
        <v>8219</v>
      </c>
      <c r="D790" s="3">
        <v>34</v>
      </c>
      <c r="E790">
        <f t="shared" si="12"/>
        <v>6178.2744040000007</v>
      </c>
      <c r="F790" s="3">
        <v>112.602</v>
      </c>
    </row>
    <row r="791" spans="1:6" x14ac:dyDescent="0.25">
      <c r="A791" s="3">
        <v>1700</v>
      </c>
      <c r="B791" s="3">
        <v>1860</v>
      </c>
      <c r="C791" s="8" t="s">
        <v>8219</v>
      </c>
      <c r="D791" s="3">
        <v>14</v>
      </c>
      <c r="E791">
        <f t="shared" si="12"/>
        <v>9722.3544040000015</v>
      </c>
      <c r="F791" s="3">
        <v>112.602</v>
      </c>
    </row>
    <row r="792" spans="1:6" x14ac:dyDescent="0.25">
      <c r="A792" s="3">
        <v>10000</v>
      </c>
      <c r="B792" s="3">
        <v>14437.46</v>
      </c>
      <c r="C792" s="8" t="s">
        <v>8219</v>
      </c>
      <c r="D792" s="3">
        <v>156</v>
      </c>
      <c r="E792">
        <f t="shared" si="12"/>
        <v>1883.3864039999996</v>
      </c>
      <c r="F792" s="3">
        <v>112.602</v>
      </c>
    </row>
    <row r="793" spans="1:6" x14ac:dyDescent="0.25">
      <c r="A793" s="3">
        <v>7500</v>
      </c>
      <c r="B793" s="3">
        <v>7790</v>
      </c>
      <c r="C793" s="8" t="s">
        <v>8219</v>
      </c>
      <c r="D793" s="3">
        <v>128</v>
      </c>
      <c r="E793">
        <f t="shared" si="12"/>
        <v>237.09840399999987</v>
      </c>
      <c r="F793" s="3">
        <v>112.602</v>
      </c>
    </row>
    <row r="794" spans="1:6" x14ac:dyDescent="0.25">
      <c r="A794" s="3">
        <v>2500</v>
      </c>
      <c r="B794" s="3">
        <v>2511.11</v>
      </c>
      <c r="C794" s="8" t="s">
        <v>8219</v>
      </c>
      <c r="D794" s="3">
        <v>60</v>
      </c>
      <c r="E794">
        <f t="shared" si="12"/>
        <v>2766.9704040000006</v>
      </c>
      <c r="F794" s="3">
        <v>112.602</v>
      </c>
    </row>
    <row r="795" spans="1:6" x14ac:dyDescent="0.25">
      <c r="A795" s="3">
        <v>2750</v>
      </c>
      <c r="B795" s="3">
        <v>2826.43</v>
      </c>
      <c r="C795" s="8" t="s">
        <v>8219</v>
      </c>
      <c r="D795" s="3">
        <v>32</v>
      </c>
      <c r="E795">
        <f t="shared" si="12"/>
        <v>6496.682404000001</v>
      </c>
      <c r="F795" s="3">
        <v>112.602</v>
      </c>
    </row>
    <row r="796" spans="1:6" x14ac:dyDescent="0.25">
      <c r="A796" s="3">
        <v>8000</v>
      </c>
      <c r="B796" s="3">
        <v>8425</v>
      </c>
      <c r="C796" s="8" t="s">
        <v>8219</v>
      </c>
      <c r="D796" s="3">
        <v>53</v>
      </c>
      <c r="E796">
        <f t="shared" si="12"/>
        <v>3552.3984040000005</v>
      </c>
      <c r="F796" s="3">
        <v>112.602</v>
      </c>
    </row>
    <row r="797" spans="1:6" x14ac:dyDescent="0.25">
      <c r="A797" s="3">
        <v>14000</v>
      </c>
      <c r="B797" s="3">
        <v>15650</v>
      </c>
      <c r="C797" s="8" t="s">
        <v>8219</v>
      </c>
      <c r="D797" s="3">
        <v>184</v>
      </c>
      <c r="E797">
        <f t="shared" si="12"/>
        <v>5097.6744039999994</v>
      </c>
      <c r="F797" s="3">
        <v>112.602</v>
      </c>
    </row>
    <row r="798" spans="1:6" x14ac:dyDescent="0.25">
      <c r="A798" s="3">
        <v>10000</v>
      </c>
      <c r="B798" s="3">
        <v>10135</v>
      </c>
      <c r="C798" s="8" t="s">
        <v>8219</v>
      </c>
      <c r="D798" s="3">
        <v>90</v>
      </c>
      <c r="E798">
        <f t="shared" si="12"/>
        <v>510.8504040000002</v>
      </c>
      <c r="F798" s="3">
        <v>112.602</v>
      </c>
    </row>
    <row r="799" spans="1:6" x14ac:dyDescent="0.25">
      <c r="A799" s="3">
        <v>3000</v>
      </c>
      <c r="B799" s="3">
        <v>3226</v>
      </c>
      <c r="C799" s="8" t="s">
        <v>8219</v>
      </c>
      <c r="D799" s="3">
        <v>71</v>
      </c>
      <c r="E799">
        <f t="shared" si="12"/>
        <v>1730.7264040000002</v>
      </c>
      <c r="F799" s="3">
        <v>112.602</v>
      </c>
    </row>
    <row r="800" spans="1:6" x14ac:dyDescent="0.25">
      <c r="A800" s="3">
        <v>3500</v>
      </c>
      <c r="B800" s="3">
        <v>4021</v>
      </c>
      <c r="C800" s="8" t="s">
        <v>8219</v>
      </c>
      <c r="D800" s="3">
        <v>87</v>
      </c>
      <c r="E800">
        <f t="shared" si="12"/>
        <v>655.46240400000022</v>
      </c>
      <c r="F800" s="3">
        <v>112.602</v>
      </c>
    </row>
    <row r="801" spans="1:6" x14ac:dyDescent="0.25">
      <c r="A801" s="3">
        <v>5000</v>
      </c>
      <c r="B801" s="3">
        <v>5001</v>
      </c>
      <c r="C801" s="8" t="s">
        <v>8219</v>
      </c>
      <c r="D801" s="3">
        <v>28</v>
      </c>
      <c r="E801">
        <f t="shared" si="12"/>
        <v>7157.4984040000008</v>
      </c>
      <c r="F801" s="3">
        <v>112.602</v>
      </c>
    </row>
    <row r="802" spans="1:6" x14ac:dyDescent="0.25">
      <c r="A802" s="3">
        <v>1500</v>
      </c>
      <c r="B802" s="3">
        <v>2282</v>
      </c>
      <c r="C802" s="8" t="s">
        <v>8219</v>
      </c>
      <c r="D802" s="3">
        <v>56</v>
      </c>
      <c r="E802">
        <f t="shared" si="12"/>
        <v>3203.7864040000004</v>
      </c>
      <c r="F802" s="3">
        <v>112.602</v>
      </c>
    </row>
    <row r="803" spans="1:6" x14ac:dyDescent="0.25">
      <c r="A803" s="3">
        <v>2000</v>
      </c>
      <c r="B803" s="3">
        <v>2230.4299999999998</v>
      </c>
      <c r="C803" s="8" t="s">
        <v>8219</v>
      </c>
      <c r="D803" s="3">
        <v>51</v>
      </c>
      <c r="E803">
        <f t="shared" si="12"/>
        <v>3794.8064040000004</v>
      </c>
      <c r="F803" s="3">
        <v>112.602</v>
      </c>
    </row>
    <row r="804" spans="1:6" x14ac:dyDescent="0.25">
      <c r="A804" s="3">
        <v>6000</v>
      </c>
      <c r="B804" s="3">
        <v>6080</v>
      </c>
      <c r="C804" s="8" t="s">
        <v>8219</v>
      </c>
      <c r="D804" s="3">
        <v>75</v>
      </c>
      <c r="E804">
        <f t="shared" si="12"/>
        <v>1413.9104040000002</v>
      </c>
      <c r="F804" s="3">
        <v>112.602</v>
      </c>
    </row>
    <row r="805" spans="1:6" x14ac:dyDescent="0.25">
      <c r="A805" s="3">
        <v>2300</v>
      </c>
      <c r="B805" s="3">
        <v>2835</v>
      </c>
      <c r="C805" s="8" t="s">
        <v>8219</v>
      </c>
      <c r="D805" s="3">
        <v>38</v>
      </c>
      <c r="E805">
        <f t="shared" si="12"/>
        <v>5565.4584040000009</v>
      </c>
      <c r="F805" s="3">
        <v>112.602</v>
      </c>
    </row>
    <row r="806" spans="1:6" x14ac:dyDescent="0.25">
      <c r="A806" s="3">
        <v>5500</v>
      </c>
      <c r="B806" s="3">
        <v>5500</v>
      </c>
      <c r="C806" s="8" t="s">
        <v>8219</v>
      </c>
      <c r="D806" s="3">
        <v>18</v>
      </c>
      <c r="E806">
        <f t="shared" si="12"/>
        <v>8949.5384040000008</v>
      </c>
      <c r="F806" s="3">
        <v>112.602</v>
      </c>
    </row>
    <row r="807" spans="1:6" x14ac:dyDescent="0.25">
      <c r="A807" s="3">
        <v>3000</v>
      </c>
      <c r="B807" s="3">
        <v>3150</v>
      </c>
      <c r="C807" s="8" t="s">
        <v>8219</v>
      </c>
      <c r="D807" s="3">
        <v>54</v>
      </c>
      <c r="E807">
        <f t="shared" si="12"/>
        <v>3434.1944040000003</v>
      </c>
      <c r="F807" s="3">
        <v>112.602</v>
      </c>
    </row>
    <row r="808" spans="1:6" x14ac:dyDescent="0.25">
      <c r="A808" s="3">
        <v>8000</v>
      </c>
      <c r="B808" s="3">
        <v>8355</v>
      </c>
      <c r="C808" s="8" t="s">
        <v>8219</v>
      </c>
      <c r="D808" s="3">
        <v>71</v>
      </c>
      <c r="E808">
        <f t="shared" si="12"/>
        <v>1730.7264040000002</v>
      </c>
      <c r="F808" s="3">
        <v>112.602</v>
      </c>
    </row>
    <row r="809" spans="1:6" x14ac:dyDescent="0.25">
      <c r="A809" s="3">
        <v>4000</v>
      </c>
      <c r="B809" s="3">
        <v>4205</v>
      </c>
      <c r="C809" s="8" t="s">
        <v>8219</v>
      </c>
      <c r="D809" s="3">
        <v>57</v>
      </c>
      <c r="E809">
        <f t="shared" si="12"/>
        <v>3091.5824040000002</v>
      </c>
      <c r="F809" s="3">
        <v>112.602</v>
      </c>
    </row>
    <row r="810" spans="1:6" x14ac:dyDescent="0.25">
      <c r="A810" s="3">
        <v>4500</v>
      </c>
      <c r="B810" s="3">
        <v>4500</v>
      </c>
      <c r="C810" s="8" t="s">
        <v>8219</v>
      </c>
      <c r="D810" s="3">
        <v>43</v>
      </c>
      <c r="E810">
        <f t="shared" si="12"/>
        <v>4844.4384040000004</v>
      </c>
      <c r="F810" s="3">
        <v>112.602</v>
      </c>
    </row>
    <row r="811" spans="1:6" x14ac:dyDescent="0.25">
      <c r="A811" s="3">
        <v>4000</v>
      </c>
      <c r="B811" s="3">
        <v>4151</v>
      </c>
      <c r="C811" s="8" t="s">
        <v>8219</v>
      </c>
      <c r="D811" s="3">
        <v>52</v>
      </c>
      <c r="E811">
        <f t="shared" si="12"/>
        <v>3672.6024040000007</v>
      </c>
      <c r="F811" s="3">
        <v>112.602</v>
      </c>
    </row>
    <row r="812" spans="1:6" x14ac:dyDescent="0.25">
      <c r="A812" s="3">
        <v>1500</v>
      </c>
      <c r="B812" s="3">
        <v>1575</v>
      </c>
      <c r="C812" s="8" t="s">
        <v>8219</v>
      </c>
      <c r="D812" s="3">
        <v>27</v>
      </c>
      <c r="E812">
        <f t="shared" si="12"/>
        <v>7327.7024040000006</v>
      </c>
      <c r="F812" s="3">
        <v>112.602</v>
      </c>
    </row>
    <row r="813" spans="1:6" x14ac:dyDescent="0.25">
      <c r="A813" s="3">
        <v>1000</v>
      </c>
      <c r="B813" s="3">
        <v>1040</v>
      </c>
      <c r="C813" s="8" t="s">
        <v>8219</v>
      </c>
      <c r="D813" s="3">
        <v>12</v>
      </c>
      <c r="E813">
        <f t="shared" si="12"/>
        <v>10120.762404000001</v>
      </c>
      <c r="F813" s="3">
        <v>112.602</v>
      </c>
    </row>
    <row r="814" spans="1:6" x14ac:dyDescent="0.25">
      <c r="A814" s="3">
        <v>600</v>
      </c>
      <c r="B814" s="3">
        <v>911</v>
      </c>
      <c r="C814" s="8" t="s">
        <v>8219</v>
      </c>
      <c r="D814" s="3">
        <v>33</v>
      </c>
      <c r="E814">
        <f t="shared" si="12"/>
        <v>6336.4784040000004</v>
      </c>
      <c r="F814" s="3">
        <v>112.602</v>
      </c>
    </row>
    <row r="815" spans="1:6" x14ac:dyDescent="0.25">
      <c r="A815" s="3">
        <v>1500</v>
      </c>
      <c r="B815" s="3">
        <v>2399.94</v>
      </c>
      <c r="C815" s="8" t="s">
        <v>8219</v>
      </c>
      <c r="D815" s="3">
        <v>96</v>
      </c>
      <c r="E815">
        <f t="shared" si="12"/>
        <v>275.62640400000015</v>
      </c>
      <c r="F815" s="3">
        <v>112.602</v>
      </c>
    </row>
    <row r="816" spans="1:6" x14ac:dyDescent="0.25">
      <c r="A816" s="3">
        <v>1000</v>
      </c>
      <c r="B816" s="3">
        <v>1273</v>
      </c>
      <c r="C816" s="8" t="s">
        <v>8219</v>
      </c>
      <c r="D816" s="3">
        <v>28</v>
      </c>
      <c r="E816">
        <f t="shared" si="12"/>
        <v>7157.4984040000008</v>
      </c>
      <c r="F816" s="3">
        <v>112.602</v>
      </c>
    </row>
    <row r="817" spans="1:6" x14ac:dyDescent="0.25">
      <c r="A817" s="3">
        <v>4000</v>
      </c>
      <c r="B817" s="3">
        <v>4280</v>
      </c>
      <c r="C817" s="8" t="s">
        <v>8219</v>
      </c>
      <c r="D817" s="3">
        <v>43</v>
      </c>
      <c r="E817">
        <f t="shared" si="12"/>
        <v>4844.4384040000004</v>
      </c>
      <c r="F817" s="3">
        <v>112.602</v>
      </c>
    </row>
    <row r="818" spans="1:6" x14ac:dyDescent="0.25">
      <c r="A818" s="3">
        <v>7000</v>
      </c>
      <c r="B818" s="3">
        <v>8058.55</v>
      </c>
      <c r="C818" s="8" t="s">
        <v>8219</v>
      </c>
      <c r="D818" s="3">
        <v>205</v>
      </c>
      <c r="E818">
        <f t="shared" si="12"/>
        <v>8537.3904039999998</v>
      </c>
      <c r="F818" s="3">
        <v>112.602</v>
      </c>
    </row>
    <row r="819" spans="1:6" x14ac:dyDescent="0.25">
      <c r="A819" s="3">
        <v>1500</v>
      </c>
      <c r="B819" s="3">
        <v>2056.66</v>
      </c>
      <c r="C819" s="8" t="s">
        <v>8219</v>
      </c>
      <c r="D819" s="3">
        <v>23</v>
      </c>
      <c r="E819">
        <f t="shared" si="12"/>
        <v>8028.5184040000004</v>
      </c>
      <c r="F819" s="3">
        <v>112.602</v>
      </c>
    </row>
    <row r="820" spans="1:6" x14ac:dyDescent="0.25">
      <c r="A820" s="3">
        <v>350</v>
      </c>
      <c r="B820" s="3">
        <v>545</v>
      </c>
      <c r="C820" s="8" t="s">
        <v>8219</v>
      </c>
      <c r="D820" s="3">
        <v>19</v>
      </c>
      <c r="E820">
        <f t="shared" si="12"/>
        <v>8761.3344040000011</v>
      </c>
      <c r="F820" s="3">
        <v>112.602</v>
      </c>
    </row>
    <row r="821" spans="1:6" x14ac:dyDescent="0.25">
      <c r="A821" s="3">
        <v>400</v>
      </c>
      <c r="B821" s="3">
        <v>435</v>
      </c>
      <c r="C821" s="8" t="s">
        <v>8219</v>
      </c>
      <c r="D821" s="3">
        <v>14</v>
      </c>
      <c r="E821">
        <f t="shared" si="12"/>
        <v>9722.3544040000015</v>
      </c>
      <c r="F821" s="3">
        <v>112.602</v>
      </c>
    </row>
    <row r="822" spans="1:6" x14ac:dyDescent="0.25">
      <c r="A822" s="3">
        <v>2000</v>
      </c>
      <c r="B822" s="3">
        <v>2681</v>
      </c>
      <c r="C822" s="8" t="s">
        <v>8219</v>
      </c>
      <c r="D822" s="3">
        <v>38</v>
      </c>
      <c r="E822">
        <f t="shared" si="12"/>
        <v>5565.4584040000009</v>
      </c>
      <c r="F822" s="3">
        <v>112.602</v>
      </c>
    </row>
    <row r="823" spans="1:6" x14ac:dyDescent="0.25">
      <c r="A823" s="3">
        <v>17482</v>
      </c>
      <c r="B823" s="3">
        <v>17482</v>
      </c>
      <c r="C823" s="8" t="s">
        <v>8219</v>
      </c>
      <c r="D823" s="3">
        <v>78</v>
      </c>
      <c r="E823">
        <f t="shared" si="12"/>
        <v>1197.2984040000003</v>
      </c>
      <c r="F823" s="3">
        <v>112.602</v>
      </c>
    </row>
    <row r="824" spans="1:6" x14ac:dyDescent="0.25">
      <c r="A824" s="3">
        <v>3000</v>
      </c>
      <c r="B824" s="3">
        <v>3575</v>
      </c>
      <c r="C824" s="8" t="s">
        <v>8219</v>
      </c>
      <c r="D824" s="3">
        <v>69</v>
      </c>
      <c r="E824">
        <f t="shared" si="12"/>
        <v>1901.1344040000004</v>
      </c>
      <c r="F824" s="3">
        <v>112.602</v>
      </c>
    </row>
    <row r="825" spans="1:6" x14ac:dyDescent="0.25">
      <c r="A825" s="3">
        <v>800</v>
      </c>
      <c r="B825" s="3">
        <v>1436</v>
      </c>
      <c r="C825" s="8" t="s">
        <v>8219</v>
      </c>
      <c r="D825" s="3">
        <v>33</v>
      </c>
      <c r="E825">
        <f t="shared" si="12"/>
        <v>6336.4784040000004</v>
      </c>
      <c r="F825" s="3">
        <v>112.602</v>
      </c>
    </row>
    <row r="826" spans="1:6" x14ac:dyDescent="0.25">
      <c r="A826" s="3">
        <v>1600</v>
      </c>
      <c r="B826" s="3">
        <v>2150.1</v>
      </c>
      <c r="C826" s="8" t="s">
        <v>8219</v>
      </c>
      <c r="D826" s="3">
        <v>54</v>
      </c>
      <c r="E826">
        <f t="shared" si="12"/>
        <v>3434.1944040000003</v>
      </c>
      <c r="F826" s="3">
        <v>112.602</v>
      </c>
    </row>
    <row r="827" spans="1:6" x14ac:dyDescent="0.25">
      <c r="A827" s="3">
        <v>12500</v>
      </c>
      <c r="B827" s="3">
        <v>12554</v>
      </c>
      <c r="C827" s="8" t="s">
        <v>8219</v>
      </c>
      <c r="D827" s="3">
        <v>99</v>
      </c>
      <c r="E827">
        <f t="shared" si="12"/>
        <v>185.0144040000001</v>
      </c>
      <c r="F827" s="3">
        <v>112.602</v>
      </c>
    </row>
    <row r="828" spans="1:6" x14ac:dyDescent="0.25">
      <c r="A828" s="3">
        <v>5500</v>
      </c>
      <c r="B828" s="3">
        <v>5580</v>
      </c>
      <c r="C828" s="8" t="s">
        <v>8219</v>
      </c>
      <c r="D828" s="3">
        <v>49</v>
      </c>
      <c r="E828">
        <f t="shared" si="12"/>
        <v>4045.2144040000003</v>
      </c>
      <c r="F828" s="3">
        <v>112.602</v>
      </c>
    </row>
    <row r="829" spans="1:6" x14ac:dyDescent="0.25">
      <c r="A829" s="3">
        <v>300</v>
      </c>
      <c r="B829" s="3">
        <v>310</v>
      </c>
      <c r="C829" s="8" t="s">
        <v>8219</v>
      </c>
      <c r="D829" s="3">
        <v>11</v>
      </c>
      <c r="E829">
        <f t="shared" si="12"/>
        <v>10322.966404000001</v>
      </c>
      <c r="F829" s="3">
        <v>112.602</v>
      </c>
    </row>
    <row r="830" spans="1:6" x14ac:dyDescent="0.25">
      <c r="A830" s="3">
        <v>1300</v>
      </c>
      <c r="B830" s="3">
        <v>1391</v>
      </c>
      <c r="C830" s="8" t="s">
        <v>8219</v>
      </c>
      <c r="D830" s="3">
        <v>38</v>
      </c>
      <c r="E830">
        <f t="shared" si="12"/>
        <v>5565.4584040000009</v>
      </c>
      <c r="F830" s="3">
        <v>112.602</v>
      </c>
    </row>
    <row r="831" spans="1:6" x14ac:dyDescent="0.25">
      <c r="A831" s="3">
        <v>500</v>
      </c>
      <c r="B831" s="3">
        <v>520</v>
      </c>
      <c r="C831" s="8" t="s">
        <v>8219</v>
      </c>
      <c r="D831" s="3">
        <v>16</v>
      </c>
      <c r="E831">
        <f t="shared" si="12"/>
        <v>9331.9464040000003</v>
      </c>
      <c r="F831" s="3">
        <v>112.602</v>
      </c>
    </row>
    <row r="832" spans="1:6" x14ac:dyDescent="0.25">
      <c r="A832" s="3">
        <v>1800</v>
      </c>
      <c r="B832" s="3">
        <v>1941</v>
      </c>
      <c r="C832" s="8" t="s">
        <v>8219</v>
      </c>
      <c r="D832" s="3">
        <v>32</v>
      </c>
      <c r="E832">
        <f t="shared" si="12"/>
        <v>6496.682404000001</v>
      </c>
      <c r="F832" s="3">
        <v>112.602</v>
      </c>
    </row>
    <row r="833" spans="1:6" x14ac:dyDescent="0.25">
      <c r="A833" s="3">
        <v>1500</v>
      </c>
      <c r="B833" s="3">
        <v>3500</v>
      </c>
      <c r="C833" s="8" t="s">
        <v>8219</v>
      </c>
      <c r="D833" s="3">
        <v>20</v>
      </c>
      <c r="E833">
        <f t="shared" si="12"/>
        <v>8575.1304040000014</v>
      </c>
      <c r="F833" s="3">
        <v>112.602</v>
      </c>
    </row>
    <row r="834" spans="1:6" x14ac:dyDescent="0.25">
      <c r="A834" s="3">
        <v>15000</v>
      </c>
      <c r="B834" s="3">
        <v>15091.06</v>
      </c>
      <c r="C834" s="8" t="s">
        <v>8219</v>
      </c>
      <c r="D834" s="3">
        <v>154</v>
      </c>
      <c r="E834">
        <f t="shared" si="12"/>
        <v>1713.7944039999998</v>
      </c>
      <c r="F834" s="3">
        <v>112.602</v>
      </c>
    </row>
    <row r="835" spans="1:6" x14ac:dyDescent="0.25">
      <c r="A835" s="3">
        <v>6000</v>
      </c>
      <c r="B835" s="3">
        <v>6100</v>
      </c>
      <c r="C835" s="8" t="s">
        <v>8219</v>
      </c>
      <c r="D835" s="3">
        <v>41</v>
      </c>
      <c r="E835">
        <f t="shared" ref="E835:E898" si="13">POWER(D835-F835,2)</f>
        <v>5126.8464040000008</v>
      </c>
      <c r="F835" s="3">
        <v>112.602</v>
      </c>
    </row>
    <row r="836" spans="1:6" x14ac:dyDescent="0.25">
      <c r="A836" s="3">
        <v>5500</v>
      </c>
      <c r="B836" s="3">
        <v>7206</v>
      </c>
      <c r="C836" s="8" t="s">
        <v>8219</v>
      </c>
      <c r="D836" s="3">
        <v>75</v>
      </c>
      <c r="E836">
        <f t="shared" si="13"/>
        <v>1413.9104040000002</v>
      </c>
      <c r="F836" s="3">
        <v>112.602</v>
      </c>
    </row>
    <row r="837" spans="1:6" x14ac:dyDescent="0.25">
      <c r="A837" s="3">
        <v>2000</v>
      </c>
      <c r="B837" s="3">
        <v>2345</v>
      </c>
      <c r="C837" s="8" t="s">
        <v>8219</v>
      </c>
      <c r="D837" s="3">
        <v>40</v>
      </c>
      <c r="E837">
        <f t="shared" si="13"/>
        <v>5271.0504040000005</v>
      </c>
      <c r="F837" s="3">
        <v>112.602</v>
      </c>
    </row>
    <row r="838" spans="1:6" x14ac:dyDescent="0.25">
      <c r="A838" s="3">
        <v>5000</v>
      </c>
      <c r="B838" s="3">
        <v>5046.5200000000004</v>
      </c>
      <c r="C838" s="8" t="s">
        <v>8219</v>
      </c>
      <c r="D838" s="3">
        <v>46</v>
      </c>
      <c r="E838">
        <f t="shared" si="13"/>
        <v>4435.8264040000004</v>
      </c>
      <c r="F838" s="3">
        <v>112.602</v>
      </c>
    </row>
    <row r="839" spans="1:6" x14ac:dyDescent="0.25">
      <c r="A839" s="3">
        <v>2500</v>
      </c>
      <c r="B839" s="3">
        <v>3045</v>
      </c>
      <c r="C839" s="8" t="s">
        <v>8219</v>
      </c>
      <c r="D839" s="3">
        <v>62</v>
      </c>
      <c r="E839">
        <f t="shared" si="13"/>
        <v>2560.5624040000002</v>
      </c>
      <c r="F839" s="3">
        <v>112.602</v>
      </c>
    </row>
    <row r="840" spans="1:6" x14ac:dyDescent="0.25">
      <c r="A840" s="3">
        <v>2000</v>
      </c>
      <c r="B840" s="3">
        <v>2908</v>
      </c>
      <c r="C840" s="8" t="s">
        <v>8219</v>
      </c>
      <c r="D840" s="3">
        <v>61</v>
      </c>
      <c r="E840">
        <f t="shared" si="13"/>
        <v>2662.7664040000004</v>
      </c>
      <c r="F840" s="3">
        <v>112.602</v>
      </c>
    </row>
    <row r="841" spans="1:6" x14ac:dyDescent="0.25">
      <c r="A841" s="3">
        <v>5000</v>
      </c>
      <c r="B841" s="3">
        <v>5830.83</v>
      </c>
      <c r="C841" s="8" t="s">
        <v>8219</v>
      </c>
      <c r="D841" s="3">
        <v>96</v>
      </c>
      <c r="E841">
        <f t="shared" si="13"/>
        <v>275.62640400000015</v>
      </c>
      <c r="F841" s="3">
        <v>112.602</v>
      </c>
    </row>
    <row r="842" spans="1:6" x14ac:dyDescent="0.25">
      <c r="A842" s="3">
        <v>10000</v>
      </c>
      <c r="B842" s="3">
        <v>12041.66</v>
      </c>
      <c r="C842" s="8" t="s">
        <v>8219</v>
      </c>
      <c r="D842" s="3">
        <v>190</v>
      </c>
      <c r="E842">
        <f t="shared" si="13"/>
        <v>5990.4504039999993</v>
      </c>
      <c r="F842" s="3">
        <v>112.602</v>
      </c>
    </row>
    <row r="843" spans="1:6" x14ac:dyDescent="0.25">
      <c r="A843" s="3">
        <v>5000</v>
      </c>
      <c r="B843" s="3">
        <v>5066</v>
      </c>
      <c r="C843" s="8" t="s">
        <v>8219</v>
      </c>
      <c r="D843" s="3">
        <v>94</v>
      </c>
      <c r="E843">
        <f t="shared" si="13"/>
        <v>346.03440400000017</v>
      </c>
      <c r="F843" s="3">
        <v>112.602</v>
      </c>
    </row>
    <row r="844" spans="1:6" x14ac:dyDescent="0.25">
      <c r="A844" s="3">
        <v>2500</v>
      </c>
      <c r="B844" s="3">
        <v>2608</v>
      </c>
      <c r="C844" s="8" t="s">
        <v>8219</v>
      </c>
      <c r="D844" s="3">
        <v>39</v>
      </c>
      <c r="E844">
        <f t="shared" si="13"/>
        <v>5417.2544040000002</v>
      </c>
      <c r="F844" s="3">
        <v>112.602</v>
      </c>
    </row>
    <row r="845" spans="1:6" x14ac:dyDescent="0.25">
      <c r="A845" s="3">
        <v>3000</v>
      </c>
      <c r="B845" s="3">
        <v>8014</v>
      </c>
      <c r="C845" s="8" t="s">
        <v>8219</v>
      </c>
      <c r="D845" s="3">
        <v>127</v>
      </c>
      <c r="E845">
        <f t="shared" si="13"/>
        <v>207.30240399999988</v>
      </c>
      <c r="F845" s="3">
        <v>112.602</v>
      </c>
    </row>
    <row r="846" spans="1:6" x14ac:dyDescent="0.25">
      <c r="A846" s="3">
        <v>3000</v>
      </c>
      <c r="B846" s="3">
        <v>5824</v>
      </c>
      <c r="C846" s="8" t="s">
        <v>8219</v>
      </c>
      <c r="D846" s="3">
        <v>159</v>
      </c>
      <c r="E846">
        <f t="shared" si="13"/>
        <v>2152.7744039999998</v>
      </c>
      <c r="F846" s="3">
        <v>112.602</v>
      </c>
    </row>
    <row r="847" spans="1:6" x14ac:dyDescent="0.25">
      <c r="A847" s="3">
        <v>5000</v>
      </c>
      <c r="B847" s="3">
        <v>6019.01</v>
      </c>
      <c r="C847" s="8" t="s">
        <v>8219</v>
      </c>
      <c r="D847" s="3">
        <v>177</v>
      </c>
      <c r="E847">
        <f t="shared" si="13"/>
        <v>4147.1024039999993</v>
      </c>
      <c r="F847" s="3">
        <v>112.602</v>
      </c>
    </row>
    <row r="848" spans="1:6" x14ac:dyDescent="0.25">
      <c r="A848" s="3">
        <v>1100</v>
      </c>
      <c r="B848" s="3">
        <v>1342.01</v>
      </c>
      <c r="C848" s="8" t="s">
        <v>8219</v>
      </c>
      <c r="D848" s="3">
        <v>47</v>
      </c>
      <c r="E848">
        <f t="shared" si="13"/>
        <v>4303.6224040000006</v>
      </c>
      <c r="F848" s="3">
        <v>112.602</v>
      </c>
    </row>
    <row r="849" spans="1:6" x14ac:dyDescent="0.25">
      <c r="A849" s="3">
        <v>10</v>
      </c>
      <c r="B849" s="3">
        <v>10</v>
      </c>
      <c r="C849" s="8" t="s">
        <v>8219</v>
      </c>
      <c r="D849" s="3">
        <v>1</v>
      </c>
      <c r="E849">
        <f t="shared" si="13"/>
        <v>12455.006404000002</v>
      </c>
      <c r="F849" s="3">
        <v>112.602</v>
      </c>
    </row>
    <row r="850" spans="1:6" x14ac:dyDescent="0.25">
      <c r="A850" s="3">
        <v>300</v>
      </c>
      <c r="B850" s="3">
        <v>300</v>
      </c>
      <c r="C850" s="8" t="s">
        <v>8219</v>
      </c>
      <c r="D850" s="3">
        <v>16</v>
      </c>
      <c r="E850">
        <f t="shared" si="13"/>
        <v>9331.9464040000003</v>
      </c>
      <c r="F850" s="3">
        <v>112.602</v>
      </c>
    </row>
    <row r="851" spans="1:6" x14ac:dyDescent="0.25">
      <c r="A851" s="3">
        <v>4000</v>
      </c>
      <c r="B851" s="3">
        <v>4796</v>
      </c>
      <c r="C851" s="8" t="s">
        <v>8219</v>
      </c>
      <c r="D851" s="3">
        <v>115</v>
      </c>
      <c r="E851">
        <f t="shared" si="13"/>
        <v>5.7504039999999819</v>
      </c>
      <c r="F851" s="3">
        <v>112.602</v>
      </c>
    </row>
    <row r="852" spans="1:6" x14ac:dyDescent="0.25">
      <c r="A852" s="3">
        <v>4000</v>
      </c>
      <c r="B852" s="3">
        <v>6207</v>
      </c>
      <c r="C852" s="8" t="s">
        <v>8219</v>
      </c>
      <c r="D852" s="3">
        <v>133</v>
      </c>
      <c r="E852">
        <f t="shared" si="13"/>
        <v>416.07840399999986</v>
      </c>
      <c r="F852" s="3">
        <v>112.602</v>
      </c>
    </row>
    <row r="853" spans="1:6" x14ac:dyDescent="0.25">
      <c r="A853" s="3">
        <v>2000</v>
      </c>
      <c r="B853" s="3">
        <v>2609</v>
      </c>
      <c r="C853" s="8" t="s">
        <v>8219</v>
      </c>
      <c r="D853" s="3">
        <v>70</v>
      </c>
      <c r="E853">
        <f t="shared" si="13"/>
        <v>1814.9304040000004</v>
      </c>
      <c r="F853" s="3">
        <v>112.602</v>
      </c>
    </row>
    <row r="854" spans="1:6" x14ac:dyDescent="0.25">
      <c r="A854" s="3">
        <v>3500</v>
      </c>
      <c r="B854" s="3">
        <v>3674</v>
      </c>
      <c r="C854" s="8" t="s">
        <v>8219</v>
      </c>
      <c r="D854" s="3">
        <v>62</v>
      </c>
      <c r="E854">
        <f t="shared" si="13"/>
        <v>2560.5624040000002</v>
      </c>
      <c r="F854" s="3">
        <v>112.602</v>
      </c>
    </row>
    <row r="855" spans="1:6" x14ac:dyDescent="0.25">
      <c r="A855" s="3">
        <v>300</v>
      </c>
      <c r="B855" s="3">
        <v>300</v>
      </c>
      <c r="C855" s="8" t="s">
        <v>8219</v>
      </c>
      <c r="D855" s="3">
        <v>10</v>
      </c>
      <c r="E855">
        <f t="shared" si="13"/>
        <v>10527.170404</v>
      </c>
      <c r="F855" s="3">
        <v>112.602</v>
      </c>
    </row>
    <row r="856" spans="1:6" x14ac:dyDescent="0.25">
      <c r="A856" s="3">
        <v>27800</v>
      </c>
      <c r="B856" s="3">
        <v>32865.300000000003</v>
      </c>
      <c r="C856" s="8" t="s">
        <v>8219</v>
      </c>
      <c r="D856" s="3">
        <v>499</v>
      </c>
      <c r="E856">
        <f t="shared" si="13"/>
        <v>149303.41440400001</v>
      </c>
      <c r="F856" s="3">
        <v>112.602</v>
      </c>
    </row>
    <row r="857" spans="1:6" x14ac:dyDescent="0.25">
      <c r="A857" s="3">
        <v>1450</v>
      </c>
      <c r="B857" s="3">
        <v>1500</v>
      </c>
      <c r="C857" s="8" t="s">
        <v>8219</v>
      </c>
      <c r="D857" s="3">
        <v>47</v>
      </c>
      <c r="E857">
        <f t="shared" si="13"/>
        <v>4303.6224040000006</v>
      </c>
      <c r="F857" s="3">
        <v>112.602</v>
      </c>
    </row>
    <row r="858" spans="1:6" x14ac:dyDescent="0.25">
      <c r="A858" s="3">
        <v>250</v>
      </c>
      <c r="B858" s="3">
        <v>545</v>
      </c>
      <c r="C858" s="8" t="s">
        <v>8219</v>
      </c>
      <c r="D858" s="3">
        <v>28</v>
      </c>
      <c r="E858">
        <f t="shared" si="13"/>
        <v>7157.4984040000008</v>
      </c>
      <c r="F858" s="3">
        <v>112.602</v>
      </c>
    </row>
    <row r="859" spans="1:6" x14ac:dyDescent="0.25">
      <c r="A859" s="3">
        <v>1200</v>
      </c>
      <c r="B859" s="3">
        <v>1200</v>
      </c>
      <c r="C859" s="8" t="s">
        <v>8219</v>
      </c>
      <c r="D859" s="3">
        <v>24</v>
      </c>
      <c r="E859">
        <f t="shared" si="13"/>
        <v>7850.3144040000006</v>
      </c>
      <c r="F859" s="3">
        <v>112.602</v>
      </c>
    </row>
    <row r="860" spans="1:6" x14ac:dyDescent="0.25">
      <c r="A860" s="3">
        <v>1200</v>
      </c>
      <c r="B860" s="3">
        <v>1728.07</v>
      </c>
      <c r="C860" s="8" t="s">
        <v>8219</v>
      </c>
      <c r="D860" s="3">
        <v>76</v>
      </c>
      <c r="E860">
        <f t="shared" si="13"/>
        <v>1339.7064040000002</v>
      </c>
      <c r="F860" s="3">
        <v>112.602</v>
      </c>
    </row>
    <row r="861" spans="1:6" x14ac:dyDescent="0.25">
      <c r="A861" s="3">
        <v>4000</v>
      </c>
      <c r="B861" s="3">
        <v>4187</v>
      </c>
      <c r="C861" s="8" t="s">
        <v>8219</v>
      </c>
      <c r="D861" s="3">
        <v>98</v>
      </c>
      <c r="E861">
        <f t="shared" si="13"/>
        <v>213.21840400000011</v>
      </c>
      <c r="F861" s="3">
        <v>112.602</v>
      </c>
    </row>
    <row r="862" spans="1:6" x14ac:dyDescent="0.25">
      <c r="A862" s="3">
        <v>14000</v>
      </c>
      <c r="B862" s="3">
        <v>2540</v>
      </c>
      <c r="C862" s="9" t="s">
        <v>8221</v>
      </c>
      <c r="D862" s="3">
        <v>48</v>
      </c>
      <c r="E862">
        <f t="shared" si="13"/>
        <v>4173.4184040000009</v>
      </c>
      <c r="F862" s="3">
        <v>112.602</v>
      </c>
    </row>
    <row r="863" spans="1:6" x14ac:dyDescent="0.25">
      <c r="A863" s="3">
        <v>4500</v>
      </c>
      <c r="B863" s="3">
        <v>101</v>
      </c>
      <c r="C863" s="9" t="s">
        <v>8221</v>
      </c>
      <c r="D863" s="3">
        <v>2</v>
      </c>
      <c r="E863">
        <f t="shared" si="13"/>
        <v>12232.802404</v>
      </c>
      <c r="F863" s="3">
        <v>112.602</v>
      </c>
    </row>
    <row r="864" spans="1:6" x14ac:dyDescent="0.25">
      <c r="A864" s="3">
        <v>50000</v>
      </c>
      <c r="B864" s="3">
        <v>170</v>
      </c>
      <c r="C864" s="9" t="s">
        <v>8221</v>
      </c>
      <c r="D864" s="3">
        <v>4</v>
      </c>
      <c r="E864">
        <f t="shared" si="13"/>
        <v>11794.394404000001</v>
      </c>
      <c r="F864" s="3">
        <v>112.602</v>
      </c>
    </row>
    <row r="865" spans="1:6" x14ac:dyDescent="0.25">
      <c r="A865" s="3">
        <v>2000</v>
      </c>
      <c r="B865" s="3">
        <v>90</v>
      </c>
      <c r="C865" s="9" t="s">
        <v>8221</v>
      </c>
      <c r="D865" s="3">
        <v>5</v>
      </c>
      <c r="E865">
        <f t="shared" si="13"/>
        <v>11578.190404000001</v>
      </c>
      <c r="F865" s="3">
        <v>112.602</v>
      </c>
    </row>
    <row r="866" spans="1:6" x14ac:dyDescent="0.25">
      <c r="A866" s="3">
        <v>6500</v>
      </c>
      <c r="B866" s="3">
        <v>2700</v>
      </c>
      <c r="C866" s="9" t="s">
        <v>8221</v>
      </c>
      <c r="D866" s="3">
        <v>79</v>
      </c>
      <c r="E866">
        <f t="shared" si="13"/>
        <v>1129.0944040000002</v>
      </c>
      <c r="F866" s="3">
        <v>112.602</v>
      </c>
    </row>
    <row r="867" spans="1:6" x14ac:dyDescent="0.25">
      <c r="A867" s="3">
        <v>2200</v>
      </c>
      <c r="B867" s="3">
        <v>45</v>
      </c>
      <c r="C867" s="9" t="s">
        <v>8221</v>
      </c>
      <c r="D867" s="3">
        <v>2</v>
      </c>
      <c r="E867">
        <f t="shared" si="13"/>
        <v>12232.802404</v>
      </c>
      <c r="F867" s="3">
        <v>112.602</v>
      </c>
    </row>
    <row r="868" spans="1:6" x14ac:dyDescent="0.25">
      <c r="A868" s="3">
        <v>3500</v>
      </c>
      <c r="B868" s="3">
        <v>640</v>
      </c>
      <c r="C868" s="9" t="s">
        <v>8221</v>
      </c>
      <c r="D868" s="3">
        <v>11</v>
      </c>
      <c r="E868">
        <f t="shared" si="13"/>
        <v>10322.966404000001</v>
      </c>
      <c r="F868" s="3">
        <v>112.602</v>
      </c>
    </row>
    <row r="869" spans="1:6" x14ac:dyDescent="0.25">
      <c r="A869" s="3">
        <v>5000</v>
      </c>
      <c r="B869" s="3">
        <v>1201</v>
      </c>
      <c r="C869" s="9" t="s">
        <v>8221</v>
      </c>
      <c r="D869" s="3">
        <v>11</v>
      </c>
      <c r="E869">
        <f t="shared" si="13"/>
        <v>10322.966404000001</v>
      </c>
      <c r="F869" s="3">
        <v>112.602</v>
      </c>
    </row>
    <row r="870" spans="1:6" x14ac:dyDescent="0.25">
      <c r="A870" s="3">
        <v>45000</v>
      </c>
      <c r="B870" s="3">
        <v>50</v>
      </c>
      <c r="C870" s="9" t="s">
        <v>8221</v>
      </c>
      <c r="D870" s="3">
        <v>1</v>
      </c>
      <c r="E870">
        <f t="shared" si="13"/>
        <v>12455.006404000002</v>
      </c>
      <c r="F870" s="3">
        <v>112.602</v>
      </c>
    </row>
    <row r="871" spans="1:6" x14ac:dyDescent="0.25">
      <c r="A871" s="3">
        <v>8800</v>
      </c>
      <c r="B871" s="3">
        <v>1040</v>
      </c>
      <c r="C871" s="9" t="s">
        <v>8221</v>
      </c>
      <c r="D871" s="3">
        <v>3</v>
      </c>
      <c r="E871">
        <f t="shared" si="13"/>
        <v>12012.598404</v>
      </c>
      <c r="F871" s="3">
        <v>112.602</v>
      </c>
    </row>
    <row r="872" spans="1:6" x14ac:dyDescent="0.25">
      <c r="A872" s="3">
        <v>20000</v>
      </c>
      <c r="B872" s="3">
        <v>62</v>
      </c>
      <c r="C872" s="9" t="s">
        <v>8221</v>
      </c>
      <c r="D872" s="3">
        <v>5</v>
      </c>
      <c r="E872">
        <f t="shared" si="13"/>
        <v>11578.190404000001</v>
      </c>
      <c r="F872" s="3">
        <v>112.602</v>
      </c>
    </row>
    <row r="873" spans="1:6" x14ac:dyDescent="0.25">
      <c r="A873" s="3">
        <v>6000</v>
      </c>
      <c r="B873" s="3">
        <v>325</v>
      </c>
      <c r="C873" s="9" t="s">
        <v>8221</v>
      </c>
      <c r="D873" s="3">
        <v>12</v>
      </c>
      <c r="E873">
        <f t="shared" si="13"/>
        <v>10120.762404000001</v>
      </c>
      <c r="F873" s="3">
        <v>112.602</v>
      </c>
    </row>
    <row r="874" spans="1:6" x14ac:dyDescent="0.25">
      <c r="A874" s="3">
        <v>8000</v>
      </c>
      <c r="B874" s="3">
        <v>65</v>
      </c>
      <c r="C874" s="9" t="s">
        <v>8221</v>
      </c>
      <c r="D874" s="3">
        <v>2</v>
      </c>
      <c r="E874">
        <f t="shared" si="13"/>
        <v>12232.802404</v>
      </c>
      <c r="F874" s="3">
        <v>112.602</v>
      </c>
    </row>
    <row r="875" spans="1:6" x14ac:dyDescent="0.25">
      <c r="A875" s="3">
        <v>3500</v>
      </c>
      <c r="B875" s="3">
        <v>45</v>
      </c>
      <c r="C875" s="9" t="s">
        <v>8221</v>
      </c>
      <c r="D875" s="3">
        <v>5</v>
      </c>
      <c r="E875">
        <f t="shared" si="13"/>
        <v>11578.190404000001</v>
      </c>
      <c r="F875" s="3">
        <v>112.602</v>
      </c>
    </row>
    <row r="876" spans="1:6" x14ac:dyDescent="0.25">
      <c r="A876" s="3">
        <v>3000</v>
      </c>
      <c r="B876" s="3">
        <v>730</v>
      </c>
      <c r="C876" s="9" t="s">
        <v>8221</v>
      </c>
      <c r="D876" s="3">
        <v>21</v>
      </c>
      <c r="E876">
        <f t="shared" si="13"/>
        <v>8390.9264039999998</v>
      </c>
      <c r="F876" s="3">
        <v>112.602</v>
      </c>
    </row>
    <row r="877" spans="1:6" x14ac:dyDescent="0.25">
      <c r="A877" s="3">
        <v>5000</v>
      </c>
      <c r="B877" s="3">
        <v>0</v>
      </c>
      <c r="C877" s="9" t="s">
        <v>8221</v>
      </c>
      <c r="D877" s="3">
        <v>0</v>
      </c>
      <c r="E877">
        <f t="shared" si="13"/>
        <v>12679.210404000001</v>
      </c>
      <c r="F877" s="3">
        <v>112.602</v>
      </c>
    </row>
    <row r="878" spans="1:6" x14ac:dyDescent="0.25">
      <c r="A878" s="3">
        <v>3152</v>
      </c>
      <c r="B878" s="3">
        <v>1286</v>
      </c>
      <c r="C878" s="9" t="s">
        <v>8221</v>
      </c>
      <c r="D878" s="3">
        <v>45</v>
      </c>
      <c r="E878">
        <f t="shared" si="13"/>
        <v>4570.0304040000001</v>
      </c>
      <c r="F878" s="3">
        <v>112.602</v>
      </c>
    </row>
    <row r="879" spans="1:6" x14ac:dyDescent="0.25">
      <c r="A879" s="3">
        <v>2000</v>
      </c>
      <c r="B879" s="3">
        <v>1351</v>
      </c>
      <c r="C879" s="9" t="s">
        <v>8221</v>
      </c>
      <c r="D879" s="3">
        <v>29</v>
      </c>
      <c r="E879">
        <f t="shared" si="13"/>
        <v>6989.2944040000002</v>
      </c>
      <c r="F879" s="3">
        <v>112.602</v>
      </c>
    </row>
    <row r="880" spans="1:6" x14ac:dyDescent="0.25">
      <c r="A880" s="3">
        <v>5000</v>
      </c>
      <c r="B880" s="3">
        <v>65</v>
      </c>
      <c r="C880" s="9" t="s">
        <v>8221</v>
      </c>
      <c r="D880" s="3">
        <v>2</v>
      </c>
      <c r="E880">
        <f t="shared" si="13"/>
        <v>12232.802404</v>
      </c>
      <c r="F880" s="3">
        <v>112.602</v>
      </c>
    </row>
    <row r="881" spans="1:6" x14ac:dyDescent="0.25">
      <c r="A881" s="3">
        <v>2100</v>
      </c>
      <c r="B881" s="3">
        <v>644</v>
      </c>
      <c r="C881" s="9" t="s">
        <v>8221</v>
      </c>
      <c r="D881" s="3">
        <v>30</v>
      </c>
      <c r="E881">
        <f t="shared" si="13"/>
        <v>6823.0904040000005</v>
      </c>
      <c r="F881" s="3">
        <v>112.602</v>
      </c>
    </row>
    <row r="882" spans="1:6" x14ac:dyDescent="0.25">
      <c r="A882" s="3">
        <v>3780</v>
      </c>
      <c r="B882" s="3">
        <v>113</v>
      </c>
      <c r="C882" s="9" t="s">
        <v>8221</v>
      </c>
      <c r="D882" s="3">
        <v>8</v>
      </c>
      <c r="E882">
        <f t="shared" si="13"/>
        <v>10941.578404000002</v>
      </c>
      <c r="F882" s="3">
        <v>112.602</v>
      </c>
    </row>
    <row r="883" spans="1:6" x14ac:dyDescent="0.25">
      <c r="A883" s="3">
        <v>3750</v>
      </c>
      <c r="B883" s="3">
        <v>30</v>
      </c>
      <c r="C883" s="9" t="s">
        <v>8221</v>
      </c>
      <c r="D883" s="3">
        <v>1</v>
      </c>
      <c r="E883">
        <f t="shared" si="13"/>
        <v>12455.006404000002</v>
      </c>
      <c r="F883" s="3">
        <v>112.602</v>
      </c>
    </row>
    <row r="884" spans="1:6" x14ac:dyDescent="0.25">
      <c r="A884" s="3">
        <v>1500</v>
      </c>
      <c r="B884" s="3">
        <v>302</v>
      </c>
      <c r="C884" s="9" t="s">
        <v>8221</v>
      </c>
      <c r="D884" s="3">
        <v>14</v>
      </c>
      <c r="E884">
        <f t="shared" si="13"/>
        <v>9722.3544040000015</v>
      </c>
      <c r="F884" s="3">
        <v>112.602</v>
      </c>
    </row>
    <row r="885" spans="1:6" x14ac:dyDescent="0.25">
      <c r="A885" s="3">
        <v>5000</v>
      </c>
      <c r="B885" s="3">
        <v>2001</v>
      </c>
      <c r="C885" s="9" t="s">
        <v>8221</v>
      </c>
      <c r="D885" s="3">
        <v>24</v>
      </c>
      <c r="E885">
        <f t="shared" si="13"/>
        <v>7850.3144040000006</v>
      </c>
      <c r="F885" s="3">
        <v>112.602</v>
      </c>
    </row>
    <row r="886" spans="1:6" x14ac:dyDescent="0.25">
      <c r="A886" s="3">
        <v>2000</v>
      </c>
      <c r="B886" s="3">
        <v>20</v>
      </c>
      <c r="C886" s="9" t="s">
        <v>8221</v>
      </c>
      <c r="D886" s="3">
        <v>2</v>
      </c>
      <c r="E886">
        <f t="shared" si="13"/>
        <v>12232.802404</v>
      </c>
      <c r="F886" s="3">
        <v>112.602</v>
      </c>
    </row>
    <row r="887" spans="1:6" x14ac:dyDescent="0.25">
      <c r="A887" s="3">
        <v>1000</v>
      </c>
      <c r="B887" s="3">
        <v>750</v>
      </c>
      <c r="C887" s="9" t="s">
        <v>8221</v>
      </c>
      <c r="D887" s="3">
        <v>21</v>
      </c>
      <c r="E887">
        <f t="shared" si="13"/>
        <v>8390.9264039999998</v>
      </c>
      <c r="F887" s="3">
        <v>112.602</v>
      </c>
    </row>
    <row r="888" spans="1:6" x14ac:dyDescent="0.25">
      <c r="A888" s="3">
        <v>500</v>
      </c>
      <c r="B888" s="3">
        <v>205</v>
      </c>
      <c r="C888" s="9" t="s">
        <v>8221</v>
      </c>
      <c r="D888" s="3">
        <v>7</v>
      </c>
      <c r="E888">
        <f t="shared" si="13"/>
        <v>11151.782404000001</v>
      </c>
      <c r="F888" s="3">
        <v>112.602</v>
      </c>
    </row>
    <row r="889" spans="1:6" x14ac:dyDescent="0.25">
      <c r="A889" s="3">
        <v>1000</v>
      </c>
      <c r="B889" s="3">
        <v>0</v>
      </c>
      <c r="C889" s="9" t="s">
        <v>8221</v>
      </c>
      <c r="D889" s="3">
        <v>0</v>
      </c>
      <c r="E889">
        <f t="shared" si="13"/>
        <v>12679.210404000001</v>
      </c>
      <c r="F889" s="3">
        <v>112.602</v>
      </c>
    </row>
    <row r="890" spans="1:6" x14ac:dyDescent="0.25">
      <c r="A890" s="3">
        <v>1000</v>
      </c>
      <c r="B890" s="3">
        <v>72</v>
      </c>
      <c r="C890" s="9" t="s">
        <v>8221</v>
      </c>
      <c r="D890" s="3">
        <v>4</v>
      </c>
      <c r="E890">
        <f t="shared" si="13"/>
        <v>11794.394404000001</v>
      </c>
      <c r="F890" s="3">
        <v>112.602</v>
      </c>
    </row>
    <row r="891" spans="1:6" x14ac:dyDescent="0.25">
      <c r="A891" s="3">
        <v>25000</v>
      </c>
      <c r="B891" s="3">
        <v>2360.3200000000002</v>
      </c>
      <c r="C891" s="9" t="s">
        <v>8221</v>
      </c>
      <c r="D891" s="3">
        <v>32</v>
      </c>
      <c r="E891">
        <f t="shared" si="13"/>
        <v>6496.682404000001</v>
      </c>
      <c r="F891" s="3">
        <v>112.602</v>
      </c>
    </row>
    <row r="892" spans="1:6" x14ac:dyDescent="0.25">
      <c r="A892" s="3">
        <v>3000</v>
      </c>
      <c r="B892" s="3">
        <v>125</v>
      </c>
      <c r="C892" s="9" t="s">
        <v>8221</v>
      </c>
      <c r="D892" s="3">
        <v>4</v>
      </c>
      <c r="E892">
        <f t="shared" si="13"/>
        <v>11794.394404000001</v>
      </c>
      <c r="F892" s="3">
        <v>112.602</v>
      </c>
    </row>
    <row r="893" spans="1:6" x14ac:dyDescent="0.25">
      <c r="A893" s="3">
        <v>8000</v>
      </c>
      <c r="B893" s="3">
        <v>260</v>
      </c>
      <c r="C893" s="9" t="s">
        <v>8221</v>
      </c>
      <c r="D893" s="3">
        <v>9</v>
      </c>
      <c r="E893">
        <f t="shared" si="13"/>
        <v>10733.374404</v>
      </c>
      <c r="F893" s="3">
        <v>112.602</v>
      </c>
    </row>
    <row r="894" spans="1:6" x14ac:dyDescent="0.25">
      <c r="A894" s="3">
        <v>6000</v>
      </c>
      <c r="B894" s="3">
        <v>2445</v>
      </c>
      <c r="C894" s="9" t="s">
        <v>8221</v>
      </c>
      <c r="D894" s="3">
        <v>17</v>
      </c>
      <c r="E894">
        <f t="shared" si="13"/>
        <v>9139.7424040000005</v>
      </c>
      <c r="F894" s="3">
        <v>112.602</v>
      </c>
    </row>
    <row r="895" spans="1:6" x14ac:dyDescent="0.25">
      <c r="A895" s="3">
        <v>2000</v>
      </c>
      <c r="B895" s="3">
        <v>200</v>
      </c>
      <c r="C895" s="9" t="s">
        <v>8221</v>
      </c>
      <c r="D895" s="3">
        <v>5</v>
      </c>
      <c r="E895">
        <f t="shared" si="13"/>
        <v>11578.190404000001</v>
      </c>
      <c r="F895" s="3">
        <v>112.602</v>
      </c>
    </row>
    <row r="896" spans="1:6" x14ac:dyDescent="0.25">
      <c r="A896" s="3">
        <v>20000</v>
      </c>
      <c r="B896" s="3">
        <v>7834</v>
      </c>
      <c r="C896" s="9" t="s">
        <v>8221</v>
      </c>
      <c r="D896" s="3">
        <v>53</v>
      </c>
      <c r="E896">
        <f t="shared" si="13"/>
        <v>3552.3984040000005</v>
      </c>
      <c r="F896" s="3">
        <v>112.602</v>
      </c>
    </row>
    <row r="897" spans="1:6" x14ac:dyDescent="0.25">
      <c r="A897" s="3">
        <v>8000</v>
      </c>
      <c r="B897" s="3">
        <v>195</v>
      </c>
      <c r="C897" s="9" t="s">
        <v>8221</v>
      </c>
      <c r="D897" s="3">
        <v>7</v>
      </c>
      <c r="E897">
        <f t="shared" si="13"/>
        <v>11151.782404000001</v>
      </c>
      <c r="F897" s="3">
        <v>112.602</v>
      </c>
    </row>
    <row r="898" spans="1:6" x14ac:dyDescent="0.25">
      <c r="A898" s="3">
        <v>8000</v>
      </c>
      <c r="B898" s="3">
        <v>3200</v>
      </c>
      <c r="C898" s="9" t="s">
        <v>8221</v>
      </c>
      <c r="D898" s="3">
        <v>72</v>
      </c>
      <c r="E898">
        <f t="shared" si="13"/>
        <v>1648.5224040000003</v>
      </c>
      <c r="F898" s="3">
        <v>112.602</v>
      </c>
    </row>
    <row r="899" spans="1:6" x14ac:dyDescent="0.25">
      <c r="A899" s="3">
        <v>3000</v>
      </c>
      <c r="B899" s="3">
        <v>0</v>
      </c>
      <c r="C899" s="9" t="s">
        <v>8221</v>
      </c>
      <c r="D899" s="3">
        <v>0</v>
      </c>
      <c r="E899">
        <f t="shared" ref="E899:E962" si="14">POWER(D899-F899,2)</f>
        <v>12679.210404000001</v>
      </c>
      <c r="F899" s="3">
        <v>112.602</v>
      </c>
    </row>
    <row r="900" spans="1:6" x14ac:dyDescent="0.25">
      <c r="A900" s="3">
        <v>2500</v>
      </c>
      <c r="B900" s="3">
        <v>70</v>
      </c>
      <c r="C900" s="9" t="s">
        <v>8221</v>
      </c>
      <c r="D900" s="3">
        <v>2</v>
      </c>
      <c r="E900">
        <f t="shared" si="14"/>
        <v>12232.802404</v>
      </c>
      <c r="F900" s="3">
        <v>112.602</v>
      </c>
    </row>
    <row r="901" spans="1:6" x14ac:dyDescent="0.25">
      <c r="A901" s="3">
        <v>750</v>
      </c>
      <c r="B901" s="3">
        <v>280</v>
      </c>
      <c r="C901" s="9" t="s">
        <v>8221</v>
      </c>
      <c r="D901" s="3">
        <v>8</v>
      </c>
      <c r="E901">
        <f t="shared" si="14"/>
        <v>10941.578404000002</v>
      </c>
      <c r="F901" s="3">
        <v>112.602</v>
      </c>
    </row>
    <row r="902" spans="1:6" x14ac:dyDescent="0.25">
      <c r="A902" s="3">
        <v>5000</v>
      </c>
      <c r="B902" s="3">
        <v>21</v>
      </c>
      <c r="C902" s="9" t="s">
        <v>8221</v>
      </c>
      <c r="D902" s="3">
        <v>2</v>
      </c>
      <c r="E902">
        <f t="shared" si="14"/>
        <v>12232.802404</v>
      </c>
      <c r="F902" s="3">
        <v>112.602</v>
      </c>
    </row>
    <row r="903" spans="1:6" x14ac:dyDescent="0.25">
      <c r="A903" s="3">
        <v>6500</v>
      </c>
      <c r="B903" s="3">
        <v>0</v>
      </c>
      <c r="C903" s="9" t="s">
        <v>8221</v>
      </c>
      <c r="D903" s="3">
        <v>0</v>
      </c>
      <c r="E903">
        <f t="shared" si="14"/>
        <v>12679.210404000001</v>
      </c>
      <c r="F903" s="3">
        <v>112.602</v>
      </c>
    </row>
    <row r="904" spans="1:6" x14ac:dyDescent="0.25">
      <c r="A904" s="3">
        <v>30000</v>
      </c>
      <c r="B904" s="3">
        <v>90</v>
      </c>
      <c r="C904" s="9" t="s">
        <v>8221</v>
      </c>
      <c r="D904" s="3">
        <v>3</v>
      </c>
      <c r="E904">
        <f t="shared" si="14"/>
        <v>12012.598404</v>
      </c>
      <c r="F904" s="3">
        <v>112.602</v>
      </c>
    </row>
    <row r="905" spans="1:6" x14ac:dyDescent="0.25">
      <c r="A905" s="3">
        <v>5000</v>
      </c>
      <c r="B905" s="3">
        <v>160</v>
      </c>
      <c r="C905" s="9" t="s">
        <v>8221</v>
      </c>
      <c r="D905" s="3">
        <v>4</v>
      </c>
      <c r="E905">
        <f t="shared" si="14"/>
        <v>11794.394404000001</v>
      </c>
      <c r="F905" s="3">
        <v>112.602</v>
      </c>
    </row>
    <row r="906" spans="1:6" x14ac:dyDescent="0.25">
      <c r="A906" s="3">
        <v>50000</v>
      </c>
      <c r="B906" s="3">
        <v>151</v>
      </c>
      <c r="C906" s="9" t="s">
        <v>8221</v>
      </c>
      <c r="D906" s="3">
        <v>3</v>
      </c>
      <c r="E906">
        <f t="shared" si="14"/>
        <v>12012.598404</v>
      </c>
      <c r="F906" s="3">
        <v>112.602</v>
      </c>
    </row>
    <row r="907" spans="1:6" x14ac:dyDescent="0.25">
      <c r="A907" s="3">
        <v>6500</v>
      </c>
      <c r="B907" s="3">
        <v>196</v>
      </c>
      <c r="C907" s="9" t="s">
        <v>8221</v>
      </c>
      <c r="D907" s="3">
        <v>6</v>
      </c>
      <c r="E907">
        <f t="shared" si="14"/>
        <v>11363.986404000001</v>
      </c>
      <c r="F907" s="3">
        <v>112.602</v>
      </c>
    </row>
    <row r="908" spans="1:6" x14ac:dyDescent="0.25">
      <c r="A908" s="3">
        <v>15000</v>
      </c>
      <c r="B908" s="3">
        <v>0</v>
      </c>
      <c r="C908" s="9" t="s">
        <v>8221</v>
      </c>
      <c r="D908" s="3">
        <v>0</v>
      </c>
      <c r="E908">
        <f t="shared" si="14"/>
        <v>12679.210404000001</v>
      </c>
      <c r="F908" s="3">
        <v>112.602</v>
      </c>
    </row>
    <row r="909" spans="1:6" x14ac:dyDescent="0.25">
      <c r="A909" s="3">
        <v>2900</v>
      </c>
      <c r="B909" s="3">
        <v>0</v>
      </c>
      <c r="C909" s="9" t="s">
        <v>8221</v>
      </c>
      <c r="D909" s="3">
        <v>0</v>
      </c>
      <c r="E909">
        <f t="shared" si="14"/>
        <v>12679.210404000001</v>
      </c>
      <c r="F909" s="3">
        <v>112.602</v>
      </c>
    </row>
    <row r="910" spans="1:6" x14ac:dyDescent="0.25">
      <c r="A910" s="3">
        <v>2500</v>
      </c>
      <c r="B910" s="3">
        <v>0</v>
      </c>
      <c r="C910" s="9" t="s">
        <v>8221</v>
      </c>
      <c r="D910" s="3">
        <v>0</v>
      </c>
      <c r="E910">
        <f t="shared" si="14"/>
        <v>12679.210404000001</v>
      </c>
      <c r="F910" s="3">
        <v>112.602</v>
      </c>
    </row>
    <row r="911" spans="1:6" x14ac:dyDescent="0.25">
      <c r="A911" s="3">
        <v>16000</v>
      </c>
      <c r="B911" s="3">
        <v>520</v>
      </c>
      <c r="C911" s="9" t="s">
        <v>8221</v>
      </c>
      <c r="D911" s="3">
        <v>8</v>
      </c>
      <c r="E911">
        <f t="shared" si="14"/>
        <v>10941.578404000002</v>
      </c>
      <c r="F911" s="3">
        <v>112.602</v>
      </c>
    </row>
    <row r="912" spans="1:6" x14ac:dyDescent="0.25">
      <c r="A912" s="3">
        <v>550</v>
      </c>
      <c r="B912" s="3">
        <v>123</v>
      </c>
      <c r="C912" s="9" t="s">
        <v>8221</v>
      </c>
      <c r="D912" s="3">
        <v>5</v>
      </c>
      <c r="E912">
        <f t="shared" si="14"/>
        <v>11578.190404000001</v>
      </c>
      <c r="F912" s="3">
        <v>112.602</v>
      </c>
    </row>
    <row r="913" spans="1:6" x14ac:dyDescent="0.25">
      <c r="A913" s="3">
        <v>100000</v>
      </c>
      <c r="B913" s="3">
        <v>0</v>
      </c>
      <c r="C913" s="9" t="s">
        <v>8221</v>
      </c>
      <c r="D913" s="3">
        <v>0</v>
      </c>
      <c r="E913">
        <f t="shared" si="14"/>
        <v>12679.210404000001</v>
      </c>
      <c r="F913" s="3">
        <v>112.602</v>
      </c>
    </row>
    <row r="914" spans="1:6" x14ac:dyDescent="0.25">
      <c r="A914" s="3">
        <v>3500</v>
      </c>
      <c r="B914" s="3">
        <v>30</v>
      </c>
      <c r="C914" s="9" t="s">
        <v>8221</v>
      </c>
      <c r="D914" s="3">
        <v>2</v>
      </c>
      <c r="E914">
        <f t="shared" si="14"/>
        <v>12232.802404</v>
      </c>
      <c r="F914" s="3">
        <v>112.602</v>
      </c>
    </row>
    <row r="915" spans="1:6" x14ac:dyDescent="0.25">
      <c r="A915" s="3">
        <v>30000</v>
      </c>
      <c r="B915" s="3">
        <v>1982</v>
      </c>
      <c r="C915" s="9" t="s">
        <v>8221</v>
      </c>
      <c r="D915" s="3">
        <v>24</v>
      </c>
      <c r="E915">
        <f t="shared" si="14"/>
        <v>7850.3144040000006</v>
      </c>
      <c r="F915" s="3">
        <v>112.602</v>
      </c>
    </row>
    <row r="916" spans="1:6" x14ac:dyDescent="0.25">
      <c r="A916" s="3">
        <v>1500</v>
      </c>
      <c r="B916" s="3">
        <v>0</v>
      </c>
      <c r="C916" s="9" t="s">
        <v>8221</v>
      </c>
      <c r="D916" s="3">
        <v>0</v>
      </c>
      <c r="E916">
        <f t="shared" si="14"/>
        <v>12679.210404000001</v>
      </c>
      <c r="F916" s="3">
        <v>112.602</v>
      </c>
    </row>
    <row r="917" spans="1:6" x14ac:dyDescent="0.25">
      <c r="A917" s="3">
        <v>6500</v>
      </c>
      <c r="B917" s="3">
        <v>375</v>
      </c>
      <c r="C917" s="9" t="s">
        <v>8221</v>
      </c>
      <c r="D917" s="3">
        <v>9</v>
      </c>
      <c r="E917">
        <f t="shared" si="14"/>
        <v>10733.374404</v>
      </c>
      <c r="F917" s="3">
        <v>112.602</v>
      </c>
    </row>
    <row r="918" spans="1:6" x14ac:dyDescent="0.25">
      <c r="A918" s="3">
        <v>3300</v>
      </c>
      <c r="B918" s="3">
        <v>0</v>
      </c>
      <c r="C918" s="9" t="s">
        <v>8221</v>
      </c>
      <c r="D918" s="3">
        <v>0</v>
      </c>
      <c r="E918">
        <f t="shared" si="14"/>
        <v>12679.210404000001</v>
      </c>
      <c r="F918" s="3">
        <v>112.602</v>
      </c>
    </row>
    <row r="919" spans="1:6" x14ac:dyDescent="0.25">
      <c r="A919" s="3">
        <v>5000</v>
      </c>
      <c r="B919" s="3">
        <v>30</v>
      </c>
      <c r="C919" s="9" t="s">
        <v>8221</v>
      </c>
      <c r="D919" s="3">
        <v>1</v>
      </c>
      <c r="E919">
        <f t="shared" si="14"/>
        <v>12455.006404000002</v>
      </c>
      <c r="F919" s="3">
        <v>112.602</v>
      </c>
    </row>
    <row r="920" spans="1:6" x14ac:dyDescent="0.25">
      <c r="A920" s="3">
        <v>3900</v>
      </c>
      <c r="B920" s="3">
        <v>196</v>
      </c>
      <c r="C920" s="9" t="s">
        <v>8221</v>
      </c>
      <c r="D920" s="3">
        <v>10</v>
      </c>
      <c r="E920">
        <f t="shared" si="14"/>
        <v>10527.170404</v>
      </c>
      <c r="F920" s="3">
        <v>112.602</v>
      </c>
    </row>
    <row r="921" spans="1:6" x14ac:dyDescent="0.25">
      <c r="A921" s="3">
        <v>20000</v>
      </c>
      <c r="B921" s="3">
        <v>100</v>
      </c>
      <c r="C921" s="9" t="s">
        <v>8221</v>
      </c>
      <c r="D921" s="3">
        <v>1</v>
      </c>
      <c r="E921">
        <f t="shared" si="14"/>
        <v>12455.006404000002</v>
      </c>
      <c r="F921" s="3">
        <v>112.602</v>
      </c>
    </row>
    <row r="922" spans="1:6" x14ac:dyDescent="0.25">
      <c r="A922" s="3">
        <v>5500</v>
      </c>
      <c r="B922" s="3">
        <v>0</v>
      </c>
      <c r="C922" s="9" t="s">
        <v>8221</v>
      </c>
      <c r="D922" s="3">
        <v>0</v>
      </c>
      <c r="E922">
        <f t="shared" si="14"/>
        <v>12679.210404000001</v>
      </c>
      <c r="F922" s="3">
        <v>112.602</v>
      </c>
    </row>
    <row r="923" spans="1:6" x14ac:dyDescent="0.25">
      <c r="A923" s="3">
        <v>15000</v>
      </c>
      <c r="B923" s="3">
        <v>4635</v>
      </c>
      <c r="C923" s="9" t="s">
        <v>8221</v>
      </c>
      <c r="D923" s="3">
        <v>20</v>
      </c>
      <c r="E923">
        <f t="shared" si="14"/>
        <v>8575.1304040000014</v>
      </c>
      <c r="F923" s="3">
        <v>112.602</v>
      </c>
    </row>
    <row r="924" spans="1:6" x14ac:dyDescent="0.25">
      <c r="A924" s="3">
        <v>27000</v>
      </c>
      <c r="B924" s="3">
        <v>5680</v>
      </c>
      <c r="C924" s="9" t="s">
        <v>8221</v>
      </c>
      <c r="D924" s="3">
        <v>30</v>
      </c>
      <c r="E924">
        <f t="shared" si="14"/>
        <v>6823.0904040000005</v>
      </c>
      <c r="F924" s="3">
        <v>112.602</v>
      </c>
    </row>
    <row r="925" spans="1:6" x14ac:dyDescent="0.25">
      <c r="A925" s="3">
        <v>15000</v>
      </c>
      <c r="B925" s="3">
        <v>330</v>
      </c>
      <c r="C925" s="9" t="s">
        <v>8221</v>
      </c>
      <c r="D925" s="3">
        <v>6</v>
      </c>
      <c r="E925">
        <f t="shared" si="14"/>
        <v>11363.986404000001</v>
      </c>
      <c r="F925" s="3">
        <v>112.602</v>
      </c>
    </row>
    <row r="926" spans="1:6" x14ac:dyDescent="0.25">
      <c r="A926" s="3">
        <v>3000</v>
      </c>
      <c r="B926" s="3">
        <v>327</v>
      </c>
      <c r="C926" s="9" t="s">
        <v>8221</v>
      </c>
      <c r="D926" s="3">
        <v>15</v>
      </c>
      <c r="E926">
        <f t="shared" si="14"/>
        <v>9526.150404</v>
      </c>
      <c r="F926" s="3">
        <v>112.602</v>
      </c>
    </row>
    <row r="927" spans="1:6" x14ac:dyDescent="0.25">
      <c r="A927" s="3">
        <v>6000</v>
      </c>
      <c r="B927" s="3">
        <v>160</v>
      </c>
      <c r="C927" s="9" t="s">
        <v>8221</v>
      </c>
      <c r="D927" s="3">
        <v>5</v>
      </c>
      <c r="E927">
        <f t="shared" si="14"/>
        <v>11578.190404000001</v>
      </c>
      <c r="F927" s="3">
        <v>112.602</v>
      </c>
    </row>
    <row r="928" spans="1:6" x14ac:dyDescent="0.25">
      <c r="A928" s="3">
        <v>7000</v>
      </c>
      <c r="B928" s="3">
        <v>0</v>
      </c>
      <c r="C928" s="9" t="s">
        <v>8221</v>
      </c>
      <c r="D928" s="3">
        <v>0</v>
      </c>
      <c r="E928">
        <f t="shared" si="14"/>
        <v>12679.210404000001</v>
      </c>
      <c r="F928" s="3">
        <v>112.602</v>
      </c>
    </row>
    <row r="929" spans="1:6" x14ac:dyDescent="0.25">
      <c r="A929" s="3">
        <v>20000</v>
      </c>
      <c r="B929" s="3">
        <v>0</v>
      </c>
      <c r="C929" s="9" t="s">
        <v>8221</v>
      </c>
      <c r="D929" s="3">
        <v>0</v>
      </c>
      <c r="E929">
        <f t="shared" si="14"/>
        <v>12679.210404000001</v>
      </c>
      <c r="F929" s="3">
        <v>112.602</v>
      </c>
    </row>
    <row r="930" spans="1:6" x14ac:dyDescent="0.25">
      <c r="A930" s="3">
        <v>14500</v>
      </c>
      <c r="B930" s="3">
        <v>1575</v>
      </c>
      <c r="C930" s="9" t="s">
        <v>8221</v>
      </c>
      <c r="D930" s="3">
        <v>28</v>
      </c>
      <c r="E930">
        <f t="shared" si="14"/>
        <v>7157.4984040000008</v>
      </c>
      <c r="F930" s="3">
        <v>112.602</v>
      </c>
    </row>
    <row r="931" spans="1:6" x14ac:dyDescent="0.25">
      <c r="A931" s="3">
        <v>500</v>
      </c>
      <c r="B931" s="3">
        <v>0</v>
      </c>
      <c r="C931" s="9" t="s">
        <v>8221</v>
      </c>
      <c r="D931" s="3">
        <v>0</v>
      </c>
      <c r="E931">
        <f t="shared" si="14"/>
        <v>12679.210404000001</v>
      </c>
      <c r="F931" s="3">
        <v>112.602</v>
      </c>
    </row>
    <row r="932" spans="1:6" x14ac:dyDescent="0.25">
      <c r="A932" s="3">
        <v>900</v>
      </c>
      <c r="B932" s="3">
        <v>345</v>
      </c>
      <c r="C932" s="9" t="s">
        <v>8221</v>
      </c>
      <c r="D932" s="3">
        <v>5</v>
      </c>
      <c r="E932">
        <f t="shared" si="14"/>
        <v>11578.190404000001</v>
      </c>
      <c r="F932" s="3">
        <v>112.602</v>
      </c>
    </row>
    <row r="933" spans="1:6" x14ac:dyDescent="0.25">
      <c r="A933" s="3">
        <v>2000</v>
      </c>
      <c r="B933" s="3">
        <v>131</v>
      </c>
      <c r="C933" s="9" t="s">
        <v>8221</v>
      </c>
      <c r="D933" s="3">
        <v>7</v>
      </c>
      <c r="E933">
        <f t="shared" si="14"/>
        <v>11151.782404000001</v>
      </c>
      <c r="F933" s="3">
        <v>112.602</v>
      </c>
    </row>
    <row r="934" spans="1:6" x14ac:dyDescent="0.25">
      <c r="A934" s="3">
        <v>9500</v>
      </c>
      <c r="B934" s="3">
        <v>1381</v>
      </c>
      <c r="C934" s="9" t="s">
        <v>8221</v>
      </c>
      <c r="D934" s="3">
        <v>30</v>
      </c>
      <c r="E934">
        <f t="shared" si="14"/>
        <v>6823.0904040000005</v>
      </c>
      <c r="F934" s="3">
        <v>112.602</v>
      </c>
    </row>
    <row r="935" spans="1:6" x14ac:dyDescent="0.25">
      <c r="A935" s="3">
        <v>2000</v>
      </c>
      <c r="B935" s="3">
        <v>120</v>
      </c>
      <c r="C935" s="9" t="s">
        <v>8221</v>
      </c>
      <c r="D935" s="3">
        <v>2</v>
      </c>
      <c r="E935">
        <f t="shared" si="14"/>
        <v>12232.802404</v>
      </c>
      <c r="F935" s="3">
        <v>112.602</v>
      </c>
    </row>
    <row r="936" spans="1:6" x14ac:dyDescent="0.25">
      <c r="A936" s="3">
        <v>5000</v>
      </c>
      <c r="B936" s="3">
        <v>1520</v>
      </c>
      <c r="C936" s="9" t="s">
        <v>8221</v>
      </c>
      <c r="D936" s="3">
        <v>30</v>
      </c>
      <c r="E936">
        <f t="shared" si="14"/>
        <v>6823.0904040000005</v>
      </c>
      <c r="F936" s="3">
        <v>112.602</v>
      </c>
    </row>
    <row r="937" spans="1:6" x14ac:dyDescent="0.25">
      <c r="A937" s="3">
        <v>3500</v>
      </c>
      <c r="B937" s="3">
        <v>50</v>
      </c>
      <c r="C937" s="9" t="s">
        <v>8221</v>
      </c>
      <c r="D937" s="3">
        <v>2</v>
      </c>
      <c r="E937">
        <f t="shared" si="14"/>
        <v>12232.802404</v>
      </c>
      <c r="F937" s="3">
        <v>112.602</v>
      </c>
    </row>
    <row r="938" spans="1:6" x14ac:dyDescent="0.25">
      <c r="A938" s="3">
        <v>1400</v>
      </c>
      <c r="B938" s="3">
        <v>0</v>
      </c>
      <c r="C938" s="9" t="s">
        <v>8221</v>
      </c>
      <c r="D938" s="3">
        <v>0</v>
      </c>
      <c r="E938">
        <f t="shared" si="14"/>
        <v>12679.210404000001</v>
      </c>
      <c r="F938" s="3">
        <v>112.602</v>
      </c>
    </row>
    <row r="939" spans="1:6" x14ac:dyDescent="0.25">
      <c r="A939" s="3">
        <v>3500</v>
      </c>
      <c r="B939" s="3">
        <v>40</v>
      </c>
      <c r="C939" s="9" t="s">
        <v>8221</v>
      </c>
      <c r="D939" s="3">
        <v>2</v>
      </c>
      <c r="E939">
        <f t="shared" si="14"/>
        <v>12232.802404</v>
      </c>
      <c r="F939" s="3">
        <v>112.602</v>
      </c>
    </row>
    <row r="940" spans="1:6" x14ac:dyDescent="0.25">
      <c r="A940" s="3">
        <v>7000</v>
      </c>
      <c r="B940" s="3">
        <v>25</v>
      </c>
      <c r="C940" s="9" t="s">
        <v>8221</v>
      </c>
      <c r="D940" s="3">
        <v>1</v>
      </c>
      <c r="E940">
        <f t="shared" si="14"/>
        <v>12455.006404000002</v>
      </c>
      <c r="F940" s="3">
        <v>112.602</v>
      </c>
    </row>
    <row r="941" spans="1:6" x14ac:dyDescent="0.25">
      <c r="A941" s="3">
        <v>2750</v>
      </c>
      <c r="B941" s="3">
        <v>40</v>
      </c>
      <c r="C941" s="9" t="s">
        <v>8221</v>
      </c>
      <c r="D941" s="3">
        <v>2</v>
      </c>
      <c r="E941">
        <f t="shared" si="14"/>
        <v>12232.802404</v>
      </c>
      <c r="F941" s="3">
        <v>112.602</v>
      </c>
    </row>
    <row r="942" spans="1:6" x14ac:dyDescent="0.25">
      <c r="A942" s="3">
        <v>9000</v>
      </c>
      <c r="B942" s="3">
        <v>1544</v>
      </c>
      <c r="C942" s="9" t="s">
        <v>8221</v>
      </c>
      <c r="D942" s="3">
        <v>14</v>
      </c>
      <c r="E942">
        <f t="shared" si="14"/>
        <v>9722.3544040000015</v>
      </c>
      <c r="F942" s="3">
        <v>112.602</v>
      </c>
    </row>
    <row r="943" spans="1:6" x14ac:dyDescent="0.25">
      <c r="A943" s="3">
        <v>50000</v>
      </c>
      <c r="B943" s="3">
        <v>1161</v>
      </c>
      <c r="C943" s="9" t="s">
        <v>8221</v>
      </c>
      <c r="D943" s="3">
        <v>31</v>
      </c>
      <c r="E943">
        <f t="shared" si="14"/>
        <v>6658.8864040000008</v>
      </c>
      <c r="F943" s="3">
        <v>112.602</v>
      </c>
    </row>
    <row r="944" spans="1:6" x14ac:dyDescent="0.25">
      <c r="A944" s="3">
        <v>7500</v>
      </c>
      <c r="B944" s="3">
        <v>668</v>
      </c>
      <c r="C944" s="9" t="s">
        <v>8221</v>
      </c>
      <c r="D944" s="3">
        <v>16</v>
      </c>
      <c r="E944">
        <f t="shared" si="14"/>
        <v>9331.9464040000003</v>
      </c>
      <c r="F944" s="3">
        <v>112.602</v>
      </c>
    </row>
    <row r="945" spans="1:6" x14ac:dyDescent="0.25">
      <c r="A945" s="3">
        <v>3000</v>
      </c>
      <c r="B945" s="3">
        <v>289</v>
      </c>
      <c r="C945" s="9" t="s">
        <v>8221</v>
      </c>
      <c r="D945" s="3">
        <v>12</v>
      </c>
      <c r="E945">
        <f t="shared" si="14"/>
        <v>10120.762404000001</v>
      </c>
      <c r="F945" s="3">
        <v>112.602</v>
      </c>
    </row>
    <row r="946" spans="1:6" x14ac:dyDescent="0.25">
      <c r="A946" s="3">
        <v>50000</v>
      </c>
      <c r="B946" s="3">
        <v>6663</v>
      </c>
      <c r="C946" s="9" t="s">
        <v>8221</v>
      </c>
      <c r="D946" s="3">
        <v>96</v>
      </c>
      <c r="E946">
        <f t="shared" si="14"/>
        <v>275.62640400000015</v>
      </c>
      <c r="F946" s="3">
        <v>112.602</v>
      </c>
    </row>
    <row r="947" spans="1:6" x14ac:dyDescent="0.25">
      <c r="A947" s="3">
        <v>100000</v>
      </c>
      <c r="B947" s="3">
        <v>2484</v>
      </c>
      <c r="C947" s="9" t="s">
        <v>8221</v>
      </c>
      <c r="D947" s="3">
        <v>16</v>
      </c>
      <c r="E947">
        <f t="shared" si="14"/>
        <v>9331.9464040000003</v>
      </c>
      <c r="F947" s="3">
        <v>112.602</v>
      </c>
    </row>
    <row r="948" spans="1:6" x14ac:dyDescent="0.25">
      <c r="A948" s="3">
        <v>15000</v>
      </c>
      <c r="B948" s="3">
        <v>286</v>
      </c>
      <c r="C948" s="9" t="s">
        <v>8221</v>
      </c>
      <c r="D948" s="3">
        <v>5</v>
      </c>
      <c r="E948">
        <f t="shared" si="14"/>
        <v>11578.190404000001</v>
      </c>
      <c r="F948" s="3">
        <v>112.602</v>
      </c>
    </row>
    <row r="949" spans="1:6" x14ac:dyDescent="0.25">
      <c r="A949" s="3">
        <v>850</v>
      </c>
      <c r="B949" s="3">
        <v>0</v>
      </c>
      <c r="C949" s="9" t="s">
        <v>8221</v>
      </c>
      <c r="D949" s="3">
        <v>0</v>
      </c>
      <c r="E949">
        <f t="shared" si="14"/>
        <v>12679.210404000001</v>
      </c>
      <c r="F949" s="3">
        <v>112.602</v>
      </c>
    </row>
    <row r="950" spans="1:6" x14ac:dyDescent="0.25">
      <c r="A950" s="3">
        <v>4000</v>
      </c>
      <c r="B950" s="3">
        <v>480</v>
      </c>
      <c r="C950" s="9" t="s">
        <v>8221</v>
      </c>
      <c r="D950" s="3">
        <v>8</v>
      </c>
      <c r="E950">
        <f t="shared" si="14"/>
        <v>10941.578404000002</v>
      </c>
      <c r="F950" s="3">
        <v>112.602</v>
      </c>
    </row>
    <row r="951" spans="1:6" x14ac:dyDescent="0.25">
      <c r="A951" s="3">
        <v>20000</v>
      </c>
      <c r="B951" s="3">
        <v>273</v>
      </c>
      <c r="C951" s="9" t="s">
        <v>8221</v>
      </c>
      <c r="D951" s="3">
        <v>7</v>
      </c>
      <c r="E951">
        <f t="shared" si="14"/>
        <v>11151.782404000001</v>
      </c>
      <c r="F951" s="3">
        <v>112.602</v>
      </c>
    </row>
    <row r="952" spans="1:6" x14ac:dyDescent="0.25">
      <c r="A952" s="3">
        <v>5000</v>
      </c>
      <c r="B952" s="3">
        <v>1402</v>
      </c>
      <c r="C952" s="9" t="s">
        <v>8221</v>
      </c>
      <c r="D952" s="3">
        <v>24</v>
      </c>
      <c r="E952">
        <f t="shared" si="14"/>
        <v>7850.3144040000006</v>
      </c>
      <c r="F952" s="3">
        <v>112.602</v>
      </c>
    </row>
    <row r="953" spans="1:6" x14ac:dyDescent="0.25">
      <c r="A953" s="3">
        <v>50000</v>
      </c>
      <c r="B953" s="3">
        <v>19195</v>
      </c>
      <c r="C953" s="9" t="s">
        <v>8221</v>
      </c>
      <c r="D953" s="3">
        <v>121</v>
      </c>
      <c r="E953">
        <f t="shared" si="14"/>
        <v>70.526403999999928</v>
      </c>
      <c r="F953" s="3">
        <v>112.602</v>
      </c>
    </row>
    <row r="954" spans="1:6" x14ac:dyDescent="0.25">
      <c r="A954" s="3">
        <v>49000</v>
      </c>
      <c r="B954" s="3">
        <v>19572</v>
      </c>
      <c r="C954" s="9" t="s">
        <v>8221</v>
      </c>
      <c r="D954" s="3">
        <v>196</v>
      </c>
      <c r="E954">
        <f t="shared" si="14"/>
        <v>6955.2264039999991</v>
      </c>
      <c r="F954" s="3">
        <v>112.602</v>
      </c>
    </row>
    <row r="955" spans="1:6" x14ac:dyDescent="0.25">
      <c r="A955" s="3">
        <v>15000</v>
      </c>
      <c r="B955" s="3">
        <v>126</v>
      </c>
      <c r="C955" s="9" t="s">
        <v>8221</v>
      </c>
      <c r="D955" s="3">
        <v>5</v>
      </c>
      <c r="E955">
        <f t="shared" si="14"/>
        <v>11578.190404000001</v>
      </c>
      <c r="F955" s="3">
        <v>112.602</v>
      </c>
    </row>
    <row r="956" spans="1:6" x14ac:dyDescent="0.25">
      <c r="A956" s="3">
        <v>15000</v>
      </c>
      <c r="B956" s="3">
        <v>6511</v>
      </c>
      <c r="C956" s="9" t="s">
        <v>8221</v>
      </c>
      <c r="D956" s="3">
        <v>73</v>
      </c>
      <c r="E956">
        <f t="shared" si="14"/>
        <v>1568.3184040000003</v>
      </c>
      <c r="F956" s="3">
        <v>112.602</v>
      </c>
    </row>
    <row r="957" spans="1:6" x14ac:dyDescent="0.25">
      <c r="A957" s="3">
        <v>300000</v>
      </c>
      <c r="B957" s="3">
        <v>16984</v>
      </c>
      <c r="C957" s="9" t="s">
        <v>8221</v>
      </c>
      <c r="D957" s="3">
        <v>93</v>
      </c>
      <c r="E957">
        <f t="shared" si="14"/>
        <v>384.23840400000017</v>
      </c>
      <c r="F957" s="3">
        <v>112.602</v>
      </c>
    </row>
    <row r="958" spans="1:6" x14ac:dyDescent="0.25">
      <c r="A958" s="3">
        <v>50000</v>
      </c>
      <c r="B958" s="3">
        <v>861</v>
      </c>
      <c r="C958" s="9" t="s">
        <v>8221</v>
      </c>
      <c r="D958" s="3">
        <v>17</v>
      </c>
      <c r="E958">
        <f t="shared" si="14"/>
        <v>9139.7424040000005</v>
      </c>
      <c r="F958" s="3">
        <v>112.602</v>
      </c>
    </row>
    <row r="959" spans="1:6" x14ac:dyDescent="0.25">
      <c r="A959" s="3">
        <v>12000</v>
      </c>
      <c r="B959" s="3">
        <v>233</v>
      </c>
      <c r="C959" s="9" t="s">
        <v>8221</v>
      </c>
      <c r="D959" s="3">
        <v>7</v>
      </c>
      <c r="E959">
        <f t="shared" si="14"/>
        <v>11151.782404000001</v>
      </c>
      <c r="F959" s="3">
        <v>112.602</v>
      </c>
    </row>
    <row r="960" spans="1:6" x14ac:dyDescent="0.25">
      <c r="A960" s="3">
        <v>7777</v>
      </c>
      <c r="B960" s="3">
        <v>881</v>
      </c>
      <c r="C960" s="9" t="s">
        <v>8221</v>
      </c>
      <c r="D960" s="3">
        <v>17</v>
      </c>
      <c r="E960">
        <f t="shared" si="14"/>
        <v>9139.7424040000005</v>
      </c>
      <c r="F960" s="3">
        <v>112.602</v>
      </c>
    </row>
    <row r="961" spans="1:6" x14ac:dyDescent="0.25">
      <c r="A961" s="3">
        <v>50000</v>
      </c>
      <c r="B961" s="3">
        <v>19430</v>
      </c>
      <c r="C961" s="9" t="s">
        <v>8221</v>
      </c>
      <c r="D961" s="3">
        <v>171</v>
      </c>
      <c r="E961">
        <f t="shared" si="14"/>
        <v>3410.3264039999995</v>
      </c>
      <c r="F961" s="3">
        <v>112.602</v>
      </c>
    </row>
    <row r="962" spans="1:6" x14ac:dyDescent="0.25">
      <c r="A962" s="3">
        <v>55650</v>
      </c>
      <c r="B962" s="3">
        <v>25655</v>
      </c>
      <c r="C962" s="9" t="s">
        <v>8221</v>
      </c>
      <c r="D962" s="3">
        <v>188</v>
      </c>
      <c r="E962">
        <f t="shared" si="14"/>
        <v>5684.8584039999996</v>
      </c>
      <c r="F962" s="3">
        <v>112.602</v>
      </c>
    </row>
    <row r="963" spans="1:6" x14ac:dyDescent="0.25">
      <c r="A963" s="3">
        <v>95000</v>
      </c>
      <c r="B963" s="3">
        <v>40079</v>
      </c>
      <c r="C963" s="9" t="s">
        <v>8221</v>
      </c>
      <c r="D963" s="3">
        <v>110</v>
      </c>
      <c r="E963">
        <f t="shared" ref="E963:E1026" si="15">POWER(D963-F963,2)</f>
        <v>6.7704040000000205</v>
      </c>
      <c r="F963" s="3">
        <v>112.602</v>
      </c>
    </row>
    <row r="964" spans="1:6" x14ac:dyDescent="0.25">
      <c r="A964" s="3">
        <v>2500</v>
      </c>
      <c r="B964" s="3">
        <v>712</v>
      </c>
      <c r="C964" s="9" t="s">
        <v>8221</v>
      </c>
      <c r="D964" s="3">
        <v>37</v>
      </c>
      <c r="E964">
        <f t="shared" si="15"/>
        <v>5715.6624040000006</v>
      </c>
      <c r="F964" s="3">
        <v>112.602</v>
      </c>
    </row>
    <row r="965" spans="1:6" x14ac:dyDescent="0.25">
      <c r="A965" s="3">
        <v>35000</v>
      </c>
      <c r="B965" s="3">
        <v>377</v>
      </c>
      <c r="C965" s="9" t="s">
        <v>8221</v>
      </c>
      <c r="D965" s="3">
        <v>9</v>
      </c>
      <c r="E965">
        <f t="shared" si="15"/>
        <v>10733.374404</v>
      </c>
      <c r="F965" s="3">
        <v>112.602</v>
      </c>
    </row>
    <row r="966" spans="1:6" x14ac:dyDescent="0.25">
      <c r="A966" s="3">
        <v>110000</v>
      </c>
      <c r="B966" s="3">
        <v>879</v>
      </c>
      <c r="C966" s="9" t="s">
        <v>8221</v>
      </c>
      <c r="D966" s="3">
        <v>29</v>
      </c>
      <c r="E966">
        <f t="shared" si="15"/>
        <v>6989.2944040000002</v>
      </c>
      <c r="F966" s="3">
        <v>112.602</v>
      </c>
    </row>
    <row r="967" spans="1:6" x14ac:dyDescent="0.25">
      <c r="A967" s="3">
        <v>25000</v>
      </c>
      <c r="B967" s="3">
        <v>298</v>
      </c>
      <c r="C967" s="9" t="s">
        <v>8221</v>
      </c>
      <c r="D967" s="3">
        <v>6</v>
      </c>
      <c r="E967">
        <f t="shared" si="15"/>
        <v>11363.986404000001</v>
      </c>
      <c r="F967" s="3">
        <v>112.602</v>
      </c>
    </row>
    <row r="968" spans="1:6" x14ac:dyDescent="0.25">
      <c r="A968" s="3">
        <v>12000</v>
      </c>
      <c r="B968" s="3">
        <v>1776</v>
      </c>
      <c r="C968" s="9" t="s">
        <v>8221</v>
      </c>
      <c r="D968" s="3">
        <v>30</v>
      </c>
      <c r="E968">
        <f t="shared" si="15"/>
        <v>6823.0904040000005</v>
      </c>
      <c r="F968" s="3">
        <v>112.602</v>
      </c>
    </row>
    <row r="969" spans="1:6" x14ac:dyDescent="0.25">
      <c r="A969" s="3">
        <v>20000</v>
      </c>
      <c r="B969" s="3">
        <v>3562</v>
      </c>
      <c r="C969" s="9" t="s">
        <v>8221</v>
      </c>
      <c r="D969" s="3">
        <v>81</v>
      </c>
      <c r="E969">
        <f t="shared" si="15"/>
        <v>998.68640400000027</v>
      </c>
      <c r="F969" s="3">
        <v>112.602</v>
      </c>
    </row>
    <row r="970" spans="1:6" x14ac:dyDescent="0.25">
      <c r="A970" s="3">
        <v>8000</v>
      </c>
      <c r="B970" s="3">
        <v>106</v>
      </c>
      <c r="C970" s="9" t="s">
        <v>8221</v>
      </c>
      <c r="D970" s="3">
        <v>4</v>
      </c>
      <c r="E970">
        <f t="shared" si="15"/>
        <v>11794.394404000001</v>
      </c>
      <c r="F970" s="3">
        <v>112.602</v>
      </c>
    </row>
    <row r="971" spans="1:6" x14ac:dyDescent="0.25">
      <c r="A971" s="3">
        <v>30000</v>
      </c>
      <c r="B971" s="3">
        <v>14000</v>
      </c>
      <c r="C971" s="9" t="s">
        <v>8221</v>
      </c>
      <c r="D971" s="3">
        <v>11</v>
      </c>
      <c r="E971">
        <f t="shared" si="15"/>
        <v>10322.966404000001</v>
      </c>
      <c r="F971" s="3">
        <v>112.602</v>
      </c>
    </row>
    <row r="972" spans="1:6" x14ac:dyDescent="0.25">
      <c r="A972" s="3">
        <v>5000</v>
      </c>
      <c r="B972" s="3">
        <v>2296</v>
      </c>
      <c r="C972" s="9" t="s">
        <v>8221</v>
      </c>
      <c r="D972" s="3">
        <v>14</v>
      </c>
      <c r="E972">
        <f t="shared" si="15"/>
        <v>9722.3544040000015</v>
      </c>
      <c r="F972" s="3">
        <v>112.602</v>
      </c>
    </row>
    <row r="973" spans="1:6" x14ac:dyDescent="0.25">
      <c r="A973" s="3">
        <v>100000</v>
      </c>
      <c r="B973" s="3">
        <v>226</v>
      </c>
      <c r="C973" s="9" t="s">
        <v>8221</v>
      </c>
      <c r="D973" s="3">
        <v>5</v>
      </c>
      <c r="E973">
        <f t="shared" si="15"/>
        <v>11578.190404000001</v>
      </c>
      <c r="F973" s="3">
        <v>112.602</v>
      </c>
    </row>
    <row r="974" spans="1:6" x14ac:dyDescent="0.25">
      <c r="A974" s="3">
        <v>20000</v>
      </c>
      <c r="B974" s="3">
        <v>6925</v>
      </c>
      <c r="C974" s="9" t="s">
        <v>8221</v>
      </c>
      <c r="D974" s="3">
        <v>45</v>
      </c>
      <c r="E974">
        <f t="shared" si="15"/>
        <v>4570.0304040000001</v>
      </c>
      <c r="F974" s="3">
        <v>112.602</v>
      </c>
    </row>
    <row r="975" spans="1:6" x14ac:dyDescent="0.25">
      <c r="A975" s="3">
        <v>20000</v>
      </c>
      <c r="B975" s="3">
        <v>411</v>
      </c>
      <c r="C975" s="9" t="s">
        <v>8221</v>
      </c>
      <c r="D975" s="3">
        <v>8</v>
      </c>
      <c r="E975">
        <f t="shared" si="15"/>
        <v>10941.578404000002</v>
      </c>
      <c r="F975" s="3">
        <v>112.602</v>
      </c>
    </row>
    <row r="976" spans="1:6" x14ac:dyDescent="0.25">
      <c r="A976" s="3">
        <v>50000</v>
      </c>
      <c r="B976" s="3">
        <v>280</v>
      </c>
      <c r="C976" s="9" t="s">
        <v>8221</v>
      </c>
      <c r="D976" s="3">
        <v>3</v>
      </c>
      <c r="E976">
        <f t="shared" si="15"/>
        <v>12012.598404</v>
      </c>
      <c r="F976" s="3">
        <v>112.602</v>
      </c>
    </row>
    <row r="977" spans="1:6" x14ac:dyDescent="0.25">
      <c r="A977" s="3">
        <v>100000</v>
      </c>
      <c r="B977" s="3">
        <v>2607</v>
      </c>
      <c r="C977" s="9" t="s">
        <v>8221</v>
      </c>
      <c r="D977" s="3">
        <v>24</v>
      </c>
      <c r="E977">
        <f t="shared" si="15"/>
        <v>7850.3144040000006</v>
      </c>
      <c r="F977" s="3">
        <v>112.602</v>
      </c>
    </row>
    <row r="978" spans="1:6" x14ac:dyDescent="0.25">
      <c r="A978" s="3">
        <v>150000</v>
      </c>
      <c r="B978" s="3">
        <v>2889</v>
      </c>
      <c r="C978" s="9" t="s">
        <v>8221</v>
      </c>
      <c r="D978" s="3">
        <v>18</v>
      </c>
      <c r="E978">
        <f t="shared" si="15"/>
        <v>8949.5384040000008</v>
      </c>
      <c r="F978" s="3">
        <v>112.602</v>
      </c>
    </row>
    <row r="979" spans="1:6" x14ac:dyDescent="0.25">
      <c r="A979" s="3">
        <v>2700</v>
      </c>
      <c r="B979" s="3">
        <v>909</v>
      </c>
      <c r="C979" s="9" t="s">
        <v>8221</v>
      </c>
      <c r="D979" s="3">
        <v>12</v>
      </c>
      <c r="E979">
        <f t="shared" si="15"/>
        <v>10120.762404000001</v>
      </c>
      <c r="F979" s="3">
        <v>112.602</v>
      </c>
    </row>
    <row r="980" spans="1:6" x14ac:dyDescent="0.25">
      <c r="A980" s="3">
        <v>172889</v>
      </c>
      <c r="B980" s="3">
        <v>97273</v>
      </c>
      <c r="C980" s="9" t="s">
        <v>8221</v>
      </c>
      <c r="D980" s="3">
        <v>123</v>
      </c>
      <c r="E980">
        <f t="shared" si="15"/>
        <v>108.11840399999991</v>
      </c>
      <c r="F980" s="3">
        <v>112.602</v>
      </c>
    </row>
    <row r="981" spans="1:6" x14ac:dyDescent="0.25">
      <c r="A981" s="3">
        <v>35000</v>
      </c>
      <c r="B981" s="3">
        <v>28986.16</v>
      </c>
      <c r="C981" s="9" t="s">
        <v>8221</v>
      </c>
      <c r="D981" s="3">
        <v>96</v>
      </c>
      <c r="E981">
        <f t="shared" si="15"/>
        <v>275.62640400000015</v>
      </c>
      <c r="F981" s="3">
        <v>112.602</v>
      </c>
    </row>
    <row r="982" spans="1:6" x14ac:dyDescent="0.25">
      <c r="A982" s="3">
        <v>10000</v>
      </c>
      <c r="B982" s="3">
        <v>1486</v>
      </c>
      <c r="C982" s="9" t="s">
        <v>8221</v>
      </c>
      <c r="D982" s="3">
        <v>31</v>
      </c>
      <c r="E982">
        <f t="shared" si="15"/>
        <v>6658.8864040000008</v>
      </c>
      <c r="F982" s="3">
        <v>112.602</v>
      </c>
    </row>
    <row r="983" spans="1:6" x14ac:dyDescent="0.25">
      <c r="A983" s="3">
        <v>88888</v>
      </c>
      <c r="B983" s="3">
        <v>11</v>
      </c>
      <c r="C983" s="9" t="s">
        <v>8221</v>
      </c>
      <c r="D983" s="3">
        <v>4</v>
      </c>
      <c r="E983">
        <f t="shared" si="15"/>
        <v>11794.394404000001</v>
      </c>
      <c r="F983" s="3">
        <v>112.602</v>
      </c>
    </row>
    <row r="984" spans="1:6" x14ac:dyDescent="0.25">
      <c r="A984" s="3">
        <v>17500</v>
      </c>
      <c r="B984" s="3">
        <v>3</v>
      </c>
      <c r="C984" s="9" t="s">
        <v>8221</v>
      </c>
      <c r="D984" s="3">
        <v>3</v>
      </c>
      <c r="E984">
        <f t="shared" si="15"/>
        <v>12012.598404</v>
      </c>
      <c r="F984" s="3">
        <v>112.602</v>
      </c>
    </row>
    <row r="985" spans="1:6" x14ac:dyDescent="0.25">
      <c r="A985" s="3">
        <v>104219</v>
      </c>
      <c r="B985" s="3">
        <v>30751</v>
      </c>
      <c r="C985" s="9" t="s">
        <v>8221</v>
      </c>
      <c r="D985" s="3">
        <v>179</v>
      </c>
      <c r="E985">
        <f t="shared" si="15"/>
        <v>4408.6944039999998</v>
      </c>
      <c r="F985" s="3">
        <v>112.602</v>
      </c>
    </row>
    <row r="986" spans="1:6" x14ac:dyDescent="0.25">
      <c r="A986" s="3">
        <v>10000</v>
      </c>
      <c r="B986" s="3">
        <v>106</v>
      </c>
      <c r="C986" s="9" t="s">
        <v>8221</v>
      </c>
      <c r="D986" s="3">
        <v>3</v>
      </c>
      <c r="E986">
        <f t="shared" si="15"/>
        <v>12012.598404</v>
      </c>
      <c r="F986" s="3">
        <v>112.602</v>
      </c>
    </row>
    <row r="987" spans="1:6" x14ac:dyDescent="0.25">
      <c r="A987" s="3">
        <v>30000</v>
      </c>
      <c r="B987" s="3">
        <v>1888</v>
      </c>
      <c r="C987" s="9" t="s">
        <v>8221</v>
      </c>
      <c r="D987" s="3">
        <v>23</v>
      </c>
      <c r="E987">
        <f t="shared" si="15"/>
        <v>8028.5184040000004</v>
      </c>
      <c r="F987" s="3">
        <v>112.602</v>
      </c>
    </row>
    <row r="988" spans="1:6" x14ac:dyDescent="0.25">
      <c r="A988" s="3">
        <v>20000</v>
      </c>
      <c r="B988" s="3">
        <v>2550</v>
      </c>
      <c r="C988" s="9" t="s">
        <v>8221</v>
      </c>
      <c r="D988" s="3">
        <v>23</v>
      </c>
      <c r="E988">
        <f t="shared" si="15"/>
        <v>8028.5184040000004</v>
      </c>
      <c r="F988" s="3">
        <v>112.602</v>
      </c>
    </row>
    <row r="989" spans="1:6" x14ac:dyDescent="0.25">
      <c r="A989" s="3">
        <v>50000</v>
      </c>
      <c r="B989" s="3">
        <v>6610</v>
      </c>
      <c r="C989" s="9" t="s">
        <v>8221</v>
      </c>
      <c r="D989" s="3">
        <v>41</v>
      </c>
      <c r="E989">
        <f t="shared" si="15"/>
        <v>5126.8464040000008</v>
      </c>
      <c r="F989" s="3">
        <v>112.602</v>
      </c>
    </row>
    <row r="990" spans="1:6" x14ac:dyDescent="0.25">
      <c r="A990" s="3">
        <v>5000</v>
      </c>
      <c r="B990" s="3">
        <v>0</v>
      </c>
      <c r="C990" s="9" t="s">
        <v>8221</v>
      </c>
      <c r="D990" s="3">
        <v>0</v>
      </c>
      <c r="E990">
        <f t="shared" si="15"/>
        <v>12679.210404000001</v>
      </c>
      <c r="F990" s="3">
        <v>112.602</v>
      </c>
    </row>
    <row r="991" spans="1:6" x14ac:dyDescent="0.25">
      <c r="A991" s="3">
        <v>10000</v>
      </c>
      <c r="B991" s="3">
        <v>1677</v>
      </c>
      <c r="C991" s="9" t="s">
        <v>8221</v>
      </c>
      <c r="D991" s="3">
        <v>32</v>
      </c>
      <c r="E991">
        <f t="shared" si="15"/>
        <v>6496.682404000001</v>
      </c>
      <c r="F991" s="3">
        <v>112.602</v>
      </c>
    </row>
    <row r="992" spans="1:6" x14ac:dyDescent="0.25">
      <c r="A992" s="3">
        <v>25000</v>
      </c>
      <c r="B992" s="3">
        <v>26</v>
      </c>
      <c r="C992" s="9" t="s">
        <v>8221</v>
      </c>
      <c r="D992" s="3">
        <v>2</v>
      </c>
      <c r="E992">
        <f t="shared" si="15"/>
        <v>12232.802404</v>
      </c>
      <c r="F992" s="3">
        <v>112.602</v>
      </c>
    </row>
    <row r="993" spans="1:6" x14ac:dyDescent="0.25">
      <c r="A993" s="3">
        <v>5000</v>
      </c>
      <c r="B993" s="3">
        <v>212</v>
      </c>
      <c r="C993" s="9" t="s">
        <v>8221</v>
      </c>
      <c r="D993" s="3">
        <v>7</v>
      </c>
      <c r="E993">
        <f t="shared" si="15"/>
        <v>11151.782404000001</v>
      </c>
      <c r="F993" s="3">
        <v>112.602</v>
      </c>
    </row>
    <row r="994" spans="1:6" x14ac:dyDescent="0.25">
      <c r="A994" s="3">
        <v>100000</v>
      </c>
      <c r="B994" s="3">
        <v>467</v>
      </c>
      <c r="C994" s="9" t="s">
        <v>8221</v>
      </c>
      <c r="D994" s="3">
        <v>4</v>
      </c>
      <c r="E994">
        <f t="shared" si="15"/>
        <v>11794.394404000001</v>
      </c>
      <c r="F994" s="3">
        <v>112.602</v>
      </c>
    </row>
    <row r="995" spans="1:6" x14ac:dyDescent="0.25">
      <c r="A995" s="3">
        <v>70000</v>
      </c>
      <c r="B995" s="3">
        <v>17561</v>
      </c>
      <c r="C995" s="9" t="s">
        <v>8221</v>
      </c>
      <c r="D995" s="3">
        <v>196</v>
      </c>
      <c r="E995">
        <f t="shared" si="15"/>
        <v>6955.2264039999991</v>
      </c>
      <c r="F995" s="3">
        <v>112.602</v>
      </c>
    </row>
    <row r="996" spans="1:6" x14ac:dyDescent="0.25">
      <c r="A996" s="3">
        <v>200000</v>
      </c>
      <c r="B996" s="3">
        <v>4669</v>
      </c>
      <c r="C996" s="9" t="s">
        <v>8221</v>
      </c>
      <c r="D996" s="3">
        <v>11</v>
      </c>
      <c r="E996">
        <f t="shared" si="15"/>
        <v>10322.966404000001</v>
      </c>
      <c r="F996" s="3">
        <v>112.602</v>
      </c>
    </row>
    <row r="997" spans="1:6" x14ac:dyDescent="0.25">
      <c r="A997" s="3">
        <v>10000</v>
      </c>
      <c r="B997" s="3">
        <v>726</v>
      </c>
      <c r="C997" s="9" t="s">
        <v>8221</v>
      </c>
      <c r="D997" s="3">
        <v>9</v>
      </c>
      <c r="E997">
        <f t="shared" si="15"/>
        <v>10733.374404</v>
      </c>
      <c r="F997" s="3">
        <v>112.602</v>
      </c>
    </row>
    <row r="998" spans="1:6" x14ac:dyDescent="0.25">
      <c r="A998" s="3">
        <v>4000</v>
      </c>
      <c r="B998" s="3">
        <v>65</v>
      </c>
      <c r="C998" s="9" t="s">
        <v>8221</v>
      </c>
      <c r="D998" s="3">
        <v>5</v>
      </c>
      <c r="E998">
        <f t="shared" si="15"/>
        <v>11578.190404000001</v>
      </c>
      <c r="F998" s="3">
        <v>112.602</v>
      </c>
    </row>
    <row r="999" spans="1:6" x14ac:dyDescent="0.25">
      <c r="A999" s="3">
        <v>5000</v>
      </c>
      <c r="B999" s="3">
        <v>65</v>
      </c>
      <c r="C999" s="9" t="s">
        <v>8221</v>
      </c>
      <c r="D999" s="3">
        <v>8</v>
      </c>
      <c r="E999">
        <f t="shared" si="15"/>
        <v>10941.578404000002</v>
      </c>
      <c r="F999" s="3">
        <v>112.602</v>
      </c>
    </row>
    <row r="1000" spans="1:6" x14ac:dyDescent="0.25">
      <c r="A1000" s="3">
        <v>60000</v>
      </c>
      <c r="B1000" s="3">
        <v>35135</v>
      </c>
      <c r="C1000" s="9" t="s">
        <v>8221</v>
      </c>
      <c r="D1000" s="3">
        <v>229</v>
      </c>
      <c r="E1000">
        <f t="shared" si="15"/>
        <v>13548.494403999999</v>
      </c>
      <c r="F1000" s="3">
        <v>112.602</v>
      </c>
    </row>
    <row r="1001" spans="1:6" x14ac:dyDescent="0.25">
      <c r="A1001" s="3">
        <v>150000</v>
      </c>
      <c r="B1001" s="3">
        <v>11683</v>
      </c>
      <c r="C1001" s="9" t="s">
        <v>8221</v>
      </c>
      <c r="D1001" s="3">
        <v>40</v>
      </c>
      <c r="E1001">
        <f t="shared" si="15"/>
        <v>5271.0504040000005</v>
      </c>
      <c r="F1001" s="3">
        <v>112.602</v>
      </c>
    </row>
    <row r="1002" spans="1:6" x14ac:dyDescent="0.25">
      <c r="A1002" s="3">
        <v>894700</v>
      </c>
      <c r="B1002" s="3">
        <v>19824</v>
      </c>
      <c r="C1002" s="7" t="s">
        <v>8220</v>
      </c>
      <c r="D1002" s="3">
        <v>6</v>
      </c>
      <c r="E1002">
        <f t="shared" si="15"/>
        <v>11363.986404000001</v>
      </c>
      <c r="F1002" s="3">
        <v>112.602</v>
      </c>
    </row>
    <row r="1003" spans="1:6" x14ac:dyDescent="0.25">
      <c r="A1003" s="3">
        <v>5000</v>
      </c>
      <c r="B1003" s="3">
        <v>5200</v>
      </c>
      <c r="C1003" s="7" t="s">
        <v>8220</v>
      </c>
      <c r="D1003" s="3">
        <v>4</v>
      </c>
      <c r="E1003">
        <f t="shared" si="15"/>
        <v>11794.394404000001</v>
      </c>
      <c r="F1003" s="3">
        <v>112.602</v>
      </c>
    </row>
    <row r="1004" spans="1:6" x14ac:dyDescent="0.25">
      <c r="A1004" s="3">
        <v>9999</v>
      </c>
      <c r="B1004" s="3">
        <v>2960</v>
      </c>
      <c r="C1004" s="7" t="s">
        <v>8220</v>
      </c>
      <c r="D1004" s="3">
        <v>22</v>
      </c>
      <c r="E1004">
        <f t="shared" si="15"/>
        <v>8208.7224040000001</v>
      </c>
      <c r="F1004" s="3">
        <v>112.602</v>
      </c>
    </row>
    <row r="1005" spans="1:6" x14ac:dyDescent="0.25">
      <c r="A1005" s="3">
        <v>20000</v>
      </c>
      <c r="B1005" s="3">
        <v>3211</v>
      </c>
      <c r="C1005" s="7" t="s">
        <v>8220</v>
      </c>
      <c r="D1005" s="3">
        <v>15</v>
      </c>
      <c r="E1005">
        <f t="shared" si="15"/>
        <v>9526.150404</v>
      </c>
      <c r="F1005" s="3">
        <v>112.602</v>
      </c>
    </row>
    <row r="1006" spans="1:6" x14ac:dyDescent="0.25">
      <c r="A1006" s="3">
        <v>25000</v>
      </c>
      <c r="B1006" s="3">
        <v>20552</v>
      </c>
      <c r="C1006" s="7" t="s">
        <v>8220</v>
      </c>
      <c r="D1006" s="3">
        <v>95</v>
      </c>
      <c r="E1006">
        <f t="shared" si="15"/>
        <v>309.83040400000016</v>
      </c>
      <c r="F1006" s="3">
        <v>112.602</v>
      </c>
    </row>
    <row r="1007" spans="1:6" x14ac:dyDescent="0.25">
      <c r="A1007" s="3">
        <v>200000</v>
      </c>
      <c r="B1007" s="3">
        <v>150102</v>
      </c>
      <c r="C1007" s="7" t="s">
        <v>8220</v>
      </c>
      <c r="D1007" s="3">
        <v>161</v>
      </c>
      <c r="E1007">
        <f t="shared" si="15"/>
        <v>2342.3664039999994</v>
      </c>
      <c r="F1007" s="3">
        <v>112.602</v>
      </c>
    </row>
    <row r="1008" spans="1:6" x14ac:dyDescent="0.25">
      <c r="A1008" s="3">
        <v>4000</v>
      </c>
      <c r="B1008" s="3">
        <v>234</v>
      </c>
      <c r="C1008" s="7" t="s">
        <v>8220</v>
      </c>
      <c r="D1008" s="3">
        <v>8</v>
      </c>
      <c r="E1008">
        <f t="shared" si="15"/>
        <v>10941.578404000002</v>
      </c>
      <c r="F1008" s="3">
        <v>112.602</v>
      </c>
    </row>
    <row r="1009" spans="1:6" x14ac:dyDescent="0.25">
      <c r="A1009" s="3">
        <v>30000</v>
      </c>
      <c r="B1009" s="3">
        <v>13296</v>
      </c>
      <c r="C1009" s="7" t="s">
        <v>8220</v>
      </c>
      <c r="D1009" s="3">
        <v>76</v>
      </c>
      <c r="E1009">
        <f t="shared" si="15"/>
        <v>1339.7064040000002</v>
      </c>
      <c r="F1009" s="3">
        <v>112.602</v>
      </c>
    </row>
    <row r="1010" spans="1:6" x14ac:dyDescent="0.25">
      <c r="A1010" s="3">
        <v>93500</v>
      </c>
      <c r="B1010" s="3">
        <v>250</v>
      </c>
      <c r="C1010" s="7" t="s">
        <v>8220</v>
      </c>
      <c r="D1010" s="3">
        <v>1</v>
      </c>
      <c r="E1010">
        <f t="shared" si="15"/>
        <v>12455.006404000002</v>
      </c>
      <c r="F1010" s="3">
        <v>112.602</v>
      </c>
    </row>
    <row r="1011" spans="1:6" x14ac:dyDescent="0.25">
      <c r="A1011" s="3">
        <v>50000</v>
      </c>
      <c r="B1011" s="3">
        <v>6565</v>
      </c>
      <c r="C1011" s="7" t="s">
        <v>8220</v>
      </c>
      <c r="D1011" s="3">
        <v>101</v>
      </c>
      <c r="E1011">
        <f t="shared" si="15"/>
        <v>134.60640400000008</v>
      </c>
      <c r="F1011" s="3">
        <v>112.602</v>
      </c>
    </row>
    <row r="1012" spans="1:6" x14ac:dyDescent="0.25">
      <c r="A1012" s="3">
        <v>115250</v>
      </c>
      <c r="B1012" s="3">
        <v>220</v>
      </c>
      <c r="C1012" s="7" t="s">
        <v>8220</v>
      </c>
      <c r="D1012" s="3">
        <v>4</v>
      </c>
      <c r="E1012">
        <f t="shared" si="15"/>
        <v>11794.394404000001</v>
      </c>
      <c r="F1012" s="3">
        <v>112.602</v>
      </c>
    </row>
    <row r="1013" spans="1:6" x14ac:dyDescent="0.25">
      <c r="A1013" s="3">
        <v>20000</v>
      </c>
      <c r="B1013" s="3">
        <v>75</v>
      </c>
      <c r="C1013" s="7" t="s">
        <v>8220</v>
      </c>
      <c r="D1013" s="3">
        <v>1</v>
      </c>
      <c r="E1013">
        <f t="shared" si="15"/>
        <v>12455.006404000002</v>
      </c>
      <c r="F1013" s="3">
        <v>112.602</v>
      </c>
    </row>
    <row r="1014" spans="1:6" x14ac:dyDescent="0.25">
      <c r="A1014" s="3">
        <v>5000</v>
      </c>
      <c r="B1014" s="3">
        <v>1076751.05</v>
      </c>
      <c r="C1014" s="7" t="s">
        <v>8220</v>
      </c>
      <c r="D1014" s="3">
        <v>775</v>
      </c>
      <c r="E1014">
        <f t="shared" si="15"/>
        <v>438771.11040400004</v>
      </c>
      <c r="F1014" s="3">
        <v>112.602</v>
      </c>
    </row>
    <row r="1015" spans="1:6" x14ac:dyDescent="0.25">
      <c r="A1015" s="3">
        <v>25000</v>
      </c>
      <c r="B1015" s="3">
        <v>8632</v>
      </c>
      <c r="C1015" s="7" t="s">
        <v>8220</v>
      </c>
      <c r="D1015" s="3">
        <v>90</v>
      </c>
      <c r="E1015">
        <f t="shared" si="15"/>
        <v>510.8504040000002</v>
      </c>
      <c r="F1015" s="3">
        <v>112.602</v>
      </c>
    </row>
    <row r="1016" spans="1:6" x14ac:dyDescent="0.25">
      <c r="A1016" s="3">
        <v>10000</v>
      </c>
      <c r="B1016" s="3">
        <v>3060</v>
      </c>
      <c r="C1016" s="7" t="s">
        <v>8220</v>
      </c>
      <c r="D1016" s="3">
        <v>16</v>
      </c>
      <c r="E1016">
        <f t="shared" si="15"/>
        <v>9331.9464040000003</v>
      </c>
      <c r="F1016" s="3">
        <v>112.602</v>
      </c>
    </row>
    <row r="1017" spans="1:6" x14ac:dyDescent="0.25">
      <c r="A1017" s="3">
        <v>9000</v>
      </c>
      <c r="B1017" s="3">
        <v>240</v>
      </c>
      <c r="C1017" s="7" t="s">
        <v>8220</v>
      </c>
      <c r="D1017" s="3">
        <v>6</v>
      </c>
      <c r="E1017">
        <f t="shared" si="15"/>
        <v>11363.986404000001</v>
      </c>
      <c r="F1017" s="3">
        <v>112.602</v>
      </c>
    </row>
    <row r="1018" spans="1:6" x14ac:dyDescent="0.25">
      <c r="A1018" s="3">
        <v>100000</v>
      </c>
      <c r="B1018" s="3">
        <v>2842</v>
      </c>
      <c r="C1018" s="7" t="s">
        <v>8220</v>
      </c>
      <c r="D1018" s="3">
        <v>38</v>
      </c>
      <c r="E1018">
        <f t="shared" si="15"/>
        <v>5565.4584040000009</v>
      </c>
      <c r="F1018" s="3">
        <v>112.602</v>
      </c>
    </row>
    <row r="1019" spans="1:6" x14ac:dyDescent="0.25">
      <c r="A1019" s="3">
        <v>250000</v>
      </c>
      <c r="B1019" s="3">
        <v>57197</v>
      </c>
      <c r="C1019" s="7" t="s">
        <v>8220</v>
      </c>
      <c r="D1019" s="3">
        <v>355</v>
      </c>
      <c r="E1019">
        <f t="shared" si="15"/>
        <v>58756.790403999999</v>
      </c>
      <c r="F1019" s="3">
        <v>112.602</v>
      </c>
    </row>
    <row r="1020" spans="1:6" x14ac:dyDescent="0.25">
      <c r="A1020" s="3">
        <v>20000</v>
      </c>
      <c r="B1020" s="3">
        <v>621</v>
      </c>
      <c r="C1020" s="7" t="s">
        <v>8220</v>
      </c>
      <c r="D1020" s="3">
        <v>7</v>
      </c>
      <c r="E1020">
        <f t="shared" si="15"/>
        <v>11151.782404000001</v>
      </c>
      <c r="F1020" s="3">
        <v>112.602</v>
      </c>
    </row>
    <row r="1021" spans="1:6" x14ac:dyDescent="0.25">
      <c r="A1021" s="3">
        <v>45000</v>
      </c>
      <c r="B1021" s="3">
        <v>21300</v>
      </c>
      <c r="C1021" s="7" t="s">
        <v>8220</v>
      </c>
      <c r="D1021" s="3">
        <v>400</v>
      </c>
      <c r="E1021">
        <f t="shared" si="15"/>
        <v>82597.610404000021</v>
      </c>
      <c r="F1021" s="3">
        <v>112.602</v>
      </c>
    </row>
    <row r="1022" spans="1:6" x14ac:dyDescent="0.25">
      <c r="A1022" s="3">
        <v>1550</v>
      </c>
      <c r="B1022" s="3">
        <v>3186</v>
      </c>
      <c r="C1022" s="8" t="s">
        <v>8219</v>
      </c>
      <c r="D1022" s="3">
        <v>30</v>
      </c>
      <c r="E1022">
        <f t="shared" si="15"/>
        <v>6823.0904040000005</v>
      </c>
      <c r="F1022" s="3">
        <v>112.602</v>
      </c>
    </row>
    <row r="1023" spans="1:6" x14ac:dyDescent="0.25">
      <c r="A1023" s="3">
        <v>3000</v>
      </c>
      <c r="B1023" s="3">
        <v>10554.11</v>
      </c>
      <c r="C1023" s="8" t="s">
        <v>8219</v>
      </c>
      <c r="D1023" s="3">
        <v>478</v>
      </c>
      <c r="E1023">
        <f t="shared" si="15"/>
        <v>133515.69840400002</v>
      </c>
      <c r="F1023" s="3">
        <v>112.602</v>
      </c>
    </row>
    <row r="1024" spans="1:6" x14ac:dyDescent="0.25">
      <c r="A1024" s="3">
        <v>2000</v>
      </c>
      <c r="B1024" s="3">
        <v>2298</v>
      </c>
      <c r="C1024" s="8" t="s">
        <v>8219</v>
      </c>
      <c r="D1024" s="3">
        <v>74</v>
      </c>
      <c r="E1024">
        <f t="shared" si="15"/>
        <v>1490.1144040000004</v>
      </c>
      <c r="F1024" s="3">
        <v>112.602</v>
      </c>
    </row>
    <row r="1025" spans="1:6" x14ac:dyDescent="0.25">
      <c r="A1025" s="3">
        <v>2000</v>
      </c>
      <c r="B1025" s="3">
        <v>4743</v>
      </c>
      <c r="C1025" s="8" t="s">
        <v>8219</v>
      </c>
      <c r="D1025" s="3">
        <v>131</v>
      </c>
      <c r="E1025">
        <f t="shared" si="15"/>
        <v>338.48640399999988</v>
      </c>
      <c r="F1025" s="3">
        <v>112.602</v>
      </c>
    </row>
    <row r="1026" spans="1:6" x14ac:dyDescent="0.25">
      <c r="A1026" s="3">
        <v>20000</v>
      </c>
      <c r="B1026" s="3">
        <v>23727.55</v>
      </c>
      <c r="C1026" s="8" t="s">
        <v>8219</v>
      </c>
      <c r="D1026" s="3">
        <v>61</v>
      </c>
      <c r="E1026">
        <f t="shared" si="15"/>
        <v>2662.7664040000004</v>
      </c>
      <c r="F1026" s="3">
        <v>112.602</v>
      </c>
    </row>
    <row r="1027" spans="1:6" x14ac:dyDescent="0.25">
      <c r="A1027" s="3">
        <v>70000</v>
      </c>
      <c r="B1027" s="3">
        <v>76949.820000000007</v>
      </c>
      <c r="C1027" s="8" t="s">
        <v>8219</v>
      </c>
      <c r="D1027" s="3">
        <v>1071</v>
      </c>
      <c r="E1027">
        <f t="shared" ref="E1027:E1090" si="16">POWER(D1027-F1027,2)</f>
        <v>918526.72640400007</v>
      </c>
      <c r="F1027" s="3">
        <v>112.602</v>
      </c>
    </row>
    <row r="1028" spans="1:6" x14ac:dyDescent="0.25">
      <c r="A1028" s="3">
        <v>7000</v>
      </c>
      <c r="B1028" s="3">
        <v>7000.58</v>
      </c>
      <c r="C1028" s="8" t="s">
        <v>8219</v>
      </c>
      <c r="D1028" s="3">
        <v>122</v>
      </c>
      <c r="E1028">
        <f t="shared" si="16"/>
        <v>88.322403999999921</v>
      </c>
      <c r="F1028" s="3">
        <v>112.602</v>
      </c>
    </row>
    <row r="1029" spans="1:6" x14ac:dyDescent="0.25">
      <c r="A1029" s="3">
        <v>7501</v>
      </c>
      <c r="B1029" s="3">
        <v>7733</v>
      </c>
      <c r="C1029" s="8" t="s">
        <v>8219</v>
      </c>
      <c r="D1029" s="3">
        <v>111</v>
      </c>
      <c r="E1029">
        <f t="shared" si="16"/>
        <v>2.5664040000000123</v>
      </c>
      <c r="F1029" s="3">
        <v>112.602</v>
      </c>
    </row>
    <row r="1030" spans="1:6" x14ac:dyDescent="0.25">
      <c r="A1030" s="3">
        <v>10000</v>
      </c>
      <c r="B1030" s="3">
        <v>11727</v>
      </c>
      <c r="C1030" s="8" t="s">
        <v>8219</v>
      </c>
      <c r="D1030" s="3">
        <v>255</v>
      </c>
      <c r="E1030">
        <f t="shared" si="16"/>
        <v>20277.190403999997</v>
      </c>
      <c r="F1030" s="3">
        <v>112.602</v>
      </c>
    </row>
    <row r="1031" spans="1:6" x14ac:dyDescent="0.25">
      <c r="A1031" s="3">
        <v>10000</v>
      </c>
      <c r="B1031" s="3">
        <v>11176</v>
      </c>
      <c r="C1031" s="8" t="s">
        <v>8219</v>
      </c>
      <c r="D1031" s="3">
        <v>141</v>
      </c>
      <c r="E1031">
        <f t="shared" si="16"/>
        <v>806.4464039999998</v>
      </c>
      <c r="F1031" s="3">
        <v>112.602</v>
      </c>
    </row>
    <row r="1032" spans="1:6" x14ac:dyDescent="0.25">
      <c r="A1032" s="3">
        <v>2000</v>
      </c>
      <c r="B1032" s="3">
        <v>6842</v>
      </c>
      <c r="C1032" s="8" t="s">
        <v>8219</v>
      </c>
      <c r="D1032" s="3">
        <v>159</v>
      </c>
      <c r="E1032">
        <f t="shared" si="16"/>
        <v>2152.7744039999998</v>
      </c>
      <c r="F1032" s="3">
        <v>112.602</v>
      </c>
    </row>
    <row r="1033" spans="1:6" x14ac:dyDescent="0.25">
      <c r="A1033" s="3">
        <v>10000</v>
      </c>
      <c r="B1033" s="3">
        <v>10740</v>
      </c>
      <c r="C1033" s="8" t="s">
        <v>8219</v>
      </c>
      <c r="D1033" s="3">
        <v>99</v>
      </c>
      <c r="E1033">
        <f t="shared" si="16"/>
        <v>185.0144040000001</v>
      </c>
      <c r="F1033" s="3">
        <v>112.602</v>
      </c>
    </row>
    <row r="1034" spans="1:6" x14ac:dyDescent="0.25">
      <c r="A1034" s="3">
        <v>5400</v>
      </c>
      <c r="B1034" s="3">
        <v>5858.84</v>
      </c>
      <c r="C1034" s="8" t="s">
        <v>8219</v>
      </c>
      <c r="D1034" s="3">
        <v>96</v>
      </c>
      <c r="E1034">
        <f t="shared" si="16"/>
        <v>275.62640400000015</v>
      </c>
      <c r="F1034" s="3">
        <v>112.602</v>
      </c>
    </row>
    <row r="1035" spans="1:6" x14ac:dyDescent="0.25">
      <c r="A1035" s="3">
        <v>1328</v>
      </c>
      <c r="B1035" s="3">
        <v>1366</v>
      </c>
      <c r="C1035" s="8" t="s">
        <v>8219</v>
      </c>
      <c r="D1035" s="3">
        <v>27</v>
      </c>
      <c r="E1035">
        <f t="shared" si="16"/>
        <v>7327.7024040000006</v>
      </c>
      <c r="F1035" s="3">
        <v>112.602</v>
      </c>
    </row>
    <row r="1036" spans="1:6" x14ac:dyDescent="0.25">
      <c r="A1036" s="3">
        <v>5000</v>
      </c>
      <c r="B1036" s="3">
        <v>6500.09</v>
      </c>
      <c r="C1036" s="8" t="s">
        <v>8219</v>
      </c>
      <c r="D1036" s="3">
        <v>166</v>
      </c>
      <c r="E1036">
        <f t="shared" si="16"/>
        <v>2851.3464039999994</v>
      </c>
      <c r="F1036" s="3">
        <v>112.602</v>
      </c>
    </row>
    <row r="1037" spans="1:6" x14ac:dyDescent="0.25">
      <c r="A1037" s="3">
        <v>4600</v>
      </c>
      <c r="B1037" s="3">
        <v>4952</v>
      </c>
      <c r="C1037" s="8" t="s">
        <v>8219</v>
      </c>
      <c r="D1037" s="3">
        <v>76</v>
      </c>
      <c r="E1037">
        <f t="shared" si="16"/>
        <v>1339.7064040000002</v>
      </c>
      <c r="F1037" s="3">
        <v>112.602</v>
      </c>
    </row>
    <row r="1038" spans="1:6" x14ac:dyDescent="0.25">
      <c r="A1038" s="3">
        <v>4500</v>
      </c>
      <c r="B1038" s="3">
        <v>5056.22</v>
      </c>
      <c r="C1038" s="8" t="s">
        <v>8219</v>
      </c>
      <c r="D1038" s="3">
        <v>211</v>
      </c>
      <c r="E1038">
        <f t="shared" si="16"/>
        <v>9682.1664039999996</v>
      </c>
      <c r="F1038" s="3">
        <v>112.602</v>
      </c>
    </row>
    <row r="1039" spans="1:6" x14ac:dyDescent="0.25">
      <c r="A1039" s="3">
        <v>1000</v>
      </c>
      <c r="B1039" s="3">
        <v>1021</v>
      </c>
      <c r="C1039" s="8" t="s">
        <v>8219</v>
      </c>
      <c r="D1039" s="3">
        <v>21</v>
      </c>
      <c r="E1039">
        <f t="shared" si="16"/>
        <v>8390.9264039999998</v>
      </c>
      <c r="F1039" s="3">
        <v>112.602</v>
      </c>
    </row>
    <row r="1040" spans="1:6" x14ac:dyDescent="0.25">
      <c r="A1040" s="3">
        <v>1500</v>
      </c>
      <c r="B1040" s="3">
        <v>2180</v>
      </c>
      <c r="C1040" s="8" t="s">
        <v>8219</v>
      </c>
      <c r="D1040" s="3">
        <v>61</v>
      </c>
      <c r="E1040">
        <f t="shared" si="16"/>
        <v>2662.7664040000004</v>
      </c>
      <c r="F1040" s="3">
        <v>112.602</v>
      </c>
    </row>
    <row r="1041" spans="1:6" x14ac:dyDescent="0.25">
      <c r="A1041" s="3">
        <v>500</v>
      </c>
      <c r="B1041" s="3">
        <v>641</v>
      </c>
      <c r="C1041" s="8" t="s">
        <v>8219</v>
      </c>
      <c r="D1041" s="3">
        <v>30</v>
      </c>
      <c r="E1041">
        <f t="shared" si="16"/>
        <v>6823.0904040000005</v>
      </c>
      <c r="F1041" s="3">
        <v>112.602</v>
      </c>
    </row>
    <row r="1042" spans="1:6" x14ac:dyDescent="0.25">
      <c r="A1042" s="3">
        <v>85000</v>
      </c>
      <c r="B1042" s="3">
        <v>250</v>
      </c>
      <c r="C1042" s="7" t="s">
        <v>8220</v>
      </c>
      <c r="D1042" s="3">
        <v>1</v>
      </c>
      <c r="E1042">
        <f t="shared" si="16"/>
        <v>12455.006404000002</v>
      </c>
      <c r="F1042" s="3">
        <v>112.602</v>
      </c>
    </row>
    <row r="1043" spans="1:6" x14ac:dyDescent="0.25">
      <c r="A1043" s="3">
        <v>50</v>
      </c>
      <c r="B1043" s="3">
        <v>0</v>
      </c>
      <c r="C1043" s="7" t="s">
        <v>8220</v>
      </c>
      <c r="D1043" s="3">
        <v>0</v>
      </c>
      <c r="E1043">
        <f t="shared" si="16"/>
        <v>12679.210404000001</v>
      </c>
      <c r="F1043" s="3">
        <v>112.602</v>
      </c>
    </row>
    <row r="1044" spans="1:6" x14ac:dyDescent="0.25">
      <c r="A1044" s="3">
        <v>650</v>
      </c>
      <c r="B1044" s="3">
        <v>10</v>
      </c>
      <c r="C1044" s="7" t="s">
        <v>8220</v>
      </c>
      <c r="D1044" s="3">
        <v>1</v>
      </c>
      <c r="E1044">
        <f t="shared" si="16"/>
        <v>12455.006404000002</v>
      </c>
      <c r="F1044" s="3">
        <v>112.602</v>
      </c>
    </row>
    <row r="1045" spans="1:6" x14ac:dyDescent="0.25">
      <c r="A1045" s="3">
        <v>100000</v>
      </c>
      <c r="B1045" s="3">
        <v>8537</v>
      </c>
      <c r="C1045" s="7" t="s">
        <v>8220</v>
      </c>
      <c r="D1045" s="3">
        <v>292</v>
      </c>
      <c r="E1045">
        <f t="shared" si="16"/>
        <v>32183.642403999998</v>
      </c>
      <c r="F1045" s="3">
        <v>112.602</v>
      </c>
    </row>
    <row r="1046" spans="1:6" x14ac:dyDescent="0.25">
      <c r="A1046" s="3">
        <v>7000</v>
      </c>
      <c r="B1046" s="3">
        <v>6</v>
      </c>
      <c r="C1046" s="7" t="s">
        <v>8220</v>
      </c>
      <c r="D1046" s="3">
        <v>2</v>
      </c>
      <c r="E1046">
        <f t="shared" si="16"/>
        <v>12232.802404</v>
      </c>
      <c r="F1046" s="3">
        <v>112.602</v>
      </c>
    </row>
    <row r="1047" spans="1:6" x14ac:dyDescent="0.25">
      <c r="A1047" s="3">
        <v>10000</v>
      </c>
      <c r="B1047" s="3">
        <v>266</v>
      </c>
      <c r="C1047" s="7" t="s">
        <v>8220</v>
      </c>
      <c r="D1047" s="3">
        <v>8</v>
      </c>
      <c r="E1047">
        <f t="shared" si="16"/>
        <v>10941.578404000002</v>
      </c>
      <c r="F1047" s="3">
        <v>112.602</v>
      </c>
    </row>
    <row r="1048" spans="1:6" x14ac:dyDescent="0.25">
      <c r="A1048" s="3">
        <v>3000</v>
      </c>
      <c r="B1048" s="3">
        <v>0</v>
      </c>
      <c r="C1048" s="7" t="s">
        <v>8220</v>
      </c>
      <c r="D1048" s="3">
        <v>0</v>
      </c>
      <c r="E1048">
        <f t="shared" si="16"/>
        <v>12679.210404000001</v>
      </c>
      <c r="F1048" s="3">
        <v>112.602</v>
      </c>
    </row>
    <row r="1049" spans="1:6" x14ac:dyDescent="0.25">
      <c r="A1049" s="3">
        <v>2000</v>
      </c>
      <c r="B1049" s="3">
        <v>1</v>
      </c>
      <c r="C1049" s="7" t="s">
        <v>8220</v>
      </c>
      <c r="D1049" s="3">
        <v>1</v>
      </c>
      <c r="E1049">
        <f t="shared" si="16"/>
        <v>12455.006404000002</v>
      </c>
      <c r="F1049" s="3">
        <v>112.602</v>
      </c>
    </row>
    <row r="1050" spans="1:6" x14ac:dyDescent="0.25">
      <c r="A1050" s="3">
        <v>15000</v>
      </c>
      <c r="B1050" s="3">
        <v>212</v>
      </c>
      <c r="C1050" s="7" t="s">
        <v>8220</v>
      </c>
      <c r="D1050" s="3">
        <v>4</v>
      </c>
      <c r="E1050">
        <f t="shared" si="16"/>
        <v>11794.394404000001</v>
      </c>
      <c r="F1050" s="3">
        <v>112.602</v>
      </c>
    </row>
    <row r="1051" spans="1:6" x14ac:dyDescent="0.25">
      <c r="A1051" s="3">
        <v>12000</v>
      </c>
      <c r="B1051" s="3">
        <v>0</v>
      </c>
      <c r="C1051" s="7" t="s">
        <v>8220</v>
      </c>
      <c r="D1051" s="3">
        <v>0</v>
      </c>
      <c r="E1051">
        <f t="shared" si="16"/>
        <v>12679.210404000001</v>
      </c>
      <c r="F1051" s="3">
        <v>112.602</v>
      </c>
    </row>
    <row r="1052" spans="1:6" x14ac:dyDescent="0.25">
      <c r="A1052" s="3">
        <v>2500</v>
      </c>
      <c r="B1052" s="3">
        <v>0</v>
      </c>
      <c r="C1052" s="7" t="s">
        <v>8220</v>
      </c>
      <c r="D1052" s="3">
        <v>0</v>
      </c>
      <c r="E1052">
        <f t="shared" si="16"/>
        <v>12679.210404000001</v>
      </c>
      <c r="F1052" s="3">
        <v>112.602</v>
      </c>
    </row>
    <row r="1053" spans="1:6" x14ac:dyDescent="0.25">
      <c r="A1053" s="3">
        <v>500</v>
      </c>
      <c r="B1053" s="3">
        <v>0</v>
      </c>
      <c r="C1053" s="7" t="s">
        <v>8220</v>
      </c>
      <c r="D1053" s="3">
        <v>0</v>
      </c>
      <c r="E1053">
        <f t="shared" si="16"/>
        <v>12679.210404000001</v>
      </c>
      <c r="F1053" s="3">
        <v>112.602</v>
      </c>
    </row>
    <row r="1054" spans="1:6" x14ac:dyDescent="0.25">
      <c r="A1054" s="3">
        <v>4336</v>
      </c>
      <c r="B1054" s="3">
        <v>0</v>
      </c>
      <c r="C1054" s="7" t="s">
        <v>8220</v>
      </c>
      <c r="D1054" s="3">
        <v>0</v>
      </c>
      <c r="E1054">
        <f t="shared" si="16"/>
        <v>12679.210404000001</v>
      </c>
      <c r="F1054" s="3">
        <v>112.602</v>
      </c>
    </row>
    <row r="1055" spans="1:6" x14ac:dyDescent="0.25">
      <c r="A1055" s="3">
        <v>1500</v>
      </c>
      <c r="B1055" s="3">
        <v>15</v>
      </c>
      <c r="C1055" s="7" t="s">
        <v>8220</v>
      </c>
      <c r="D1055" s="3">
        <v>1</v>
      </c>
      <c r="E1055">
        <f t="shared" si="16"/>
        <v>12455.006404000002</v>
      </c>
      <c r="F1055" s="3">
        <v>112.602</v>
      </c>
    </row>
    <row r="1056" spans="1:6" x14ac:dyDescent="0.25">
      <c r="A1056" s="3">
        <v>2500</v>
      </c>
      <c r="B1056" s="3">
        <v>0</v>
      </c>
      <c r="C1056" s="7" t="s">
        <v>8220</v>
      </c>
      <c r="D1056" s="3">
        <v>0</v>
      </c>
      <c r="E1056">
        <f t="shared" si="16"/>
        <v>12679.210404000001</v>
      </c>
      <c r="F1056" s="3">
        <v>112.602</v>
      </c>
    </row>
    <row r="1057" spans="1:6" x14ac:dyDescent="0.25">
      <c r="A1057" s="3">
        <v>3500</v>
      </c>
      <c r="B1057" s="3">
        <v>0</v>
      </c>
      <c r="C1057" s="7" t="s">
        <v>8220</v>
      </c>
      <c r="D1057" s="3">
        <v>0</v>
      </c>
      <c r="E1057">
        <f t="shared" si="16"/>
        <v>12679.210404000001</v>
      </c>
      <c r="F1057" s="3">
        <v>112.602</v>
      </c>
    </row>
    <row r="1058" spans="1:6" x14ac:dyDescent="0.25">
      <c r="A1058" s="3">
        <v>10000</v>
      </c>
      <c r="B1058" s="3">
        <v>0</v>
      </c>
      <c r="C1058" s="7" t="s">
        <v>8220</v>
      </c>
      <c r="D1058" s="3">
        <v>0</v>
      </c>
      <c r="E1058">
        <f t="shared" si="16"/>
        <v>12679.210404000001</v>
      </c>
      <c r="F1058" s="3">
        <v>112.602</v>
      </c>
    </row>
    <row r="1059" spans="1:6" x14ac:dyDescent="0.25">
      <c r="A1059" s="3">
        <v>10000</v>
      </c>
      <c r="B1059" s="3">
        <v>0</v>
      </c>
      <c r="C1059" s="7" t="s">
        <v>8220</v>
      </c>
      <c r="D1059" s="3">
        <v>0</v>
      </c>
      <c r="E1059">
        <f t="shared" si="16"/>
        <v>12679.210404000001</v>
      </c>
      <c r="F1059" s="3">
        <v>112.602</v>
      </c>
    </row>
    <row r="1060" spans="1:6" x14ac:dyDescent="0.25">
      <c r="A1060" s="3">
        <v>40000</v>
      </c>
      <c r="B1060" s="3">
        <v>0</v>
      </c>
      <c r="C1060" s="7" t="s">
        <v>8220</v>
      </c>
      <c r="D1060" s="3">
        <v>0</v>
      </c>
      <c r="E1060">
        <f t="shared" si="16"/>
        <v>12679.210404000001</v>
      </c>
      <c r="F1060" s="3">
        <v>112.602</v>
      </c>
    </row>
    <row r="1061" spans="1:6" x14ac:dyDescent="0.25">
      <c r="A1061" s="3">
        <v>1100</v>
      </c>
      <c r="B1061" s="3">
        <v>0</v>
      </c>
      <c r="C1061" s="7" t="s">
        <v>8220</v>
      </c>
      <c r="D1061" s="3">
        <v>0</v>
      </c>
      <c r="E1061">
        <f t="shared" si="16"/>
        <v>12679.210404000001</v>
      </c>
      <c r="F1061" s="3">
        <v>112.602</v>
      </c>
    </row>
    <row r="1062" spans="1:6" x14ac:dyDescent="0.25">
      <c r="A1062" s="3">
        <v>5000</v>
      </c>
      <c r="B1062" s="3">
        <v>50</v>
      </c>
      <c r="C1062" s="7" t="s">
        <v>8220</v>
      </c>
      <c r="D1062" s="3">
        <v>1</v>
      </c>
      <c r="E1062">
        <f t="shared" si="16"/>
        <v>12455.006404000002</v>
      </c>
      <c r="F1062" s="3">
        <v>112.602</v>
      </c>
    </row>
    <row r="1063" spans="1:6" x14ac:dyDescent="0.25">
      <c r="A1063" s="3">
        <v>4000</v>
      </c>
      <c r="B1063" s="3">
        <v>0</v>
      </c>
      <c r="C1063" s="7" t="s">
        <v>8220</v>
      </c>
      <c r="D1063" s="3">
        <v>0</v>
      </c>
      <c r="E1063">
        <f t="shared" si="16"/>
        <v>12679.210404000001</v>
      </c>
      <c r="F1063" s="3">
        <v>112.602</v>
      </c>
    </row>
    <row r="1064" spans="1:6" x14ac:dyDescent="0.25">
      <c r="A1064" s="3">
        <v>199</v>
      </c>
      <c r="B1064" s="3">
        <v>190</v>
      </c>
      <c r="C1064" s="7" t="s">
        <v>8220</v>
      </c>
      <c r="D1064" s="3">
        <v>4</v>
      </c>
      <c r="E1064">
        <f t="shared" si="16"/>
        <v>11794.394404000001</v>
      </c>
      <c r="F1064" s="3">
        <v>112.602</v>
      </c>
    </row>
    <row r="1065" spans="1:6" x14ac:dyDescent="0.25">
      <c r="A1065" s="3">
        <v>1000</v>
      </c>
      <c r="B1065" s="3">
        <v>0</v>
      </c>
      <c r="C1065" s="7" t="s">
        <v>8220</v>
      </c>
      <c r="D1065" s="3">
        <v>0</v>
      </c>
      <c r="E1065">
        <f t="shared" si="16"/>
        <v>12679.210404000001</v>
      </c>
      <c r="F1065" s="3">
        <v>112.602</v>
      </c>
    </row>
    <row r="1066" spans="1:6" x14ac:dyDescent="0.25">
      <c r="A1066" s="3">
        <v>90000</v>
      </c>
      <c r="B1066" s="3">
        <v>8077</v>
      </c>
      <c r="C1066" s="9" t="s">
        <v>8221</v>
      </c>
      <c r="D1066" s="3">
        <v>123</v>
      </c>
      <c r="E1066">
        <f t="shared" si="16"/>
        <v>108.11840399999991</v>
      </c>
      <c r="F1066" s="3">
        <v>112.602</v>
      </c>
    </row>
    <row r="1067" spans="1:6" x14ac:dyDescent="0.25">
      <c r="A1067" s="3">
        <v>3000</v>
      </c>
      <c r="B1067" s="3">
        <v>81</v>
      </c>
      <c r="C1067" s="9" t="s">
        <v>8221</v>
      </c>
      <c r="D1067" s="3">
        <v>5</v>
      </c>
      <c r="E1067">
        <f t="shared" si="16"/>
        <v>11578.190404000001</v>
      </c>
      <c r="F1067" s="3">
        <v>112.602</v>
      </c>
    </row>
    <row r="1068" spans="1:6" x14ac:dyDescent="0.25">
      <c r="A1068" s="3">
        <v>150000</v>
      </c>
      <c r="B1068" s="3">
        <v>5051</v>
      </c>
      <c r="C1068" s="9" t="s">
        <v>8221</v>
      </c>
      <c r="D1068" s="3">
        <v>148</v>
      </c>
      <c r="E1068">
        <f t="shared" si="16"/>
        <v>1253.0184039999997</v>
      </c>
      <c r="F1068" s="3">
        <v>112.602</v>
      </c>
    </row>
    <row r="1069" spans="1:6" x14ac:dyDescent="0.25">
      <c r="A1069" s="3">
        <v>500</v>
      </c>
      <c r="B1069" s="3">
        <v>130</v>
      </c>
      <c r="C1069" s="9" t="s">
        <v>8221</v>
      </c>
      <c r="D1069" s="3">
        <v>10</v>
      </c>
      <c r="E1069">
        <f t="shared" si="16"/>
        <v>10527.170404</v>
      </c>
      <c r="F1069" s="3">
        <v>112.602</v>
      </c>
    </row>
    <row r="1070" spans="1:6" x14ac:dyDescent="0.25">
      <c r="A1070" s="3">
        <v>30000</v>
      </c>
      <c r="B1070" s="3">
        <v>45</v>
      </c>
      <c r="C1070" s="9" t="s">
        <v>8221</v>
      </c>
      <c r="D1070" s="3">
        <v>4</v>
      </c>
      <c r="E1070">
        <f t="shared" si="16"/>
        <v>11794.394404000001</v>
      </c>
      <c r="F1070" s="3">
        <v>112.602</v>
      </c>
    </row>
    <row r="1071" spans="1:6" x14ac:dyDescent="0.25">
      <c r="A1071" s="3">
        <v>2200</v>
      </c>
      <c r="B1071" s="3">
        <v>850</v>
      </c>
      <c r="C1071" s="9" t="s">
        <v>8221</v>
      </c>
      <c r="D1071" s="3">
        <v>21</v>
      </c>
      <c r="E1071">
        <f t="shared" si="16"/>
        <v>8390.9264039999998</v>
      </c>
      <c r="F1071" s="3">
        <v>112.602</v>
      </c>
    </row>
    <row r="1072" spans="1:6" x14ac:dyDescent="0.25">
      <c r="A1072" s="3">
        <v>10000</v>
      </c>
      <c r="B1072" s="3">
        <v>70</v>
      </c>
      <c r="C1072" s="9" t="s">
        <v>8221</v>
      </c>
      <c r="D1072" s="3">
        <v>2</v>
      </c>
      <c r="E1072">
        <f t="shared" si="16"/>
        <v>12232.802404</v>
      </c>
      <c r="F1072" s="3">
        <v>112.602</v>
      </c>
    </row>
    <row r="1073" spans="1:6" x14ac:dyDescent="0.25">
      <c r="A1073" s="3">
        <v>100</v>
      </c>
      <c r="B1073" s="3">
        <v>0</v>
      </c>
      <c r="C1073" s="9" t="s">
        <v>8221</v>
      </c>
      <c r="D1073" s="3">
        <v>0</v>
      </c>
      <c r="E1073">
        <f t="shared" si="16"/>
        <v>12679.210404000001</v>
      </c>
      <c r="F1073" s="3">
        <v>112.602</v>
      </c>
    </row>
    <row r="1074" spans="1:6" x14ac:dyDescent="0.25">
      <c r="A1074" s="3">
        <v>75000</v>
      </c>
      <c r="B1074" s="3">
        <v>51</v>
      </c>
      <c r="C1074" s="9" t="s">
        <v>8221</v>
      </c>
      <c r="D1074" s="3">
        <v>4</v>
      </c>
      <c r="E1074">
        <f t="shared" si="16"/>
        <v>11794.394404000001</v>
      </c>
      <c r="F1074" s="3">
        <v>112.602</v>
      </c>
    </row>
    <row r="1075" spans="1:6" x14ac:dyDescent="0.25">
      <c r="A1075" s="3">
        <v>750</v>
      </c>
      <c r="B1075" s="3">
        <v>10</v>
      </c>
      <c r="C1075" s="9" t="s">
        <v>8221</v>
      </c>
      <c r="D1075" s="3">
        <v>1</v>
      </c>
      <c r="E1075">
        <f t="shared" si="16"/>
        <v>12455.006404000002</v>
      </c>
      <c r="F1075" s="3">
        <v>112.602</v>
      </c>
    </row>
    <row r="1076" spans="1:6" x14ac:dyDescent="0.25">
      <c r="A1076" s="3">
        <v>54000</v>
      </c>
      <c r="B1076" s="3">
        <v>3407</v>
      </c>
      <c r="C1076" s="9" t="s">
        <v>8221</v>
      </c>
      <c r="D1076" s="3">
        <v>30</v>
      </c>
      <c r="E1076">
        <f t="shared" si="16"/>
        <v>6823.0904040000005</v>
      </c>
      <c r="F1076" s="3">
        <v>112.602</v>
      </c>
    </row>
    <row r="1077" spans="1:6" x14ac:dyDescent="0.25">
      <c r="A1077" s="3">
        <v>1000</v>
      </c>
      <c r="B1077" s="3">
        <v>45</v>
      </c>
      <c r="C1077" s="9" t="s">
        <v>8221</v>
      </c>
      <c r="D1077" s="3">
        <v>3</v>
      </c>
      <c r="E1077">
        <f t="shared" si="16"/>
        <v>12012.598404</v>
      </c>
      <c r="F1077" s="3">
        <v>112.602</v>
      </c>
    </row>
    <row r="1078" spans="1:6" x14ac:dyDescent="0.25">
      <c r="A1078" s="3">
        <v>75000</v>
      </c>
      <c r="B1078" s="3">
        <v>47074</v>
      </c>
      <c r="C1078" s="9" t="s">
        <v>8221</v>
      </c>
      <c r="D1078" s="3">
        <v>975</v>
      </c>
      <c r="E1078">
        <f t="shared" si="16"/>
        <v>743730.31040399999</v>
      </c>
      <c r="F1078" s="3">
        <v>112.602</v>
      </c>
    </row>
    <row r="1079" spans="1:6" x14ac:dyDescent="0.25">
      <c r="A1079" s="3">
        <v>25000</v>
      </c>
      <c r="B1079" s="3">
        <v>7344</v>
      </c>
      <c r="C1079" s="9" t="s">
        <v>8221</v>
      </c>
      <c r="D1079" s="3">
        <v>167</v>
      </c>
      <c r="E1079">
        <f t="shared" si="16"/>
        <v>2959.1424039999997</v>
      </c>
      <c r="F1079" s="3">
        <v>112.602</v>
      </c>
    </row>
    <row r="1080" spans="1:6" x14ac:dyDescent="0.25">
      <c r="A1080" s="3">
        <v>600</v>
      </c>
      <c r="B1080" s="3">
        <v>45</v>
      </c>
      <c r="C1080" s="9" t="s">
        <v>8221</v>
      </c>
      <c r="D1080" s="3">
        <v>5</v>
      </c>
      <c r="E1080">
        <f t="shared" si="16"/>
        <v>11578.190404000001</v>
      </c>
      <c r="F1080" s="3">
        <v>112.602</v>
      </c>
    </row>
    <row r="1081" spans="1:6" x14ac:dyDescent="0.25">
      <c r="A1081" s="3">
        <v>26000</v>
      </c>
      <c r="B1081" s="3">
        <v>678</v>
      </c>
      <c r="C1081" s="9" t="s">
        <v>8221</v>
      </c>
      <c r="D1081" s="3">
        <v>18</v>
      </c>
      <c r="E1081">
        <f t="shared" si="16"/>
        <v>8949.5384040000008</v>
      </c>
      <c r="F1081" s="3">
        <v>112.602</v>
      </c>
    </row>
    <row r="1082" spans="1:6" x14ac:dyDescent="0.25">
      <c r="A1082" s="3">
        <v>20000</v>
      </c>
      <c r="B1082" s="3">
        <v>1821</v>
      </c>
      <c r="C1082" s="9" t="s">
        <v>8221</v>
      </c>
      <c r="D1082" s="3">
        <v>98</v>
      </c>
      <c r="E1082">
        <f t="shared" si="16"/>
        <v>213.21840400000011</v>
      </c>
      <c r="F1082" s="3">
        <v>112.602</v>
      </c>
    </row>
    <row r="1083" spans="1:6" x14ac:dyDescent="0.25">
      <c r="A1083" s="3">
        <v>68000</v>
      </c>
      <c r="B1083" s="3">
        <v>12</v>
      </c>
      <c r="C1083" s="9" t="s">
        <v>8221</v>
      </c>
      <c r="D1083" s="3">
        <v>4</v>
      </c>
      <c r="E1083">
        <f t="shared" si="16"/>
        <v>11794.394404000001</v>
      </c>
      <c r="F1083" s="3">
        <v>112.602</v>
      </c>
    </row>
    <row r="1084" spans="1:6" x14ac:dyDescent="0.25">
      <c r="A1084" s="3">
        <v>10000</v>
      </c>
      <c r="B1084" s="3">
        <v>56</v>
      </c>
      <c r="C1084" s="9" t="s">
        <v>8221</v>
      </c>
      <c r="D1084" s="3">
        <v>3</v>
      </c>
      <c r="E1084">
        <f t="shared" si="16"/>
        <v>12012.598404</v>
      </c>
      <c r="F1084" s="3">
        <v>112.602</v>
      </c>
    </row>
    <row r="1085" spans="1:6" x14ac:dyDescent="0.25">
      <c r="A1085" s="3">
        <v>50000</v>
      </c>
      <c r="B1085" s="3">
        <v>410</v>
      </c>
      <c r="C1085" s="9" t="s">
        <v>8221</v>
      </c>
      <c r="D1085" s="3">
        <v>1</v>
      </c>
      <c r="E1085">
        <f t="shared" si="16"/>
        <v>12455.006404000002</v>
      </c>
      <c r="F1085" s="3">
        <v>112.602</v>
      </c>
    </row>
    <row r="1086" spans="1:6" x14ac:dyDescent="0.25">
      <c r="A1086" s="3">
        <v>550</v>
      </c>
      <c r="B1086" s="3">
        <v>0</v>
      </c>
      <c r="C1086" s="9" t="s">
        <v>8221</v>
      </c>
      <c r="D1086" s="3">
        <v>0</v>
      </c>
      <c r="E1086">
        <f t="shared" si="16"/>
        <v>12679.210404000001</v>
      </c>
      <c r="F1086" s="3">
        <v>112.602</v>
      </c>
    </row>
    <row r="1087" spans="1:6" x14ac:dyDescent="0.25">
      <c r="A1087" s="3">
        <v>30000</v>
      </c>
      <c r="B1087" s="3">
        <v>1026</v>
      </c>
      <c r="C1087" s="9" t="s">
        <v>8221</v>
      </c>
      <c r="D1087" s="3">
        <v>9</v>
      </c>
      <c r="E1087">
        <f t="shared" si="16"/>
        <v>10733.374404</v>
      </c>
      <c r="F1087" s="3">
        <v>112.602</v>
      </c>
    </row>
    <row r="1088" spans="1:6" x14ac:dyDescent="0.25">
      <c r="A1088" s="3">
        <v>18000</v>
      </c>
      <c r="B1088" s="3">
        <v>15</v>
      </c>
      <c r="C1088" s="9" t="s">
        <v>8221</v>
      </c>
      <c r="D1088" s="3">
        <v>2</v>
      </c>
      <c r="E1088">
        <f t="shared" si="16"/>
        <v>12232.802404</v>
      </c>
      <c r="F1088" s="3">
        <v>112.602</v>
      </c>
    </row>
    <row r="1089" spans="1:6" x14ac:dyDescent="0.25">
      <c r="A1089" s="3">
        <v>1100</v>
      </c>
      <c r="B1089" s="3">
        <v>0</v>
      </c>
      <c r="C1089" s="9" t="s">
        <v>8221</v>
      </c>
      <c r="D1089" s="3">
        <v>0</v>
      </c>
      <c r="E1089">
        <f t="shared" si="16"/>
        <v>12679.210404000001</v>
      </c>
      <c r="F1089" s="3">
        <v>112.602</v>
      </c>
    </row>
    <row r="1090" spans="1:6" x14ac:dyDescent="0.25">
      <c r="A1090" s="3">
        <v>45000</v>
      </c>
      <c r="B1090" s="3">
        <v>6382.34</v>
      </c>
      <c r="C1090" s="9" t="s">
        <v>8221</v>
      </c>
      <c r="D1090" s="3">
        <v>147</v>
      </c>
      <c r="E1090">
        <f t="shared" si="16"/>
        <v>1183.2224039999996</v>
      </c>
      <c r="F1090" s="3">
        <v>112.602</v>
      </c>
    </row>
    <row r="1091" spans="1:6" x14ac:dyDescent="0.25">
      <c r="A1091" s="3">
        <v>15000</v>
      </c>
      <c r="B1091" s="3">
        <v>1174</v>
      </c>
      <c r="C1091" s="9" t="s">
        <v>8221</v>
      </c>
      <c r="D1091" s="3">
        <v>49</v>
      </c>
      <c r="E1091">
        <f t="shared" ref="E1091:E1154" si="17">POWER(D1091-F1091,2)</f>
        <v>4045.2144040000003</v>
      </c>
      <c r="F1091" s="3">
        <v>112.602</v>
      </c>
    </row>
    <row r="1092" spans="1:6" x14ac:dyDescent="0.25">
      <c r="A1092" s="3">
        <v>12999</v>
      </c>
      <c r="B1092" s="3">
        <v>5</v>
      </c>
      <c r="C1092" s="9" t="s">
        <v>8221</v>
      </c>
      <c r="D1092" s="3">
        <v>1</v>
      </c>
      <c r="E1092">
        <f t="shared" si="17"/>
        <v>12455.006404000002</v>
      </c>
      <c r="F1092" s="3">
        <v>112.602</v>
      </c>
    </row>
    <row r="1093" spans="1:6" x14ac:dyDescent="0.25">
      <c r="A1093" s="3">
        <v>200</v>
      </c>
      <c r="B1093" s="3">
        <v>25</v>
      </c>
      <c r="C1093" s="9" t="s">
        <v>8221</v>
      </c>
      <c r="D1093" s="3">
        <v>2</v>
      </c>
      <c r="E1093">
        <f t="shared" si="17"/>
        <v>12232.802404</v>
      </c>
      <c r="F1093" s="3">
        <v>112.602</v>
      </c>
    </row>
    <row r="1094" spans="1:6" x14ac:dyDescent="0.25">
      <c r="A1094" s="3">
        <v>2000</v>
      </c>
      <c r="B1094" s="3">
        <v>21</v>
      </c>
      <c r="C1094" s="9" t="s">
        <v>8221</v>
      </c>
      <c r="D1094" s="3">
        <v>7</v>
      </c>
      <c r="E1094">
        <f t="shared" si="17"/>
        <v>11151.782404000001</v>
      </c>
      <c r="F1094" s="3">
        <v>112.602</v>
      </c>
    </row>
    <row r="1095" spans="1:6" x14ac:dyDescent="0.25">
      <c r="A1095" s="3">
        <v>300</v>
      </c>
      <c r="B1095" s="3">
        <v>42.25</v>
      </c>
      <c r="C1095" s="9" t="s">
        <v>8221</v>
      </c>
      <c r="D1095" s="3">
        <v>4</v>
      </c>
      <c r="E1095">
        <f t="shared" si="17"/>
        <v>11794.394404000001</v>
      </c>
      <c r="F1095" s="3">
        <v>112.602</v>
      </c>
    </row>
    <row r="1096" spans="1:6" x14ac:dyDescent="0.25">
      <c r="A1096" s="3">
        <v>18000</v>
      </c>
      <c r="B1096" s="3">
        <v>3294.01</v>
      </c>
      <c r="C1096" s="9" t="s">
        <v>8221</v>
      </c>
      <c r="D1096" s="3">
        <v>27</v>
      </c>
      <c r="E1096">
        <f t="shared" si="17"/>
        <v>7327.7024040000006</v>
      </c>
      <c r="F1096" s="3">
        <v>112.602</v>
      </c>
    </row>
    <row r="1097" spans="1:6" x14ac:dyDescent="0.25">
      <c r="A1097" s="3">
        <v>500000</v>
      </c>
      <c r="B1097" s="3">
        <v>25174</v>
      </c>
      <c r="C1097" s="9" t="s">
        <v>8221</v>
      </c>
      <c r="D1097" s="3">
        <v>94</v>
      </c>
      <c r="E1097">
        <f t="shared" si="17"/>
        <v>346.03440400000017</v>
      </c>
      <c r="F1097" s="3">
        <v>112.602</v>
      </c>
    </row>
    <row r="1098" spans="1:6" x14ac:dyDescent="0.25">
      <c r="A1098" s="3">
        <v>12000</v>
      </c>
      <c r="B1098" s="3">
        <v>2152</v>
      </c>
      <c r="C1098" s="9" t="s">
        <v>8221</v>
      </c>
      <c r="D1098" s="3">
        <v>29</v>
      </c>
      <c r="E1098">
        <f t="shared" si="17"/>
        <v>6989.2944040000002</v>
      </c>
      <c r="F1098" s="3">
        <v>112.602</v>
      </c>
    </row>
    <row r="1099" spans="1:6" x14ac:dyDescent="0.25">
      <c r="A1099" s="3">
        <v>100000</v>
      </c>
      <c r="B1099" s="3">
        <v>47</v>
      </c>
      <c r="C1099" s="9" t="s">
        <v>8221</v>
      </c>
      <c r="D1099" s="3">
        <v>7</v>
      </c>
      <c r="E1099">
        <f t="shared" si="17"/>
        <v>11151.782404000001</v>
      </c>
      <c r="F1099" s="3">
        <v>112.602</v>
      </c>
    </row>
    <row r="1100" spans="1:6" x14ac:dyDescent="0.25">
      <c r="A1100" s="3">
        <v>25000</v>
      </c>
      <c r="B1100" s="3">
        <v>1803</v>
      </c>
      <c r="C1100" s="9" t="s">
        <v>8221</v>
      </c>
      <c r="D1100" s="3">
        <v>22</v>
      </c>
      <c r="E1100">
        <f t="shared" si="17"/>
        <v>8208.7224040000001</v>
      </c>
      <c r="F1100" s="3">
        <v>112.602</v>
      </c>
    </row>
    <row r="1101" spans="1:6" x14ac:dyDescent="0.25">
      <c r="A1101" s="3">
        <v>5000</v>
      </c>
      <c r="B1101" s="3">
        <v>25</v>
      </c>
      <c r="C1101" s="9" t="s">
        <v>8221</v>
      </c>
      <c r="D1101" s="3">
        <v>1</v>
      </c>
      <c r="E1101">
        <f t="shared" si="17"/>
        <v>12455.006404000002</v>
      </c>
      <c r="F1101" s="3">
        <v>112.602</v>
      </c>
    </row>
    <row r="1102" spans="1:6" x14ac:dyDescent="0.25">
      <c r="A1102" s="3">
        <v>4000</v>
      </c>
      <c r="B1102" s="3">
        <v>100</v>
      </c>
      <c r="C1102" s="9" t="s">
        <v>8221</v>
      </c>
      <c r="D1102" s="3">
        <v>10</v>
      </c>
      <c r="E1102">
        <f t="shared" si="17"/>
        <v>10527.170404</v>
      </c>
      <c r="F1102" s="3">
        <v>112.602</v>
      </c>
    </row>
    <row r="1103" spans="1:6" x14ac:dyDescent="0.25">
      <c r="A1103" s="3">
        <v>100000</v>
      </c>
      <c r="B1103" s="3">
        <v>41</v>
      </c>
      <c r="C1103" s="9" t="s">
        <v>8221</v>
      </c>
      <c r="D1103" s="3">
        <v>6</v>
      </c>
      <c r="E1103">
        <f t="shared" si="17"/>
        <v>11363.986404000001</v>
      </c>
      <c r="F1103" s="3">
        <v>112.602</v>
      </c>
    </row>
    <row r="1104" spans="1:6" x14ac:dyDescent="0.25">
      <c r="A1104" s="3">
        <v>8000</v>
      </c>
      <c r="B1104" s="3">
        <v>425</v>
      </c>
      <c r="C1104" s="9" t="s">
        <v>8221</v>
      </c>
      <c r="D1104" s="3">
        <v>24</v>
      </c>
      <c r="E1104">
        <f t="shared" si="17"/>
        <v>7850.3144040000006</v>
      </c>
      <c r="F1104" s="3">
        <v>112.602</v>
      </c>
    </row>
    <row r="1105" spans="1:6" x14ac:dyDescent="0.25">
      <c r="A1105" s="3">
        <v>15000</v>
      </c>
      <c r="B1105" s="3">
        <v>243</v>
      </c>
      <c r="C1105" s="9" t="s">
        <v>8221</v>
      </c>
      <c r="D1105" s="3">
        <v>15</v>
      </c>
      <c r="E1105">
        <f t="shared" si="17"/>
        <v>9526.150404</v>
      </c>
      <c r="F1105" s="3">
        <v>112.602</v>
      </c>
    </row>
    <row r="1106" spans="1:6" x14ac:dyDescent="0.25">
      <c r="A1106" s="3">
        <v>60000</v>
      </c>
      <c r="B1106" s="3">
        <v>2971</v>
      </c>
      <c r="C1106" s="9" t="s">
        <v>8221</v>
      </c>
      <c r="D1106" s="3">
        <v>37</v>
      </c>
      <c r="E1106">
        <f t="shared" si="17"/>
        <v>5715.6624040000006</v>
      </c>
      <c r="F1106" s="3">
        <v>112.602</v>
      </c>
    </row>
    <row r="1107" spans="1:6" x14ac:dyDescent="0.25">
      <c r="A1107" s="3">
        <v>900000</v>
      </c>
      <c r="B1107" s="3">
        <v>1431</v>
      </c>
      <c r="C1107" s="9" t="s">
        <v>8221</v>
      </c>
      <c r="D1107" s="3">
        <v>20</v>
      </c>
      <c r="E1107">
        <f t="shared" si="17"/>
        <v>8575.1304040000014</v>
      </c>
      <c r="F1107" s="3">
        <v>112.602</v>
      </c>
    </row>
    <row r="1108" spans="1:6" x14ac:dyDescent="0.25">
      <c r="A1108" s="3">
        <v>400</v>
      </c>
      <c r="B1108" s="3">
        <v>165</v>
      </c>
      <c r="C1108" s="9" t="s">
        <v>8221</v>
      </c>
      <c r="D1108" s="3">
        <v>7</v>
      </c>
      <c r="E1108">
        <f t="shared" si="17"/>
        <v>11151.782404000001</v>
      </c>
      <c r="F1108" s="3">
        <v>112.602</v>
      </c>
    </row>
    <row r="1109" spans="1:6" x14ac:dyDescent="0.25">
      <c r="A1109" s="3">
        <v>10000</v>
      </c>
      <c r="B1109" s="3">
        <v>0</v>
      </c>
      <c r="C1109" s="9" t="s">
        <v>8221</v>
      </c>
      <c r="D1109" s="3">
        <v>0</v>
      </c>
      <c r="E1109">
        <f t="shared" si="17"/>
        <v>12679.210404000001</v>
      </c>
      <c r="F1109" s="3">
        <v>112.602</v>
      </c>
    </row>
    <row r="1110" spans="1:6" x14ac:dyDescent="0.25">
      <c r="A1110" s="3">
        <v>25000</v>
      </c>
      <c r="B1110" s="3">
        <v>732.5</v>
      </c>
      <c r="C1110" s="9" t="s">
        <v>8221</v>
      </c>
      <c r="D1110" s="3">
        <v>21</v>
      </c>
      <c r="E1110">
        <f t="shared" si="17"/>
        <v>8390.9264039999998</v>
      </c>
      <c r="F1110" s="3">
        <v>112.602</v>
      </c>
    </row>
    <row r="1111" spans="1:6" x14ac:dyDescent="0.25">
      <c r="A1111" s="3">
        <v>10000</v>
      </c>
      <c r="B1111" s="3">
        <v>45</v>
      </c>
      <c r="C1111" s="9" t="s">
        <v>8221</v>
      </c>
      <c r="D1111" s="3">
        <v>3</v>
      </c>
      <c r="E1111">
        <f t="shared" si="17"/>
        <v>12012.598404</v>
      </c>
      <c r="F1111" s="3">
        <v>112.602</v>
      </c>
    </row>
    <row r="1112" spans="1:6" x14ac:dyDescent="0.25">
      <c r="A1112" s="3">
        <v>50000</v>
      </c>
      <c r="B1112" s="3">
        <v>255</v>
      </c>
      <c r="C1112" s="9" t="s">
        <v>8221</v>
      </c>
      <c r="D1112" s="3">
        <v>11</v>
      </c>
      <c r="E1112">
        <f t="shared" si="17"/>
        <v>10322.966404000001</v>
      </c>
      <c r="F1112" s="3">
        <v>112.602</v>
      </c>
    </row>
    <row r="1113" spans="1:6" x14ac:dyDescent="0.25">
      <c r="A1113" s="3">
        <v>2500</v>
      </c>
      <c r="B1113" s="3">
        <v>1</v>
      </c>
      <c r="C1113" s="9" t="s">
        <v>8221</v>
      </c>
      <c r="D1113" s="3">
        <v>1</v>
      </c>
      <c r="E1113">
        <f t="shared" si="17"/>
        <v>12455.006404000002</v>
      </c>
      <c r="F1113" s="3">
        <v>112.602</v>
      </c>
    </row>
    <row r="1114" spans="1:6" x14ac:dyDescent="0.25">
      <c r="A1114" s="3">
        <v>88000</v>
      </c>
      <c r="B1114" s="3">
        <v>31272.92</v>
      </c>
      <c r="C1114" s="9" t="s">
        <v>8221</v>
      </c>
      <c r="D1114" s="3">
        <v>312</v>
      </c>
      <c r="E1114">
        <f t="shared" si="17"/>
        <v>39759.562403999997</v>
      </c>
      <c r="F1114" s="3">
        <v>112.602</v>
      </c>
    </row>
    <row r="1115" spans="1:6" x14ac:dyDescent="0.25">
      <c r="A1115" s="3">
        <v>1000</v>
      </c>
      <c r="B1115" s="3">
        <v>5</v>
      </c>
      <c r="C1115" s="9" t="s">
        <v>8221</v>
      </c>
      <c r="D1115" s="3">
        <v>1</v>
      </c>
      <c r="E1115">
        <f t="shared" si="17"/>
        <v>12455.006404000002</v>
      </c>
      <c r="F1115" s="3">
        <v>112.602</v>
      </c>
    </row>
    <row r="1116" spans="1:6" x14ac:dyDescent="0.25">
      <c r="A1116" s="3">
        <v>6000</v>
      </c>
      <c r="B1116" s="3">
        <v>10</v>
      </c>
      <c r="C1116" s="9" t="s">
        <v>8221</v>
      </c>
      <c r="D1116" s="3">
        <v>3</v>
      </c>
      <c r="E1116">
        <f t="shared" si="17"/>
        <v>12012.598404</v>
      </c>
      <c r="F1116" s="3">
        <v>112.602</v>
      </c>
    </row>
    <row r="1117" spans="1:6" x14ac:dyDescent="0.25">
      <c r="A1117" s="3">
        <v>40000</v>
      </c>
      <c r="B1117" s="3">
        <v>53</v>
      </c>
      <c r="C1117" s="9" t="s">
        <v>8221</v>
      </c>
      <c r="D1117" s="3">
        <v>4</v>
      </c>
      <c r="E1117">
        <f t="shared" si="17"/>
        <v>11794.394404000001</v>
      </c>
      <c r="F1117" s="3">
        <v>112.602</v>
      </c>
    </row>
    <row r="1118" spans="1:6" x14ac:dyDescent="0.25">
      <c r="A1118" s="3">
        <v>500000</v>
      </c>
      <c r="B1118" s="3">
        <v>178.52</v>
      </c>
      <c r="C1118" s="9" t="s">
        <v>8221</v>
      </c>
      <c r="D1118" s="3">
        <v>10</v>
      </c>
      <c r="E1118">
        <f t="shared" si="17"/>
        <v>10527.170404</v>
      </c>
      <c r="F1118" s="3">
        <v>112.602</v>
      </c>
    </row>
    <row r="1119" spans="1:6" x14ac:dyDescent="0.25">
      <c r="A1119" s="3">
        <v>1000</v>
      </c>
      <c r="B1119" s="3">
        <v>83</v>
      </c>
      <c r="C1119" s="9" t="s">
        <v>8221</v>
      </c>
      <c r="D1119" s="3">
        <v>8</v>
      </c>
      <c r="E1119">
        <f t="shared" si="17"/>
        <v>10941.578404000002</v>
      </c>
      <c r="F1119" s="3">
        <v>112.602</v>
      </c>
    </row>
    <row r="1120" spans="1:6" x14ac:dyDescent="0.25">
      <c r="A1120" s="3">
        <v>4500</v>
      </c>
      <c r="B1120" s="3">
        <v>109</v>
      </c>
      <c r="C1120" s="9" t="s">
        <v>8221</v>
      </c>
      <c r="D1120" s="3">
        <v>3</v>
      </c>
      <c r="E1120">
        <f t="shared" si="17"/>
        <v>12012.598404</v>
      </c>
      <c r="F1120" s="3">
        <v>112.602</v>
      </c>
    </row>
    <row r="1121" spans="1:6" x14ac:dyDescent="0.25">
      <c r="A1121" s="3">
        <v>2100</v>
      </c>
      <c r="B1121" s="3">
        <v>5</v>
      </c>
      <c r="C1121" s="9" t="s">
        <v>8221</v>
      </c>
      <c r="D1121" s="3">
        <v>1</v>
      </c>
      <c r="E1121">
        <f t="shared" si="17"/>
        <v>12455.006404000002</v>
      </c>
      <c r="F1121" s="3">
        <v>112.602</v>
      </c>
    </row>
    <row r="1122" spans="1:6" x14ac:dyDescent="0.25">
      <c r="A1122" s="3">
        <v>25000</v>
      </c>
      <c r="B1122" s="3">
        <v>0</v>
      </c>
      <c r="C1122" s="9" t="s">
        <v>8221</v>
      </c>
      <c r="D1122" s="3">
        <v>0</v>
      </c>
      <c r="E1122">
        <f t="shared" si="17"/>
        <v>12679.210404000001</v>
      </c>
      <c r="F1122" s="3">
        <v>112.602</v>
      </c>
    </row>
    <row r="1123" spans="1:6" x14ac:dyDescent="0.25">
      <c r="A1123" s="3">
        <v>250000</v>
      </c>
      <c r="B1123" s="3">
        <v>29</v>
      </c>
      <c r="C1123" s="9" t="s">
        <v>8221</v>
      </c>
      <c r="D1123" s="3">
        <v>5</v>
      </c>
      <c r="E1123">
        <f t="shared" si="17"/>
        <v>11578.190404000001</v>
      </c>
      <c r="F1123" s="3">
        <v>112.602</v>
      </c>
    </row>
    <row r="1124" spans="1:6" x14ac:dyDescent="0.25">
      <c r="A1124" s="3">
        <v>3200</v>
      </c>
      <c r="B1124" s="3">
        <v>0</v>
      </c>
      <c r="C1124" s="9" t="s">
        <v>8221</v>
      </c>
      <c r="D1124" s="3">
        <v>0</v>
      </c>
      <c r="E1124">
        <f t="shared" si="17"/>
        <v>12679.210404000001</v>
      </c>
      <c r="F1124" s="3">
        <v>112.602</v>
      </c>
    </row>
    <row r="1125" spans="1:6" x14ac:dyDescent="0.25">
      <c r="A1125" s="3">
        <v>5000</v>
      </c>
      <c r="B1125" s="3">
        <v>11</v>
      </c>
      <c r="C1125" s="9" t="s">
        <v>8221</v>
      </c>
      <c r="D1125" s="3">
        <v>3</v>
      </c>
      <c r="E1125">
        <f t="shared" si="17"/>
        <v>12012.598404</v>
      </c>
      <c r="F1125" s="3">
        <v>112.602</v>
      </c>
    </row>
    <row r="1126" spans="1:6" x14ac:dyDescent="0.25">
      <c r="A1126" s="3">
        <v>90000</v>
      </c>
      <c r="B1126" s="3">
        <v>425</v>
      </c>
      <c r="C1126" s="9" t="s">
        <v>8221</v>
      </c>
      <c r="D1126" s="3">
        <v>7</v>
      </c>
      <c r="E1126">
        <f t="shared" si="17"/>
        <v>11151.782404000001</v>
      </c>
      <c r="F1126" s="3">
        <v>112.602</v>
      </c>
    </row>
    <row r="1127" spans="1:6" x14ac:dyDescent="0.25">
      <c r="A1127" s="3">
        <v>3000</v>
      </c>
      <c r="B1127" s="3">
        <v>0</v>
      </c>
      <c r="C1127" s="9" t="s">
        <v>8221</v>
      </c>
      <c r="D1127" s="3">
        <v>0</v>
      </c>
      <c r="E1127">
        <f t="shared" si="17"/>
        <v>12679.210404000001</v>
      </c>
      <c r="F1127" s="3">
        <v>112.602</v>
      </c>
    </row>
    <row r="1128" spans="1:6" x14ac:dyDescent="0.25">
      <c r="A1128" s="3">
        <v>2000</v>
      </c>
      <c r="B1128" s="3">
        <v>10</v>
      </c>
      <c r="C1128" s="9" t="s">
        <v>8221</v>
      </c>
      <c r="D1128" s="3">
        <v>2</v>
      </c>
      <c r="E1128">
        <f t="shared" si="17"/>
        <v>12232.802404</v>
      </c>
      <c r="F1128" s="3">
        <v>112.602</v>
      </c>
    </row>
    <row r="1129" spans="1:6" x14ac:dyDescent="0.25">
      <c r="A1129" s="3">
        <v>35000</v>
      </c>
      <c r="B1129" s="3">
        <v>585</v>
      </c>
      <c r="C1129" s="9" t="s">
        <v>8221</v>
      </c>
      <c r="D1129" s="3">
        <v>23</v>
      </c>
      <c r="E1129">
        <f t="shared" si="17"/>
        <v>8028.5184040000004</v>
      </c>
      <c r="F1129" s="3">
        <v>112.602</v>
      </c>
    </row>
    <row r="1130" spans="1:6" x14ac:dyDescent="0.25">
      <c r="A1130" s="3">
        <v>1000</v>
      </c>
      <c r="B1130" s="3">
        <v>1</v>
      </c>
      <c r="C1130" s="9" t="s">
        <v>8221</v>
      </c>
      <c r="D1130" s="3">
        <v>1</v>
      </c>
      <c r="E1130">
        <f t="shared" si="17"/>
        <v>12455.006404000002</v>
      </c>
      <c r="F1130" s="3">
        <v>112.602</v>
      </c>
    </row>
    <row r="1131" spans="1:6" x14ac:dyDescent="0.25">
      <c r="A1131" s="3">
        <v>20000</v>
      </c>
      <c r="B1131" s="3">
        <v>21</v>
      </c>
      <c r="C1131" s="9" t="s">
        <v>8221</v>
      </c>
      <c r="D1131" s="3">
        <v>2</v>
      </c>
      <c r="E1131">
        <f t="shared" si="17"/>
        <v>12232.802404</v>
      </c>
      <c r="F1131" s="3">
        <v>112.602</v>
      </c>
    </row>
    <row r="1132" spans="1:6" x14ac:dyDescent="0.25">
      <c r="A1132" s="3">
        <v>5000</v>
      </c>
      <c r="B1132" s="3">
        <v>11</v>
      </c>
      <c r="C1132" s="9" t="s">
        <v>8221</v>
      </c>
      <c r="D1132" s="3">
        <v>3</v>
      </c>
      <c r="E1132">
        <f t="shared" si="17"/>
        <v>12012.598404</v>
      </c>
      <c r="F1132" s="3">
        <v>112.602</v>
      </c>
    </row>
    <row r="1133" spans="1:6" x14ac:dyDescent="0.25">
      <c r="A1133" s="3">
        <v>40000</v>
      </c>
      <c r="B1133" s="3">
        <v>0</v>
      </c>
      <c r="C1133" s="9" t="s">
        <v>8221</v>
      </c>
      <c r="D1133" s="3">
        <v>0</v>
      </c>
      <c r="E1133">
        <f t="shared" si="17"/>
        <v>12679.210404000001</v>
      </c>
      <c r="F1133" s="3">
        <v>112.602</v>
      </c>
    </row>
    <row r="1134" spans="1:6" x14ac:dyDescent="0.25">
      <c r="A1134" s="3">
        <v>10000</v>
      </c>
      <c r="B1134" s="3">
        <v>1438</v>
      </c>
      <c r="C1134" s="9" t="s">
        <v>8221</v>
      </c>
      <c r="D1134" s="3">
        <v>13</v>
      </c>
      <c r="E1134">
        <f t="shared" si="17"/>
        <v>9920.5584040000012</v>
      </c>
      <c r="F1134" s="3">
        <v>112.602</v>
      </c>
    </row>
    <row r="1135" spans="1:6" x14ac:dyDescent="0.25">
      <c r="A1135" s="3">
        <v>3000</v>
      </c>
      <c r="B1135" s="3">
        <v>20</v>
      </c>
      <c r="C1135" s="9" t="s">
        <v>8221</v>
      </c>
      <c r="D1135" s="3">
        <v>1</v>
      </c>
      <c r="E1135">
        <f t="shared" si="17"/>
        <v>12455.006404000002</v>
      </c>
      <c r="F1135" s="3">
        <v>112.602</v>
      </c>
    </row>
    <row r="1136" spans="1:6" x14ac:dyDescent="0.25">
      <c r="A1136" s="3">
        <v>25000</v>
      </c>
      <c r="B1136" s="3">
        <v>1</v>
      </c>
      <c r="C1136" s="9" t="s">
        <v>8221</v>
      </c>
      <c r="D1136" s="3">
        <v>1</v>
      </c>
      <c r="E1136">
        <f t="shared" si="17"/>
        <v>12455.006404000002</v>
      </c>
      <c r="F1136" s="3">
        <v>112.602</v>
      </c>
    </row>
    <row r="1137" spans="1:6" x14ac:dyDescent="0.25">
      <c r="A1137" s="3">
        <v>1000</v>
      </c>
      <c r="B1137" s="3">
        <v>50</v>
      </c>
      <c r="C1137" s="9" t="s">
        <v>8221</v>
      </c>
      <c r="D1137" s="3">
        <v>1</v>
      </c>
      <c r="E1137">
        <f t="shared" si="17"/>
        <v>12455.006404000002</v>
      </c>
      <c r="F1137" s="3">
        <v>112.602</v>
      </c>
    </row>
    <row r="1138" spans="1:6" x14ac:dyDescent="0.25">
      <c r="A1138" s="3">
        <v>4190</v>
      </c>
      <c r="B1138" s="3">
        <v>270</v>
      </c>
      <c r="C1138" s="9" t="s">
        <v>8221</v>
      </c>
      <c r="D1138" s="3">
        <v>6</v>
      </c>
      <c r="E1138">
        <f t="shared" si="17"/>
        <v>11363.986404000001</v>
      </c>
      <c r="F1138" s="3">
        <v>112.602</v>
      </c>
    </row>
    <row r="1139" spans="1:6" x14ac:dyDescent="0.25">
      <c r="A1139" s="3">
        <v>25000</v>
      </c>
      <c r="B1139" s="3">
        <v>9875</v>
      </c>
      <c r="C1139" s="9" t="s">
        <v>8221</v>
      </c>
      <c r="D1139" s="3">
        <v>39</v>
      </c>
      <c r="E1139">
        <f t="shared" si="17"/>
        <v>5417.2544040000002</v>
      </c>
      <c r="F1139" s="3">
        <v>112.602</v>
      </c>
    </row>
    <row r="1140" spans="1:6" x14ac:dyDescent="0.25">
      <c r="A1140" s="3">
        <v>35000</v>
      </c>
      <c r="B1140" s="3">
        <v>125</v>
      </c>
      <c r="C1140" s="9" t="s">
        <v>8221</v>
      </c>
      <c r="D1140" s="3">
        <v>4</v>
      </c>
      <c r="E1140">
        <f t="shared" si="17"/>
        <v>11794.394404000001</v>
      </c>
      <c r="F1140" s="3">
        <v>112.602</v>
      </c>
    </row>
    <row r="1141" spans="1:6" x14ac:dyDescent="0.25">
      <c r="A1141" s="3">
        <v>8000</v>
      </c>
      <c r="B1141" s="3">
        <v>5</v>
      </c>
      <c r="C1141" s="9" t="s">
        <v>8221</v>
      </c>
      <c r="D1141" s="3">
        <v>1</v>
      </c>
      <c r="E1141">
        <f t="shared" si="17"/>
        <v>12455.006404000002</v>
      </c>
      <c r="F1141" s="3">
        <v>112.602</v>
      </c>
    </row>
    <row r="1142" spans="1:6" x14ac:dyDescent="0.25">
      <c r="A1142" s="3">
        <v>5000</v>
      </c>
      <c r="B1142" s="3">
        <v>0</v>
      </c>
      <c r="C1142" s="9" t="s">
        <v>8221</v>
      </c>
      <c r="D1142" s="3">
        <v>0</v>
      </c>
      <c r="E1142">
        <f t="shared" si="17"/>
        <v>12679.210404000001</v>
      </c>
      <c r="F1142" s="3">
        <v>112.602</v>
      </c>
    </row>
    <row r="1143" spans="1:6" x14ac:dyDescent="0.25">
      <c r="A1143" s="3">
        <v>500</v>
      </c>
      <c r="B1143" s="3">
        <v>0</v>
      </c>
      <c r="C1143" s="9" t="s">
        <v>8221</v>
      </c>
      <c r="D1143" s="3">
        <v>0</v>
      </c>
      <c r="E1143">
        <f t="shared" si="17"/>
        <v>12679.210404000001</v>
      </c>
      <c r="F1143" s="3">
        <v>112.602</v>
      </c>
    </row>
    <row r="1144" spans="1:6" x14ac:dyDescent="0.25">
      <c r="A1144" s="3">
        <v>4000</v>
      </c>
      <c r="B1144" s="3">
        <v>0</v>
      </c>
      <c r="C1144" s="9" t="s">
        <v>8221</v>
      </c>
      <c r="D1144" s="3">
        <v>0</v>
      </c>
      <c r="E1144">
        <f t="shared" si="17"/>
        <v>12679.210404000001</v>
      </c>
      <c r="F1144" s="3">
        <v>112.602</v>
      </c>
    </row>
    <row r="1145" spans="1:6" x14ac:dyDescent="0.25">
      <c r="A1145" s="3">
        <v>45000</v>
      </c>
      <c r="B1145" s="3">
        <v>186</v>
      </c>
      <c r="C1145" s="9" t="s">
        <v>8221</v>
      </c>
      <c r="D1145" s="3">
        <v>8</v>
      </c>
      <c r="E1145">
        <f t="shared" si="17"/>
        <v>10941.578404000002</v>
      </c>
      <c r="F1145" s="3">
        <v>112.602</v>
      </c>
    </row>
    <row r="1146" spans="1:6" x14ac:dyDescent="0.25">
      <c r="A1146" s="3">
        <v>9300</v>
      </c>
      <c r="B1146" s="3">
        <v>0</v>
      </c>
      <c r="C1146" s="9" t="s">
        <v>8221</v>
      </c>
      <c r="D1146" s="3">
        <v>0</v>
      </c>
      <c r="E1146">
        <f t="shared" si="17"/>
        <v>12679.210404000001</v>
      </c>
      <c r="F1146" s="3">
        <v>112.602</v>
      </c>
    </row>
    <row r="1147" spans="1:6" x14ac:dyDescent="0.25">
      <c r="A1147" s="3">
        <v>80000</v>
      </c>
      <c r="B1147" s="3">
        <v>100</v>
      </c>
      <c r="C1147" s="9" t="s">
        <v>8221</v>
      </c>
      <c r="D1147" s="3">
        <v>1</v>
      </c>
      <c r="E1147">
        <f t="shared" si="17"/>
        <v>12455.006404000002</v>
      </c>
      <c r="F1147" s="3">
        <v>112.602</v>
      </c>
    </row>
    <row r="1148" spans="1:6" x14ac:dyDescent="0.25">
      <c r="A1148" s="3">
        <v>6000</v>
      </c>
      <c r="B1148" s="3">
        <v>530</v>
      </c>
      <c r="C1148" s="9" t="s">
        <v>8221</v>
      </c>
      <c r="D1148" s="3">
        <v>12</v>
      </c>
      <c r="E1148">
        <f t="shared" si="17"/>
        <v>10120.762404000001</v>
      </c>
      <c r="F1148" s="3">
        <v>112.602</v>
      </c>
    </row>
    <row r="1149" spans="1:6" x14ac:dyDescent="0.25">
      <c r="A1149" s="3">
        <v>25000</v>
      </c>
      <c r="B1149" s="3">
        <v>0</v>
      </c>
      <c r="C1149" s="9" t="s">
        <v>8221</v>
      </c>
      <c r="D1149" s="3">
        <v>0</v>
      </c>
      <c r="E1149">
        <f t="shared" si="17"/>
        <v>12679.210404000001</v>
      </c>
      <c r="F1149" s="3">
        <v>112.602</v>
      </c>
    </row>
    <row r="1150" spans="1:6" x14ac:dyDescent="0.25">
      <c r="A1150" s="3">
        <v>15000</v>
      </c>
      <c r="B1150" s="3">
        <v>73</v>
      </c>
      <c r="C1150" s="9" t="s">
        <v>8221</v>
      </c>
      <c r="D1150" s="3">
        <v>3</v>
      </c>
      <c r="E1150">
        <f t="shared" si="17"/>
        <v>12012.598404</v>
      </c>
      <c r="F1150" s="3">
        <v>112.602</v>
      </c>
    </row>
    <row r="1151" spans="1:6" x14ac:dyDescent="0.25">
      <c r="A1151" s="3">
        <v>50000</v>
      </c>
      <c r="B1151" s="3">
        <v>75</v>
      </c>
      <c r="C1151" s="9" t="s">
        <v>8221</v>
      </c>
      <c r="D1151" s="3">
        <v>2</v>
      </c>
      <c r="E1151">
        <f t="shared" si="17"/>
        <v>12232.802404</v>
      </c>
      <c r="F1151" s="3">
        <v>112.602</v>
      </c>
    </row>
    <row r="1152" spans="1:6" x14ac:dyDescent="0.25">
      <c r="A1152" s="3">
        <v>2500</v>
      </c>
      <c r="B1152" s="3">
        <v>252</v>
      </c>
      <c r="C1152" s="9" t="s">
        <v>8221</v>
      </c>
      <c r="D1152" s="3">
        <v>6</v>
      </c>
      <c r="E1152">
        <f t="shared" si="17"/>
        <v>11363.986404000001</v>
      </c>
      <c r="F1152" s="3">
        <v>112.602</v>
      </c>
    </row>
    <row r="1153" spans="1:6" x14ac:dyDescent="0.25">
      <c r="A1153" s="3">
        <v>25000</v>
      </c>
      <c r="B1153" s="3">
        <v>0</v>
      </c>
      <c r="C1153" s="9" t="s">
        <v>8221</v>
      </c>
      <c r="D1153" s="3">
        <v>0</v>
      </c>
      <c r="E1153">
        <f t="shared" si="17"/>
        <v>12679.210404000001</v>
      </c>
      <c r="F1153" s="3">
        <v>112.602</v>
      </c>
    </row>
    <row r="1154" spans="1:6" x14ac:dyDescent="0.25">
      <c r="A1154" s="3">
        <v>16000</v>
      </c>
      <c r="B1154" s="3">
        <v>911</v>
      </c>
      <c r="C1154" s="9" t="s">
        <v>8221</v>
      </c>
      <c r="D1154" s="3">
        <v>15</v>
      </c>
      <c r="E1154">
        <f t="shared" si="17"/>
        <v>9526.150404</v>
      </c>
      <c r="F1154" s="3">
        <v>112.602</v>
      </c>
    </row>
    <row r="1155" spans="1:6" x14ac:dyDescent="0.25">
      <c r="A1155" s="3">
        <v>8000</v>
      </c>
      <c r="B1155" s="3">
        <v>50</v>
      </c>
      <c r="C1155" s="9" t="s">
        <v>8221</v>
      </c>
      <c r="D1155" s="3">
        <v>1</v>
      </c>
      <c r="E1155">
        <f t="shared" ref="E1155:E1218" si="18">POWER(D1155-F1155,2)</f>
        <v>12455.006404000002</v>
      </c>
      <c r="F1155" s="3">
        <v>112.602</v>
      </c>
    </row>
    <row r="1156" spans="1:6" x14ac:dyDescent="0.25">
      <c r="A1156" s="3">
        <v>5000</v>
      </c>
      <c r="B1156" s="3">
        <v>325</v>
      </c>
      <c r="C1156" s="9" t="s">
        <v>8221</v>
      </c>
      <c r="D1156" s="3">
        <v>3</v>
      </c>
      <c r="E1156">
        <f t="shared" si="18"/>
        <v>12012.598404</v>
      </c>
      <c r="F1156" s="3">
        <v>112.602</v>
      </c>
    </row>
    <row r="1157" spans="1:6" x14ac:dyDescent="0.25">
      <c r="A1157" s="3">
        <v>25000</v>
      </c>
      <c r="B1157" s="3">
        <v>188</v>
      </c>
      <c r="C1157" s="9" t="s">
        <v>8221</v>
      </c>
      <c r="D1157" s="3">
        <v>8</v>
      </c>
      <c r="E1157">
        <f t="shared" si="18"/>
        <v>10941.578404000002</v>
      </c>
      <c r="F1157" s="3">
        <v>112.602</v>
      </c>
    </row>
    <row r="1158" spans="1:6" x14ac:dyDescent="0.25">
      <c r="A1158" s="3">
        <v>6500</v>
      </c>
      <c r="B1158" s="3">
        <v>0</v>
      </c>
      <c r="C1158" s="9" t="s">
        <v>8221</v>
      </c>
      <c r="D1158" s="3">
        <v>0</v>
      </c>
      <c r="E1158">
        <f t="shared" si="18"/>
        <v>12679.210404000001</v>
      </c>
      <c r="F1158" s="3">
        <v>112.602</v>
      </c>
    </row>
    <row r="1159" spans="1:6" x14ac:dyDescent="0.25">
      <c r="A1159" s="3">
        <v>10000</v>
      </c>
      <c r="B1159" s="3">
        <v>151</v>
      </c>
      <c r="C1159" s="9" t="s">
        <v>8221</v>
      </c>
      <c r="D1159" s="3">
        <v>3</v>
      </c>
      <c r="E1159">
        <f t="shared" si="18"/>
        <v>12012.598404</v>
      </c>
      <c r="F1159" s="3">
        <v>112.602</v>
      </c>
    </row>
    <row r="1160" spans="1:6" x14ac:dyDescent="0.25">
      <c r="A1160" s="3">
        <v>7500</v>
      </c>
      <c r="B1160" s="3">
        <v>35</v>
      </c>
      <c r="C1160" s="9" t="s">
        <v>8221</v>
      </c>
      <c r="D1160" s="3">
        <v>3</v>
      </c>
      <c r="E1160">
        <f t="shared" si="18"/>
        <v>12012.598404</v>
      </c>
      <c r="F1160" s="3">
        <v>112.602</v>
      </c>
    </row>
    <row r="1161" spans="1:6" x14ac:dyDescent="0.25">
      <c r="A1161" s="3">
        <v>6750</v>
      </c>
      <c r="B1161" s="3">
        <v>0</v>
      </c>
      <c r="C1161" s="9" t="s">
        <v>8221</v>
      </c>
      <c r="D1161" s="3">
        <v>0</v>
      </c>
      <c r="E1161">
        <f t="shared" si="18"/>
        <v>12679.210404000001</v>
      </c>
      <c r="F1161" s="3">
        <v>112.602</v>
      </c>
    </row>
    <row r="1162" spans="1:6" x14ac:dyDescent="0.25">
      <c r="A1162" s="3">
        <v>30000</v>
      </c>
      <c r="B1162" s="3">
        <v>1155</v>
      </c>
      <c r="C1162" s="9" t="s">
        <v>8221</v>
      </c>
      <c r="D1162" s="3">
        <v>19</v>
      </c>
      <c r="E1162">
        <f t="shared" si="18"/>
        <v>8761.3344040000011</v>
      </c>
      <c r="F1162" s="3">
        <v>112.602</v>
      </c>
    </row>
    <row r="1163" spans="1:6" x14ac:dyDescent="0.25">
      <c r="A1163" s="3">
        <v>18000</v>
      </c>
      <c r="B1163" s="3">
        <v>0</v>
      </c>
      <c r="C1163" s="9" t="s">
        <v>8221</v>
      </c>
      <c r="D1163" s="3">
        <v>0</v>
      </c>
      <c r="E1163">
        <f t="shared" si="18"/>
        <v>12679.210404000001</v>
      </c>
      <c r="F1163" s="3">
        <v>112.602</v>
      </c>
    </row>
    <row r="1164" spans="1:6" x14ac:dyDescent="0.25">
      <c r="A1164" s="3">
        <v>60000</v>
      </c>
      <c r="B1164" s="3">
        <v>35</v>
      </c>
      <c r="C1164" s="9" t="s">
        <v>8221</v>
      </c>
      <c r="D1164" s="3">
        <v>2</v>
      </c>
      <c r="E1164">
        <f t="shared" si="18"/>
        <v>12232.802404</v>
      </c>
      <c r="F1164" s="3">
        <v>112.602</v>
      </c>
    </row>
    <row r="1165" spans="1:6" x14ac:dyDescent="0.25">
      <c r="A1165" s="3">
        <v>5200</v>
      </c>
      <c r="B1165" s="3">
        <v>0</v>
      </c>
      <c r="C1165" s="9" t="s">
        <v>8221</v>
      </c>
      <c r="D1165" s="3">
        <v>0</v>
      </c>
      <c r="E1165">
        <f t="shared" si="18"/>
        <v>12679.210404000001</v>
      </c>
      <c r="F1165" s="3">
        <v>112.602</v>
      </c>
    </row>
    <row r="1166" spans="1:6" x14ac:dyDescent="0.25">
      <c r="A1166" s="3">
        <v>10000</v>
      </c>
      <c r="B1166" s="3">
        <v>0</v>
      </c>
      <c r="C1166" s="9" t="s">
        <v>8221</v>
      </c>
      <c r="D1166" s="3">
        <v>0</v>
      </c>
      <c r="E1166">
        <f t="shared" si="18"/>
        <v>12679.210404000001</v>
      </c>
      <c r="F1166" s="3">
        <v>112.602</v>
      </c>
    </row>
    <row r="1167" spans="1:6" x14ac:dyDescent="0.25">
      <c r="A1167" s="3">
        <v>10000</v>
      </c>
      <c r="B1167" s="3">
        <v>2070.5</v>
      </c>
      <c r="C1167" s="9" t="s">
        <v>8221</v>
      </c>
      <c r="D1167" s="3">
        <v>25</v>
      </c>
      <c r="E1167">
        <f t="shared" si="18"/>
        <v>7674.1104040000009</v>
      </c>
      <c r="F1167" s="3">
        <v>112.602</v>
      </c>
    </row>
    <row r="1168" spans="1:6" x14ac:dyDescent="0.25">
      <c r="A1168" s="3">
        <v>15000</v>
      </c>
      <c r="B1168" s="3">
        <v>2871</v>
      </c>
      <c r="C1168" s="9" t="s">
        <v>8221</v>
      </c>
      <c r="D1168" s="3">
        <v>8</v>
      </c>
      <c r="E1168">
        <f t="shared" si="18"/>
        <v>10941.578404000002</v>
      </c>
      <c r="F1168" s="3">
        <v>112.602</v>
      </c>
    </row>
    <row r="1169" spans="1:6" x14ac:dyDescent="0.25">
      <c r="A1169" s="3">
        <v>60000</v>
      </c>
      <c r="B1169" s="3">
        <v>979</v>
      </c>
      <c r="C1169" s="9" t="s">
        <v>8221</v>
      </c>
      <c r="D1169" s="3">
        <v>16</v>
      </c>
      <c r="E1169">
        <f t="shared" si="18"/>
        <v>9331.9464040000003</v>
      </c>
      <c r="F1169" s="3">
        <v>112.602</v>
      </c>
    </row>
    <row r="1170" spans="1:6" x14ac:dyDescent="0.25">
      <c r="A1170" s="3">
        <v>18000</v>
      </c>
      <c r="B1170" s="3">
        <v>1020</v>
      </c>
      <c r="C1170" s="9" t="s">
        <v>8221</v>
      </c>
      <c r="D1170" s="3">
        <v>3</v>
      </c>
      <c r="E1170">
        <f t="shared" si="18"/>
        <v>12012.598404</v>
      </c>
      <c r="F1170" s="3">
        <v>112.602</v>
      </c>
    </row>
    <row r="1171" spans="1:6" x14ac:dyDescent="0.25">
      <c r="A1171" s="3">
        <v>10000</v>
      </c>
      <c r="B1171" s="3">
        <v>17</v>
      </c>
      <c r="C1171" s="9" t="s">
        <v>8221</v>
      </c>
      <c r="D1171" s="3">
        <v>3</v>
      </c>
      <c r="E1171">
        <f t="shared" si="18"/>
        <v>12012.598404</v>
      </c>
      <c r="F1171" s="3">
        <v>112.602</v>
      </c>
    </row>
    <row r="1172" spans="1:6" x14ac:dyDescent="0.25">
      <c r="A1172" s="3">
        <v>25000</v>
      </c>
      <c r="B1172" s="3">
        <v>100</v>
      </c>
      <c r="C1172" s="9" t="s">
        <v>8221</v>
      </c>
      <c r="D1172" s="3">
        <v>2</v>
      </c>
      <c r="E1172">
        <f t="shared" si="18"/>
        <v>12232.802404</v>
      </c>
      <c r="F1172" s="3">
        <v>112.602</v>
      </c>
    </row>
    <row r="1173" spans="1:6" x14ac:dyDescent="0.25">
      <c r="A1173" s="3">
        <v>25000</v>
      </c>
      <c r="B1173" s="3">
        <v>25</v>
      </c>
      <c r="C1173" s="9" t="s">
        <v>8221</v>
      </c>
      <c r="D1173" s="3">
        <v>1</v>
      </c>
      <c r="E1173">
        <f t="shared" si="18"/>
        <v>12455.006404000002</v>
      </c>
      <c r="F1173" s="3">
        <v>112.602</v>
      </c>
    </row>
    <row r="1174" spans="1:6" x14ac:dyDescent="0.25">
      <c r="A1174" s="3">
        <v>9000</v>
      </c>
      <c r="B1174" s="3">
        <v>0</v>
      </c>
      <c r="C1174" s="9" t="s">
        <v>8221</v>
      </c>
      <c r="D1174" s="3">
        <v>0</v>
      </c>
      <c r="E1174">
        <f t="shared" si="18"/>
        <v>12679.210404000001</v>
      </c>
      <c r="F1174" s="3">
        <v>112.602</v>
      </c>
    </row>
    <row r="1175" spans="1:6" x14ac:dyDescent="0.25">
      <c r="A1175" s="3">
        <v>125000</v>
      </c>
      <c r="B1175" s="3">
        <v>30</v>
      </c>
      <c r="C1175" s="9" t="s">
        <v>8221</v>
      </c>
      <c r="D1175" s="3">
        <v>1</v>
      </c>
      <c r="E1175">
        <f t="shared" si="18"/>
        <v>12455.006404000002</v>
      </c>
      <c r="F1175" s="3">
        <v>112.602</v>
      </c>
    </row>
    <row r="1176" spans="1:6" x14ac:dyDescent="0.25">
      <c r="A1176" s="3">
        <v>15000</v>
      </c>
      <c r="B1176" s="3">
        <v>886</v>
      </c>
      <c r="C1176" s="9" t="s">
        <v>8221</v>
      </c>
      <c r="D1176" s="3">
        <v>19</v>
      </c>
      <c r="E1176">
        <f t="shared" si="18"/>
        <v>8761.3344040000011</v>
      </c>
      <c r="F1176" s="3">
        <v>112.602</v>
      </c>
    </row>
    <row r="1177" spans="1:6" x14ac:dyDescent="0.25">
      <c r="A1177" s="3">
        <v>20000</v>
      </c>
      <c r="B1177" s="3">
        <v>585</v>
      </c>
      <c r="C1177" s="9" t="s">
        <v>8221</v>
      </c>
      <c r="D1177" s="3">
        <v>9</v>
      </c>
      <c r="E1177">
        <f t="shared" si="18"/>
        <v>10733.374404</v>
      </c>
      <c r="F1177" s="3">
        <v>112.602</v>
      </c>
    </row>
    <row r="1178" spans="1:6" x14ac:dyDescent="0.25">
      <c r="A1178" s="3">
        <v>175000</v>
      </c>
      <c r="B1178" s="3">
        <v>10</v>
      </c>
      <c r="C1178" s="9" t="s">
        <v>8221</v>
      </c>
      <c r="D1178" s="3">
        <v>1</v>
      </c>
      <c r="E1178">
        <f t="shared" si="18"/>
        <v>12455.006404000002</v>
      </c>
      <c r="F1178" s="3">
        <v>112.602</v>
      </c>
    </row>
    <row r="1179" spans="1:6" x14ac:dyDescent="0.25">
      <c r="A1179" s="3">
        <v>6000</v>
      </c>
      <c r="B1179" s="3">
        <v>0</v>
      </c>
      <c r="C1179" s="9" t="s">
        <v>8221</v>
      </c>
      <c r="D1179" s="3">
        <v>0</v>
      </c>
      <c r="E1179">
        <f t="shared" si="18"/>
        <v>12679.210404000001</v>
      </c>
      <c r="F1179" s="3">
        <v>112.602</v>
      </c>
    </row>
    <row r="1180" spans="1:6" x14ac:dyDescent="0.25">
      <c r="A1180" s="3">
        <v>75000</v>
      </c>
      <c r="B1180" s="3">
        <v>5</v>
      </c>
      <c r="C1180" s="9" t="s">
        <v>8221</v>
      </c>
      <c r="D1180" s="3">
        <v>1</v>
      </c>
      <c r="E1180">
        <f t="shared" si="18"/>
        <v>12455.006404000002</v>
      </c>
      <c r="F1180" s="3">
        <v>112.602</v>
      </c>
    </row>
    <row r="1181" spans="1:6" x14ac:dyDescent="0.25">
      <c r="A1181" s="3">
        <v>60000</v>
      </c>
      <c r="B1181" s="3">
        <v>3200</v>
      </c>
      <c r="C1181" s="9" t="s">
        <v>8221</v>
      </c>
      <c r="D1181" s="3">
        <v>5</v>
      </c>
      <c r="E1181">
        <f t="shared" si="18"/>
        <v>11578.190404000001</v>
      </c>
      <c r="F1181" s="3">
        <v>112.602</v>
      </c>
    </row>
    <row r="1182" spans="1:6" x14ac:dyDescent="0.25">
      <c r="A1182" s="3">
        <v>50000</v>
      </c>
      <c r="B1182" s="3">
        <v>5875</v>
      </c>
      <c r="C1182" s="9" t="s">
        <v>8221</v>
      </c>
      <c r="D1182" s="3">
        <v>85</v>
      </c>
      <c r="E1182">
        <f t="shared" si="18"/>
        <v>761.87040400000024</v>
      </c>
      <c r="F1182" s="3">
        <v>112.602</v>
      </c>
    </row>
    <row r="1183" spans="1:6" x14ac:dyDescent="0.25">
      <c r="A1183" s="3">
        <v>50000</v>
      </c>
      <c r="B1183" s="3">
        <v>4</v>
      </c>
      <c r="C1183" s="9" t="s">
        <v>8221</v>
      </c>
      <c r="D1183" s="3">
        <v>3</v>
      </c>
      <c r="E1183">
        <f t="shared" si="18"/>
        <v>12012.598404</v>
      </c>
      <c r="F1183" s="3">
        <v>112.602</v>
      </c>
    </row>
    <row r="1184" spans="1:6" x14ac:dyDescent="0.25">
      <c r="A1184" s="3">
        <v>1000</v>
      </c>
      <c r="B1184" s="3">
        <v>42</v>
      </c>
      <c r="C1184" s="9" t="s">
        <v>8221</v>
      </c>
      <c r="D1184" s="3">
        <v>4</v>
      </c>
      <c r="E1184">
        <f t="shared" si="18"/>
        <v>11794.394404000001</v>
      </c>
      <c r="F1184" s="3">
        <v>112.602</v>
      </c>
    </row>
    <row r="1185" spans="1:6" x14ac:dyDescent="0.25">
      <c r="A1185" s="3">
        <v>2500</v>
      </c>
      <c r="B1185" s="3">
        <v>100</v>
      </c>
      <c r="C1185" s="9" t="s">
        <v>8221</v>
      </c>
      <c r="D1185" s="3">
        <v>3</v>
      </c>
      <c r="E1185">
        <f t="shared" si="18"/>
        <v>12012.598404</v>
      </c>
      <c r="F1185" s="3">
        <v>112.602</v>
      </c>
    </row>
    <row r="1186" spans="1:6" x14ac:dyDescent="0.25">
      <c r="A1186" s="3">
        <v>22000</v>
      </c>
      <c r="B1186" s="3">
        <v>23086</v>
      </c>
      <c r="C1186" s="8" t="s">
        <v>8219</v>
      </c>
      <c r="D1186" s="3">
        <v>375</v>
      </c>
      <c r="E1186">
        <f t="shared" si="18"/>
        <v>68852.710404000012</v>
      </c>
      <c r="F1186" s="3">
        <v>112.602</v>
      </c>
    </row>
    <row r="1187" spans="1:6" x14ac:dyDescent="0.25">
      <c r="A1187" s="3">
        <v>12500</v>
      </c>
      <c r="B1187" s="3">
        <v>13180</v>
      </c>
      <c r="C1187" s="8" t="s">
        <v>8219</v>
      </c>
      <c r="D1187" s="3">
        <v>111</v>
      </c>
      <c r="E1187">
        <f t="shared" si="18"/>
        <v>2.5664040000000123</v>
      </c>
      <c r="F1187" s="3">
        <v>112.602</v>
      </c>
    </row>
    <row r="1188" spans="1:6" x14ac:dyDescent="0.25">
      <c r="A1188" s="3">
        <v>7500</v>
      </c>
      <c r="B1188" s="3">
        <v>8005</v>
      </c>
      <c r="C1188" s="8" t="s">
        <v>8219</v>
      </c>
      <c r="D1188" s="3">
        <v>123</v>
      </c>
      <c r="E1188">
        <f t="shared" si="18"/>
        <v>108.11840399999991</v>
      </c>
      <c r="F1188" s="3">
        <v>112.602</v>
      </c>
    </row>
    <row r="1189" spans="1:6" x14ac:dyDescent="0.25">
      <c r="A1189" s="3">
        <v>8750</v>
      </c>
      <c r="B1189" s="3">
        <v>9111</v>
      </c>
      <c r="C1189" s="8" t="s">
        <v>8219</v>
      </c>
      <c r="D1189" s="3">
        <v>70</v>
      </c>
      <c r="E1189">
        <f t="shared" si="18"/>
        <v>1814.9304040000004</v>
      </c>
      <c r="F1189" s="3">
        <v>112.602</v>
      </c>
    </row>
    <row r="1190" spans="1:6" x14ac:dyDescent="0.25">
      <c r="A1190" s="3">
        <v>2000</v>
      </c>
      <c r="B1190" s="3">
        <v>3211</v>
      </c>
      <c r="C1190" s="8" t="s">
        <v>8219</v>
      </c>
      <c r="D1190" s="3">
        <v>85</v>
      </c>
      <c r="E1190">
        <f t="shared" si="18"/>
        <v>761.87040400000024</v>
      </c>
      <c r="F1190" s="3">
        <v>112.602</v>
      </c>
    </row>
    <row r="1191" spans="1:6" x14ac:dyDescent="0.25">
      <c r="A1191" s="3">
        <v>9000</v>
      </c>
      <c r="B1191" s="3">
        <v>9700</v>
      </c>
      <c r="C1191" s="8" t="s">
        <v>8219</v>
      </c>
      <c r="D1191" s="3">
        <v>86</v>
      </c>
      <c r="E1191">
        <f t="shared" si="18"/>
        <v>707.66640400000017</v>
      </c>
      <c r="F1191" s="3">
        <v>112.602</v>
      </c>
    </row>
    <row r="1192" spans="1:6" x14ac:dyDescent="0.25">
      <c r="A1192" s="3">
        <v>500</v>
      </c>
      <c r="B1192" s="3">
        <v>675</v>
      </c>
      <c r="C1192" s="8" t="s">
        <v>8219</v>
      </c>
      <c r="D1192" s="3">
        <v>13</v>
      </c>
      <c r="E1192">
        <f t="shared" si="18"/>
        <v>9920.5584040000012</v>
      </c>
      <c r="F1192" s="3">
        <v>112.602</v>
      </c>
    </row>
    <row r="1193" spans="1:6" x14ac:dyDescent="0.25">
      <c r="A1193" s="3">
        <v>2700</v>
      </c>
      <c r="B1193" s="3">
        <v>2945</v>
      </c>
      <c r="C1193" s="8" t="s">
        <v>8219</v>
      </c>
      <c r="D1193" s="3">
        <v>33</v>
      </c>
      <c r="E1193">
        <f t="shared" si="18"/>
        <v>6336.4784040000004</v>
      </c>
      <c r="F1193" s="3">
        <v>112.602</v>
      </c>
    </row>
    <row r="1194" spans="1:6" x14ac:dyDescent="0.25">
      <c r="A1194" s="3">
        <v>100</v>
      </c>
      <c r="B1194" s="3">
        <v>290</v>
      </c>
      <c r="C1194" s="8" t="s">
        <v>8219</v>
      </c>
      <c r="D1194" s="3">
        <v>15</v>
      </c>
      <c r="E1194">
        <f t="shared" si="18"/>
        <v>9526.150404</v>
      </c>
      <c r="F1194" s="3">
        <v>112.602</v>
      </c>
    </row>
    <row r="1195" spans="1:6" x14ac:dyDescent="0.25">
      <c r="A1195" s="3">
        <v>21000</v>
      </c>
      <c r="B1195" s="3">
        <v>21831</v>
      </c>
      <c r="C1195" s="8" t="s">
        <v>8219</v>
      </c>
      <c r="D1195" s="3">
        <v>273</v>
      </c>
      <c r="E1195">
        <f t="shared" si="18"/>
        <v>25727.518403999999</v>
      </c>
      <c r="F1195" s="3">
        <v>112.602</v>
      </c>
    </row>
    <row r="1196" spans="1:6" x14ac:dyDescent="0.25">
      <c r="A1196" s="3">
        <v>12500</v>
      </c>
      <c r="B1196" s="3">
        <v>40280</v>
      </c>
      <c r="C1196" s="8" t="s">
        <v>8219</v>
      </c>
      <c r="D1196" s="3">
        <v>714</v>
      </c>
      <c r="E1196">
        <f t="shared" si="18"/>
        <v>361679.55440400005</v>
      </c>
      <c r="F1196" s="3">
        <v>112.602</v>
      </c>
    </row>
    <row r="1197" spans="1:6" x14ac:dyDescent="0.25">
      <c r="A1197" s="3">
        <v>10000</v>
      </c>
      <c r="B1197" s="3">
        <v>13500</v>
      </c>
      <c r="C1197" s="8" t="s">
        <v>8219</v>
      </c>
      <c r="D1197" s="3">
        <v>170</v>
      </c>
      <c r="E1197">
        <f t="shared" si="18"/>
        <v>3294.5304039999996</v>
      </c>
      <c r="F1197" s="3">
        <v>112.602</v>
      </c>
    </row>
    <row r="1198" spans="1:6" x14ac:dyDescent="0.25">
      <c r="A1198" s="3">
        <v>14500</v>
      </c>
      <c r="B1198" s="3">
        <v>39137</v>
      </c>
      <c r="C1198" s="8" t="s">
        <v>8219</v>
      </c>
      <c r="D1198" s="3">
        <v>512</v>
      </c>
      <c r="E1198">
        <f t="shared" si="18"/>
        <v>159518.76240400001</v>
      </c>
      <c r="F1198" s="3">
        <v>112.602</v>
      </c>
    </row>
    <row r="1199" spans="1:6" x14ac:dyDescent="0.25">
      <c r="A1199" s="3">
        <v>15000</v>
      </c>
      <c r="B1199" s="3">
        <v>37994</v>
      </c>
      <c r="C1199" s="8" t="s">
        <v>8219</v>
      </c>
      <c r="D1199" s="3">
        <v>314</v>
      </c>
      <c r="E1199">
        <f t="shared" si="18"/>
        <v>40561.154404000001</v>
      </c>
      <c r="F1199" s="3">
        <v>112.602</v>
      </c>
    </row>
    <row r="1200" spans="1:6" x14ac:dyDescent="0.25">
      <c r="A1200" s="3">
        <v>3500</v>
      </c>
      <c r="B1200" s="3">
        <v>9121</v>
      </c>
      <c r="C1200" s="8" t="s">
        <v>8219</v>
      </c>
      <c r="D1200" s="3">
        <v>167</v>
      </c>
      <c r="E1200">
        <f t="shared" si="18"/>
        <v>2959.1424039999997</v>
      </c>
      <c r="F1200" s="3">
        <v>112.602</v>
      </c>
    </row>
    <row r="1201" spans="1:6" x14ac:dyDescent="0.25">
      <c r="A1201" s="3">
        <v>2658</v>
      </c>
      <c r="B1201" s="3">
        <v>2693</v>
      </c>
      <c r="C1201" s="8" t="s">
        <v>8219</v>
      </c>
      <c r="D1201" s="3">
        <v>9</v>
      </c>
      <c r="E1201">
        <f t="shared" si="18"/>
        <v>10733.374404</v>
      </c>
      <c r="F1201" s="3">
        <v>112.602</v>
      </c>
    </row>
    <row r="1202" spans="1:6" x14ac:dyDescent="0.25">
      <c r="A1202" s="3">
        <v>4800</v>
      </c>
      <c r="B1202" s="3">
        <v>6029</v>
      </c>
      <c r="C1202" s="8" t="s">
        <v>8219</v>
      </c>
      <c r="D1202" s="3">
        <v>103</v>
      </c>
      <c r="E1202">
        <f t="shared" si="18"/>
        <v>92.198404000000068</v>
      </c>
      <c r="F1202" s="3">
        <v>112.602</v>
      </c>
    </row>
    <row r="1203" spans="1:6" x14ac:dyDescent="0.25">
      <c r="A1203" s="3">
        <v>6000</v>
      </c>
      <c r="B1203" s="3">
        <v>6146.27</v>
      </c>
      <c r="C1203" s="8" t="s">
        <v>8219</v>
      </c>
      <c r="D1203" s="3">
        <v>111</v>
      </c>
      <c r="E1203">
        <f t="shared" si="18"/>
        <v>2.5664040000000123</v>
      </c>
      <c r="F1203" s="3">
        <v>112.602</v>
      </c>
    </row>
    <row r="1204" spans="1:6" x14ac:dyDescent="0.25">
      <c r="A1204" s="3">
        <v>25000</v>
      </c>
      <c r="B1204" s="3">
        <v>49811</v>
      </c>
      <c r="C1204" s="8" t="s">
        <v>8219</v>
      </c>
      <c r="D1204" s="3">
        <v>271</v>
      </c>
      <c r="E1204">
        <f t="shared" si="18"/>
        <v>25089.926403999998</v>
      </c>
      <c r="F1204" s="3">
        <v>112.602</v>
      </c>
    </row>
    <row r="1205" spans="1:6" x14ac:dyDescent="0.25">
      <c r="A1205" s="3">
        <v>16300</v>
      </c>
      <c r="B1205" s="3">
        <v>16700</v>
      </c>
      <c r="C1205" s="8" t="s">
        <v>8219</v>
      </c>
      <c r="D1205" s="3">
        <v>101</v>
      </c>
      <c r="E1205">
        <f t="shared" si="18"/>
        <v>134.60640400000008</v>
      </c>
      <c r="F1205" s="3">
        <v>112.602</v>
      </c>
    </row>
    <row r="1206" spans="1:6" x14ac:dyDescent="0.25">
      <c r="A1206" s="3">
        <v>13000</v>
      </c>
      <c r="B1206" s="3">
        <v>13383</v>
      </c>
      <c r="C1206" s="8" t="s">
        <v>8219</v>
      </c>
      <c r="D1206" s="3">
        <v>57</v>
      </c>
      <c r="E1206">
        <f t="shared" si="18"/>
        <v>3091.5824040000002</v>
      </c>
      <c r="F1206" s="3">
        <v>112.602</v>
      </c>
    </row>
    <row r="1207" spans="1:6" x14ac:dyDescent="0.25">
      <c r="A1207" s="3">
        <v>13000</v>
      </c>
      <c r="B1207" s="3">
        <v>13112</v>
      </c>
      <c r="C1207" s="8" t="s">
        <v>8219</v>
      </c>
      <c r="D1207" s="3">
        <v>62</v>
      </c>
      <c r="E1207">
        <f t="shared" si="18"/>
        <v>2560.5624040000002</v>
      </c>
      <c r="F1207" s="3">
        <v>112.602</v>
      </c>
    </row>
    <row r="1208" spans="1:6" x14ac:dyDescent="0.25">
      <c r="A1208" s="3">
        <v>900</v>
      </c>
      <c r="B1208" s="3">
        <v>1035</v>
      </c>
      <c r="C1208" s="8" t="s">
        <v>8219</v>
      </c>
      <c r="D1208" s="3">
        <v>32</v>
      </c>
      <c r="E1208">
        <f t="shared" si="18"/>
        <v>6496.682404000001</v>
      </c>
      <c r="F1208" s="3">
        <v>112.602</v>
      </c>
    </row>
    <row r="1209" spans="1:6" x14ac:dyDescent="0.25">
      <c r="A1209" s="3">
        <v>16700</v>
      </c>
      <c r="B1209" s="3">
        <v>17396</v>
      </c>
      <c r="C1209" s="8" t="s">
        <v>8219</v>
      </c>
      <c r="D1209" s="3">
        <v>141</v>
      </c>
      <c r="E1209">
        <f t="shared" si="18"/>
        <v>806.4464039999998</v>
      </c>
      <c r="F1209" s="3">
        <v>112.602</v>
      </c>
    </row>
    <row r="1210" spans="1:6" x14ac:dyDescent="0.25">
      <c r="A1210" s="3">
        <v>10000</v>
      </c>
      <c r="B1210" s="3">
        <v>15530</v>
      </c>
      <c r="C1210" s="8" t="s">
        <v>8219</v>
      </c>
      <c r="D1210" s="3">
        <v>75</v>
      </c>
      <c r="E1210">
        <f t="shared" si="18"/>
        <v>1413.9104040000002</v>
      </c>
      <c r="F1210" s="3">
        <v>112.602</v>
      </c>
    </row>
    <row r="1211" spans="1:6" x14ac:dyDescent="0.25">
      <c r="A1211" s="3">
        <v>6000</v>
      </c>
      <c r="B1211" s="3">
        <v>6360</v>
      </c>
      <c r="C1211" s="8" t="s">
        <v>8219</v>
      </c>
      <c r="D1211" s="3">
        <v>46</v>
      </c>
      <c r="E1211">
        <f t="shared" si="18"/>
        <v>4435.8264040000004</v>
      </c>
      <c r="F1211" s="3">
        <v>112.602</v>
      </c>
    </row>
    <row r="1212" spans="1:6" x14ac:dyDescent="0.25">
      <c r="A1212" s="3">
        <v>20000</v>
      </c>
      <c r="B1212" s="3">
        <v>50863</v>
      </c>
      <c r="C1212" s="8" t="s">
        <v>8219</v>
      </c>
      <c r="D1212" s="3">
        <v>103</v>
      </c>
      <c r="E1212">
        <f t="shared" si="18"/>
        <v>92.198404000000068</v>
      </c>
      <c r="F1212" s="3">
        <v>112.602</v>
      </c>
    </row>
    <row r="1213" spans="1:6" x14ac:dyDescent="0.25">
      <c r="A1213" s="3">
        <v>1000</v>
      </c>
      <c r="B1213" s="3">
        <v>1011</v>
      </c>
      <c r="C1213" s="8" t="s">
        <v>8219</v>
      </c>
      <c r="D1213" s="3">
        <v>6</v>
      </c>
      <c r="E1213">
        <f t="shared" si="18"/>
        <v>11363.986404000001</v>
      </c>
      <c r="F1213" s="3">
        <v>112.602</v>
      </c>
    </row>
    <row r="1214" spans="1:6" x14ac:dyDescent="0.25">
      <c r="A1214" s="3">
        <v>2500</v>
      </c>
      <c r="B1214" s="3">
        <v>3226</v>
      </c>
      <c r="C1214" s="8" t="s">
        <v>8219</v>
      </c>
      <c r="D1214" s="3">
        <v>83</v>
      </c>
      <c r="E1214">
        <f t="shared" si="18"/>
        <v>876.27840400000025</v>
      </c>
      <c r="F1214" s="3">
        <v>112.602</v>
      </c>
    </row>
    <row r="1215" spans="1:6" x14ac:dyDescent="0.25">
      <c r="A1215" s="3">
        <v>6500</v>
      </c>
      <c r="B1215" s="3">
        <v>6645</v>
      </c>
      <c r="C1215" s="8" t="s">
        <v>8219</v>
      </c>
      <c r="D1215" s="3">
        <v>108</v>
      </c>
      <c r="E1215">
        <f t="shared" si="18"/>
        <v>21.178404000000036</v>
      </c>
      <c r="F1215" s="3">
        <v>112.602</v>
      </c>
    </row>
    <row r="1216" spans="1:6" x14ac:dyDescent="0.25">
      <c r="A1216" s="3">
        <v>2000</v>
      </c>
      <c r="B1216" s="3">
        <v>2636</v>
      </c>
      <c r="C1216" s="8" t="s">
        <v>8219</v>
      </c>
      <c r="D1216" s="3">
        <v>25</v>
      </c>
      <c r="E1216">
        <f t="shared" si="18"/>
        <v>7674.1104040000009</v>
      </c>
      <c r="F1216" s="3">
        <v>112.602</v>
      </c>
    </row>
    <row r="1217" spans="1:6" x14ac:dyDescent="0.25">
      <c r="A1217" s="3">
        <v>5000</v>
      </c>
      <c r="B1217" s="3">
        <v>39304.01</v>
      </c>
      <c r="C1217" s="8" t="s">
        <v>8219</v>
      </c>
      <c r="D1217" s="3">
        <v>549</v>
      </c>
      <c r="E1217">
        <f t="shared" si="18"/>
        <v>190443.21440400003</v>
      </c>
      <c r="F1217" s="3">
        <v>112.602</v>
      </c>
    </row>
    <row r="1218" spans="1:6" x14ac:dyDescent="0.25">
      <c r="A1218" s="3">
        <v>14000</v>
      </c>
      <c r="B1218" s="3">
        <v>20398</v>
      </c>
      <c r="C1218" s="8" t="s">
        <v>8219</v>
      </c>
      <c r="D1218" s="3">
        <v>222</v>
      </c>
      <c r="E1218">
        <f t="shared" si="18"/>
        <v>11967.922403999999</v>
      </c>
      <c r="F1218" s="3">
        <v>112.602</v>
      </c>
    </row>
    <row r="1219" spans="1:6" x14ac:dyDescent="0.25">
      <c r="A1219" s="3">
        <v>26500</v>
      </c>
      <c r="B1219" s="3">
        <v>27189</v>
      </c>
      <c r="C1219" s="8" t="s">
        <v>8219</v>
      </c>
      <c r="D1219" s="3">
        <v>183</v>
      </c>
      <c r="E1219">
        <f t="shared" ref="E1219:E1282" si="19">POWER(D1219-F1219,2)</f>
        <v>4955.8784039999991</v>
      </c>
      <c r="F1219" s="3">
        <v>112.602</v>
      </c>
    </row>
    <row r="1220" spans="1:6" x14ac:dyDescent="0.25">
      <c r="A1220" s="3">
        <v>9000</v>
      </c>
      <c r="B1220" s="3">
        <v>15505</v>
      </c>
      <c r="C1220" s="8" t="s">
        <v>8219</v>
      </c>
      <c r="D1220" s="3">
        <v>89</v>
      </c>
      <c r="E1220">
        <f t="shared" si="19"/>
        <v>557.0544040000002</v>
      </c>
      <c r="F1220" s="3">
        <v>112.602</v>
      </c>
    </row>
    <row r="1221" spans="1:6" x14ac:dyDescent="0.25">
      <c r="A1221" s="3">
        <v>16350</v>
      </c>
      <c r="B1221" s="3">
        <v>26024</v>
      </c>
      <c r="C1221" s="8" t="s">
        <v>8219</v>
      </c>
      <c r="D1221" s="3">
        <v>253</v>
      </c>
      <c r="E1221">
        <f t="shared" si="19"/>
        <v>19711.598404</v>
      </c>
      <c r="F1221" s="3">
        <v>112.602</v>
      </c>
    </row>
    <row r="1222" spans="1:6" x14ac:dyDescent="0.25">
      <c r="A1222" s="3">
        <v>15000</v>
      </c>
      <c r="B1222" s="3">
        <v>15565</v>
      </c>
      <c r="C1222" s="8" t="s">
        <v>8219</v>
      </c>
      <c r="D1222" s="3">
        <v>140</v>
      </c>
      <c r="E1222">
        <f t="shared" si="19"/>
        <v>750.65040399999975</v>
      </c>
      <c r="F1222" s="3">
        <v>112.602</v>
      </c>
    </row>
    <row r="1223" spans="1:6" x14ac:dyDescent="0.25">
      <c r="A1223" s="3">
        <v>2200</v>
      </c>
      <c r="B1223" s="3">
        <v>2451.0100000000002</v>
      </c>
      <c r="C1223" s="8" t="s">
        <v>8219</v>
      </c>
      <c r="D1223" s="3">
        <v>103</v>
      </c>
      <c r="E1223">
        <f t="shared" si="19"/>
        <v>92.198404000000068</v>
      </c>
      <c r="F1223" s="3">
        <v>112.602</v>
      </c>
    </row>
    <row r="1224" spans="1:6" x14ac:dyDescent="0.25">
      <c r="A1224" s="3">
        <v>4000</v>
      </c>
      <c r="B1224" s="3">
        <v>11215</v>
      </c>
      <c r="C1224" s="8" t="s">
        <v>8219</v>
      </c>
      <c r="D1224" s="3">
        <v>138</v>
      </c>
      <c r="E1224">
        <f t="shared" si="19"/>
        <v>645.05840399999977</v>
      </c>
      <c r="F1224" s="3">
        <v>112.602</v>
      </c>
    </row>
    <row r="1225" spans="1:6" x14ac:dyDescent="0.25">
      <c r="A1225" s="3">
        <v>19800</v>
      </c>
      <c r="B1225" s="3">
        <v>22197</v>
      </c>
      <c r="C1225" s="8" t="s">
        <v>8219</v>
      </c>
      <c r="D1225" s="3">
        <v>191</v>
      </c>
      <c r="E1225">
        <f t="shared" si="19"/>
        <v>6146.2464039999995</v>
      </c>
      <c r="F1225" s="3">
        <v>112.602</v>
      </c>
    </row>
    <row r="1226" spans="1:6" x14ac:dyDescent="0.25">
      <c r="A1226" s="3">
        <v>15000</v>
      </c>
      <c r="B1226" s="3">
        <v>1060</v>
      </c>
      <c r="C1226" s="7" t="s">
        <v>8220</v>
      </c>
      <c r="D1226" s="3">
        <v>18</v>
      </c>
      <c r="E1226">
        <f t="shared" si="19"/>
        <v>8949.5384040000008</v>
      </c>
      <c r="F1226" s="3">
        <v>112.602</v>
      </c>
    </row>
    <row r="1227" spans="1:6" x14ac:dyDescent="0.25">
      <c r="A1227" s="3">
        <v>3000</v>
      </c>
      <c r="B1227" s="3">
        <v>132</v>
      </c>
      <c r="C1227" s="7" t="s">
        <v>8220</v>
      </c>
      <c r="D1227" s="3">
        <v>3</v>
      </c>
      <c r="E1227">
        <f t="shared" si="19"/>
        <v>12012.598404</v>
      </c>
      <c r="F1227" s="3">
        <v>112.602</v>
      </c>
    </row>
    <row r="1228" spans="1:6" x14ac:dyDescent="0.25">
      <c r="A1228" s="3">
        <v>50000</v>
      </c>
      <c r="B1228" s="3">
        <v>1937</v>
      </c>
      <c r="C1228" s="7" t="s">
        <v>8220</v>
      </c>
      <c r="D1228" s="3">
        <v>40</v>
      </c>
      <c r="E1228">
        <f t="shared" si="19"/>
        <v>5271.0504040000005</v>
      </c>
      <c r="F1228" s="3">
        <v>112.602</v>
      </c>
    </row>
    <row r="1229" spans="1:6" x14ac:dyDescent="0.25">
      <c r="A1229" s="3">
        <v>2000</v>
      </c>
      <c r="B1229" s="3">
        <v>0</v>
      </c>
      <c r="C1229" s="7" t="s">
        <v>8220</v>
      </c>
      <c r="D1229" s="3">
        <v>0</v>
      </c>
      <c r="E1229">
        <f t="shared" si="19"/>
        <v>12679.210404000001</v>
      </c>
      <c r="F1229" s="3">
        <v>112.602</v>
      </c>
    </row>
    <row r="1230" spans="1:6" x14ac:dyDescent="0.25">
      <c r="A1230" s="3">
        <v>5000</v>
      </c>
      <c r="B1230" s="3">
        <v>1465</v>
      </c>
      <c r="C1230" s="7" t="s">
        <v>8220</v>
      </c>
      <c r="D1230" s="3">
        <v>24</v>
      </c>
      <c r="E1230">
        <f t="shared" si="19"/>
        <v>7850.3144040000006</v>
      </c>
      <c r="F1230" s="3">
        <v>112.602</v>
      </c>
    </row>
    <row r="1231" spans="1:6" x14ac:dyDescent="0.25">
      <c r="A1231" s="3">
        <v>2750</v>
      </c>
      <c r="B1231" s="3">
        <v>25</v>
      </c>
      <c r="C1231" s="7" t="s">
        <v>8220</v>
      </c>
      <c r="D1231" s="3">
        <v>1</v>
      </c>
      <c r="E1231">
        <f t="shared" si="19"/>
        <v>12455.006404000002</v>
      </c>
      <c r="F1231" s="3">
        <v>112.602</v>
      </c>
    </row>
    <row r="1232" spans="1:6" x14ac:dyDescent="0.25">
      <c r="A1232" s="3">
        <v>500000</v>
      </c>
      <c r="B1232" s="3">
        <v>0</v>
      </c>
      <c r="C1232" s="7" t="s">
        <v>8220</v>
      </c>
      <c r="D1232" s="3">
        <v>0</v>
      </c>
      <c r="E1232">
        <f t="shared" si="19"/>
        <v>12679.210404000001</v>
      </c>
      <c r="F1232" s="3">
        <v>112.602</v>
      </c>
    </row>
    <row r="1233" spans="1:6" x14ac:dyDescent="0.25">
      <c r="A1233" s="3">
        <v>5000</v>
      </c>
      <c r="B1233" s="3">
        <v>0</v>
      </c>
      <c r="C1233" s="7" t="s">
        <v>8220</v>
      </c>
      <c r="D1233" s="3">
        <v>0</v>
      </c>
      <c r="E1233">
        <f t="shared" si="19"/>
        <v>12679.210404000001</v>
      </c>
      <c r="F1233" s="3">
        <v>112.602</v>
      </c>
    </row>
    <row r="1234" spans="1:6" x14ac:dyDescent="0.25">
      <c r="A1234" s="3">
        <v>5000</v>
      </c>
      <c r="B1234" s="3">
        <v>40</v>
      </c>
      <c r="C1234" s="7" t="s">
        <v>8220</v>
      </c>
      <c r="D1234" s="3">
        <v>1</v>
      </c>
      <c r="E1234">
        <f t="shared" si="19"/>
        <v>12455.006404000002</v>
      </c>
      <c r="F1234" s="3">
        <v>112.602</v>
      </c>
    </row>
    <row r="1235" spans="1:6" x14ac:dyDescent="0.25">
      <c r="A1235" s="3">
        <v>1000</v>
      </c>
      <c r="B1235" s="3">
        <v>116</v>
      </c>
      <c r="C1235" s="7" t="s">
        <v>8220</v>
      </c>
      <c r="D1235" s="3">
        <v>6</v>
      </c>
      <c r="E1235">
        <f t="shared" si="19"/>
        <v>11363.986404000001</v>
      </c>
      <c r="F1235" s="3">
        <v>112.602</v>
      </c>
    </row>
    <row r="1236" spans="1:6" x14ac:dyDescent="0.25">
      <c r="A1236" s="3">
        <v>50000</v>
      </c>
      <c r="B1236" s="3">
        <v>0</v>
      </c>
      <c r="C1236" s="7" t="s">
        <v>8220</v>
      </c>
      <c r="D1236" s="3">
        <v>0</v>
      </c>
      <c r="E1236">
        <f t="shared" si="19"/>
        <v>12679.210404000001</v>
      </c>
      <c r="F1236" s="3">
        <v>112.602</v>
      </c>
    </row>
    <row r="1237" spans="1:6" x14ac:dyDescent="0.25">
      <c r="A1237" s="3">
        <v>7534</v>
      </c>
      <c r="B1237" s="3">
        <v>210</v>
      </c>
      <c r="C1237" s="7" t="s">
        <v>8220</v>
      </c>
      <c r="D1237" s="3">
        <v>6</v>
      </c>
      <c r="E1237">
        <f t="shared" si="19"/>
        <v>11363.986404000001</v>
      </c>
      <c r="F1237" s="3">
        <v>112.602</v>
      </c>
    </row>
    <row r="1238" spans="1:6" x14ac:dyDescent="0.25">
      <c r="A1238" s="3">
        <v>2500</v>
      </c>
      <c r="B1238" s="3">
        <v>0</v>
      </c>
      <c r="C1238" s="7" t="s">
        <v>8220</v>
      </c>
      <c r="D1238" s="3">
        <v>0</v>
      </c>
      <c r="E1238">
        <f t="shared" si="19"/>
        <v>12679.210404000001</v>
      </c>
      <c r="F1238" s="3">
        <v>112.602</v>
      </c>
    </row>
    <row r="1239" spans="1:6" x14ac:dyDescent="0.25">
      <c r="A1239" s="3">
        <v>25000</v>
      </c>
      <c r="B1239" s="3">
        <v>0</v>
      </c>
      <c r="C1239" s="7" t="s">
        <v>8220</v>
      </c>
      <c r="D1239" s="3">
        <v>0</v>
      </c>
      <c r="E1239">
        <f t="shared" si="19"/>
        <v>12679.210404000001</v>
      </c>
      <c r="F1239" s="3">
        <v>112.602</v>
      </c>
    </row>
    <row r="1240" spans="1:6" x14ac:dyDescent="0.25">
      <c r="A1240" s="3">
        <v>1000</v>
      </c>
      <c r="B1240" s="3">
        <v>178</v>
      </c>
      <c r="C1240" s="7" t="s">
        <v>8220</v>
      </c>
      <c r="D1240" s="3">
        <v>3</v>
      </c>
      <c r="E1240">
        <f t="shared" si="19"/>
        <v>12012.598404</v>
      </c>
      <c r="F1240" s="3">
        <v>112.602</v>
      </c>
    </row>
    <row r="1241" spans="1:6" x14ac:dyDescent="0.25">
      <c r="A1241" s="3">
        <v>2500</v>
      </c>
      <c r="B1241" s="3">
        <v>0</v>
      </c>
      <c r="C1241" s="7" t="s">
        <v>8220</v>
      </c>
      <c r="D1241" s="3">
        <v>0</v>
      </c>
      <c r="E1241">
        <f t="shared" si="19"/>
        <v>12679.210404000001</v>
      </c>
      <c r="F1241" s="3">
        <v>112.602</v>
      </c>
    </row>
    <row r="1242" spans="1:6" x14ac:dyDescent="0.25">
      <c r="A1242" s="3">
        <v>8000</v>
      </c>
      <c r="B1242" s="3">
        <v>241</v>
      </c>
      <c r="C1242" s="7" t="s">
        <v>8220</v>
      </c>
      <c r="D1242" s="3">
        <v>8</v>
      </c>
      <c r="E1242">
        <f t="shared" si="19"/>
        <v>10941.578404000002</v>
      </c>
      <c r="F1242" s="3">
        <v>112.602</v>
      </c>
    </row>
    <row r="1243" spans="1:6" x14ac:dyDescent="0.25">
      <c r="A1243" s="3">
        <v>5000</v>
      </c>
      <c r="B1243" s="3">
        <v>2537</v>
      </c>
      <c r="C1243" s="7" t="s">
        <v>8220</v>
      </c>
      <c r="D1243" s="3">
        <v>34</v>
      </c>
      <c r="E1243">
        <f t="shared" si="19"/>
        <v>6178.2744040000007</v>
      </c>
      <c r="F1243" s="3">
        <v>112.602</v>
      </c>
    </row>
    <row r="1244" spans="1:6" x14ac:dyDescent="0.25">
      <c r="A1244" s="3">
        <v>911</v>
      </c>
      <c r="B1244" s="3">
        <v>5</v>
      </c>
      <c r="C1244" s="7" t="s">
        <v>8220</v>
      </c>
      <c r="D1244" s="3">
        <v>1</v>
      </c>
      <c r="E1244">
        <f t="shared" si="19"/>
        <v>12455.006404000002</v>
      </c>
      <c r="F1244" s="3">
        <v>112.602</v>
      </c>
    </row>
    <row r="1245" spans="1:6" x14ac:dyDescent="0.25">
      <c r="A1245" s="3">
        <v>12000</v>
      </c>
      <c r="B1245" s="3">
        <v>1691</v>
      </c>
      <c r="C1245" s="7" t="s">
        <v>8220</v>
      </c>
      <c r="D1245" s="3">
        <v>38</v>
      </c>
      <c r="E1245">
        <f t="shared" si="19"/>
        <v>5565.4584040000009</v>
      </c>
      <c r="F1245" s="3">
        <v>112.602</v>
      </c>
    </row>
    <row r="1246" spans="1:6" x14ac:dyDescent="0.25">
      <c r="A1246" s="3">
        <v>2000</v>
      </c>
      <c r="B1246" s="3">
        <v>2076</v>
      </c>
      <c r="C1246" s="8" t="s">
        <v>8219</v>
      </c>
      <c r="D1246" s="3">
        <v>45</v>
      </c>
      <c r="E1246">
        <f t="shared" si="19"/>
        <v>4570.0304040000001</v>
      </c>
      <c r="F1246" s="3">
        <v>112.602</v>
      </c>
    </row>
    <row r="1247" spans="1:6" x14ac:dyDescent="0.25">
      <c r="A1247" s="3">
        <v>2000</v>
      </c>
      <c r="B1247" s="3">
        <v>2405</v>
      </c>
      <c r="C1247" s="8" t="s">
        <v>8219</v>
      </c>
      <c r="D1247" s="3">
        <v>17</v>
      </c>
      <c r="E1247">
        <f t="shared" si="19"/>
        <v>9139.7424040000005</v>
      </c>
      <c r="F1247" s="3">
        <v>112.602</v>
      </c>
    </row>
    <row r="1248" spans="1:6" x14ac:dyDescent="0.25">
      <c r="A1248" s="3">
        <v>2000</v>
      </c>
      <c r="B1248" s="3">
        <v>2340</v>
      </c>
      <c r="C1248" s="8" t="s">
        <v>8219</v>
      </c>
      <c r="D1248" s="3">
        <v>31</v>
      </c>
      <c r="E1248">
        <f t="shared" si="19"/>
        <v>6658.8864040000008</v>
      </c>
      <c r="F1248" s="3">
        <v>112.602</v>
      </c>
    </row>
    <row r="1249" spans="1:6" x14ac:dyDescent="0.25">
      <c r="A1249" s="3">
        <v>3500</v>
      </c>
      <c r="B1249" s="3">
        <v>4275</v>
      </c>
      <c r="C1249" s="8" t="s">
        <v>8219</v>
      </c>
      <c r="D1249" s="3">
        <v>50</v>
      </c>
      <c r="E1249">
        <f t="shared" si="19"/>
        <v>3919.0104040000006</v>
      </c>
      <c r="F1249" s="3">
        <v>112.602</v>
      </c>
    </row>
    <row r="1250" spans="1:6" x14ac:dyDescent="0.25">
      <c r="A1250" s="3">
        <v>2500</v>
      </c>
      <c r="B1250" s="3">
        <v>3791</v>
      </c>
      <c r="C1250" s="8" t="s">
        <v>8219</v>
      </c>
      <c r="D1250" s="3">
        <v>59</v>
      </c>
      <c r="E1250">
        <f t="shared" si="19"/>
        <v>2873.1744040000003</v>
      </c>
      <c r="F1250" s="3">
        <v>112.602</v>
      </c>
    </row>
    <row r="1251" spans="1:6" x14ac:dyDescent="0.25">
      <c r="A1251" s="3">
        <v>5000</v>
      </c>
      <c r="B1251" s="3">
        <v>5222</v>
      </c>
      <c r="C1251" s="8" t="s">
        <v>8219</v>
      </c>
      <c r="D1251" s="3">
        <v>81</v>
      </c>
      <c r="E1251">
        <f t="shared" si="19"/>
        <v>998.68640400000027</v>
      </c>
      <c r="F1251" s="3">
        <v>112.602</v>
      </c>
    </row>
    <row r="1252" spans="1:6" x14ac:dyDescent="0.25">
      <c r="A1252" s="3">
        <v>30000</v>
      </c>
      <c r="B1252" s="3">
        <v>60046</v>
      </c>
      <c r="C1252" s="8" t="s">
        <v>8219</v>
      </c>
      <c r="D1252" s="3">
        <v>508</v>
      </c>
      <c r="E1252">
        <f t="shared" si="19"/>
        <v>156339.57840400003</v>
      </c>
      <c r="F1252" s="3">
        <v>112.602</v>
      </c>
    </row>
    <row r="1253" spans="1:6" x14ac:dyDescent="0.25">
      <c r="A1253" s="3">
        <v>6000</v>
      </c>
      <c r="B1253" s="3">
        <v>6108</v>
      </c>
      <c r="C1253" s="8" t="s">
        <v>8219</v>
      </c>
      <c r="D1253" s="3">
        <v>74</v>
      </c>
      <c r="E1253">
        <f t="shared" si="19"/>
        <v>1490.1144040000004</v>
      </c>
      <c r="F1253" s="3">
        <v>112.602</v>
      </c>
    </row>
    <row r="1254" spans="1:6" x14ac:dyDescent="0.25">
      <c r="A1254" s="3">
        <v>3500</v>
      </c>
      <c r="B1254" s="3">
        <v>4818</v>
      </c>
      <c r="C1254" s="8" t="s">
        <v>8219</v>
      </c>
      <c r="D1254" s="3">
        <v>141</v>
      </c>
      <c r="E1254">
        <f t="shared" si="19"/>
        <v>806.4464039999998</v>
      </c>
      <c r="F1254" s="3">
        <v>112.602</v>
      </c>
    </row>
    <row r="1255" spans="1:6" x14ac:dyDescent="0.25">
      <c r="A1255" s="3">
        <v>10</v>
      </c>
      <c r="B1255" s="3">
        <v>30383.32</v>
      </c>
      <c r="C1255" s="8" t="s">
        <v>8219</v>
      </c>
      <c r="D1255" s="3">
        <v>711</v>
      </c>
      <c r="E1255">
        <f t="shared" si="19"/>
        <v>358080.16640400002</v>
      </c>
      <c r="F1255" s="3">
        <v>112.602</v>
      </c>
    </row>
    <row r="1256" spans="1:6" x14ac:dyDescent="0.25">
      <c r="A1256" s="3">
        <v>6700</v>
      </c>
      <c r="B1256" s="3">
        <v>13323</v>
      </c>
      <c r="C1256" s="8" t="s">
        <v>8219</v>
      </c>
      <c r="D1256" s="3">
        <v>141</v>
      </c>
      <c r="E1256">
        <f t="shared" si="19"/>
        <v>806.4464039999998</v>
      </c>
      <c r="F1256" s="3">
        <v>112.602</v>
      </c>
    </row>
    <row r="1257" spans="1:6" x14ac:dyDescent="0.25">
      <c r="A1257" s="3">
        <v>3000</v>
      </c>
      <c r="B1257" s="3">
        <v>6071</v>
      </c>
      <c r="C1257" s="8" t="s">
        <v>8219</v>
      </c>
      <c r="D1257" s="3">
        <v>109</v>
      </c>
      <c r="E1257">
        <f t="shared" si="19"/>
        <v>12.974404000000028</v>
      </c>
      <c r="F1257" s="3">
        <v>112.602</v>
      </c>
    </row>
    <row r="1258" spans="1:6" x14ac:dyDescent="0.25">
      <c r="A1258" s="3">
        <v>30000</v>
      </c>
      <c r="B1258" s="3">
        <v>35389.129999999997</v>
      </c>
      <c r="C1258" s="8" t="s">
        <v>8219</v>
      </c>
      <c r="D1258" s="3">
        <v>361</v>
      </c>
      <c r="E1258">
        <f t="shared" si="19"/>
        <v>61701.566403999997</v>
      </c>
      <c r="F1258" s="3">
        <v>112.602</v>
      </c>
    </row>
    <row r="1259" spans="1:6" x14ac:dyDescent="0.25">
      <c r="A1259" s="3">
        <v>5500</v>
      </c>
      <c r="B1259" s="3">
        <v>16210</v>
      </c>
      <c r="C1259" s="8" t="s">
        <v>8219</v>
      </c>
      <c r="D1259" s="3">
        <v>176</v>
      </c>
      <c r="E1259">
        <f t="shared" si="19"/>
        <v>4019.3064039999995</v>
      </c>
      <c r="F1259" s="3">
        <v>112.602</v>
      </c>
    </row>
    <row r="1260" spans="1:6" x14ac:dyDescent="0.25">
      <c r="A1260" s="3">
        <v>12000</v>
      </c>
      <c r="B1260" s="3">
        <v>25577.56</v>
      </c>
      <c r="C1260" s="8" t="s">
        <v>8219</v>
      </c>
      <c r="D1260" s="3">
        <v>670</v>
      </c>
      <c r="E1260">
        <f t="shared" si="19"/>
        <v>310692.53040400002</v>
      </c>
      <c r="F1260" s="3">
        <v>112.602</v>
      </c>
    </row>
    <row r="1261" spans="1:6" x14ac:dyDescent="0.25">
      <c r="A1261" s="3">
        <v>2500</v>
      </c>
      <c r="B1261" s="3">
        <v>2606</v>
      </c>
      <c r="C1261" s="8" t="s">
        <v>8219</v>
      </c>
      <c r="D1261" s="3">
        <v>96</v>
      </c>
      <c r="E1261">
        <f t="shared" si="19"/>
        <v>275.62640400000015</v>
      </c>
      <c r="F1261" s="3">
        <v>112.602</v>
      </c>
    </row>
    <row r="1262" spans="1:6" x14ac:dyDescent="0.25">
      <c r="A1262" s="3">
        <v>3300</v>
      </c>
      <c r="B1262" s="3">
        <v>3751</v>
      </c>
      <c r="C1262" s="8" t="s">
        <v>8219</v>
      </c>
      <c r="D1262" s="3">
        <v>74</v>
      </c>
      <c r="E1262">
        <f t="shared" si="19"/>
        <v>1490.1144040000004</v>
      </c>
      <c r="F1262" s="3">
        <v>112.602</v>
      </c>
    </row>
    <row r="1263" spans="1:6" x14ac:dyDescent="0.25">
      <c r="A1263" s="3">
        <v>2000</v>
      </c>
      <c r="B1263" s="3">
        <v>2025</v>
      </c>
      <c r="C1263" s="8" t="s">
        <v>8219</v>
      </c>
      <c r="D1263" s="3">
        <v>52</v>
      </c>
      <c r="E1263">
        <f t="shared" si="19"/>
        <v>3672.6024040000007</v>
      </c>
      <c r="F1263" s="3">
        <v>112.602</v>
      </c>
    </row>
    <row r="1264" spans="1:6" x14ac:dyDescent="0.25">
      <c r="A1264" s="3">
        <v>6500</v>
      </c>
      <c r="B1264" s="3">
        <v>8152</v>
      </c>
      <c r="C1264" s="8" t="s">
        <v>8219</v>
      </c>
      <c r="D1264" s="3">
        <v>105</v>
      </c>
      <c r="E1264">
        <f t="shared" si="19"/>
        <v>57.790404000000059</v>
      </c>
      <c r="F1264" s="3">
        <v>112.602</v>
      </c>
    </row>
    <row r="1265" spans="1:6" x14ac:dyDescent="0.25">
      <c r="A1265" s="3">
        <v>1500</v>
      </c>
      <c r="B1265" s="3">
        <v>1785</v>
      </c>
      <c r="C1265" s="8" t="s">
        <v>8219</v>
      </c>
      <c r="D1265" s="3">
        <v>41</v>
      </c>
      <c r="E1265">
        <f t="shared" si="19"/>
        <v>5126.8464040000008</v>
      </c>
      <c r="F1265" s="3">
        <v>112.602</v>
      </c>
    </row>
    <row r="1266" spans="1:6" x14ac:dyDescent="0.25">
      <c r="A1266" s="3">
        <v>650</v>
      </c>
      <c r="B1266" s="3">
        <v>1082</v>
      </c>
      <c r="C1266" s="8" t="s">
        <v>8219</v>
      </c>
      <c r="D1266" s="3">
        <v>34</v>
      </c>
      <c r="E1266">
        <f t="shared" si="19"/>
        <v>6178.2744040000007</v>
      </c>
      <c r="F1266" s="3">
        <v>112.602</v>
      </c>
    </row>
    <row r="1267" spans="1:6" x14ac:dyDescent="0.25">
      <c r="A1267" s="3">
        <v>3500</v>
      </c>
      <c r="B1267" s="3">
        <v>4170.17</v>
      </c>
      <c r="C1267" s="8" t="s">
        <v>8219</v>
      </c>
      <c r="D1267" s="3">
        <v>66</v>
      </c>
      <c r="E1267">
        <f t="shared" si="19"/>
        <v>2171.7464040000004</v>
      </c>
      <c r="F1267" s="3">
        <v>112.602</v>
      </c>
    </row>
    <row r="1268" spans="1:6" x14ac:dyDescent="0.25">
      <c r="A1268" s="3">
        <v>9500</v>
      </c>
      <c r="B1268" s="3">
        <v>9545</v>
      </c>
      <c r="C1268" s="8" t="s">
        <v>8219</v>
      </c>
      <c r="D1268" s="3">
        <v>50</v>
      </c>
      <c r="E1268">
        <f t="shared" si="19"/>
        <v>3919.0104040000006</v>
      </c>
      <c r="F1268" s="3">
        <v>112.602</v>
      </c>
    </row>
    <row r="1269" spans="1:6" x14ac:dyDescent="0.25">
      <c r="A1269" s="3">
        <v>22000</v>
      </c>
      <c r="B1269" s="3">
        <v>22396</v>
      </c>
      <c r="C1269" s="8" t="s">
        <v>8219</v>
      </c>
      <c r="D1269" s="3">
        <v>159</v>
      </c>
      <c r="E1269">
        <f t="shared" si="19"/>
        <v>2152.7744039999998</v>
      </c>
      <c r="F1269" s="3">
        <v>112.602</v>
      </c>
    </row>
    <row r="1270" spans="1:6" x14ac:dyDescent="0.25">
      <c r="A1270" s="3">
        <v>12000</v>
      </c>
      <c r="B1270" s="3">
        <v>14000</v>
      </c>
      <c r="C1270" s="8" t="s">
        <v>8219</v>
      </c>
      <c r="D1270" s="3">
        <v>182</v>
      </c>
      <c r="E1270">
        <f t="shared" si="19"/>
        <v>4816.0824039999998</v>
      </c>
      <c r="F1270" s="3">
        <v>112.602</v>
      </c>
    </row>
    <row r="1271" spans="1:6" x14ac:dyDescent="0.25">
      <c r="A1271" s="3">
        <v>18800</v>
      </c>
      <c r="B1271" s="3">
        <v>20426</v>
      </c>
      <c r="C1271" s="8" t="s">
        <v>8219</v>
      </c>
      <c r="D1271" s="3">
        <v>206</v>
      </c>
      <c r="E1271">
        <f t="shared" si="19"/>
        <v>8723.186404</v>
      </c>
      <c r="F1271" s="3">
        <v>112.602</v>
      </c>
    </row>
    <row r="1272" spans="1:6" x14ac:dyDescent="0.25">
      <c r="A1272" s="3">
        <v>10000</v>
      </c>
      <c r="B1272" s="3">
        <v>11472</v>
      </c>
      <c r="C1272" s="8" t="s">
        <v>8219</v>
      </c>
      <c r="D1272" s="3">
        <v>169</v>
      </c>
      <c r="E1272">
        <f t="shared" si="19"/>
        <v>3180.7344039999994</v>
      </c>
      <c r="F1272" s="3">
        <v>112.602</v>
      </c>
    </row>
    <row r="1273" spans="1:6" x14ac:dyDescent="0.25">
      <c r="A1273" s="3">
        <v>7500</v>
      </c>
      <c r="B1273" s="3">
        <v>7635</v>
      </c>
      <c r="C1273" s="8" t="s">
        <v>8219</v>
      </c>
      <c r="D1273" s="3">
        <v>31</v>
      </c>
      <c r="E1273">
        <f t="shared" si="19"/>
        <v>6658.8864040000008</v>
      </c>
      <c r="F1273" s="3">
        <v>112.602</v>
      </c>
    </row>
    <row r="1274" spans="1:6" x14ac:dyDescent="0.25">
      <c r="A1274" s="3">
        <v>5000</v>
      </c>
      <c r="B1274" s="3">
        <v>5300</v>
      </c>
      <c r="C1274" s="8" t="s">
        <v>8219</v>
      </c>
      <c r="D1274" s="3">
        <v>28</v>
      </c>
      <c r="E1274">
        <f t="shared" si="19"/>
        <v>7157.4984040000008</v>
      </c>
      <c r="F1274" s="3">
        <v>112.602</v>
      </c>
    </row>
    <row r="1275" spans="1:6" x14ac:dyDescent="0.25">
      <c r="A1275" s="3">
        <v>4000</v>
      </c>
      <c r="B1275" s="3">
        <v>4140</v>
      </c>
      <c r="C1275" s="8" t="s">
        <v>8219</v>
      </c>
      <c r="D1275" s="3">
        <v>54</v>
      </c>
      <c r="E1275">
        <f t="shared" si="19"/>
        <v>3434.1944040000003</v>
      </c>
      <c r="F1275" s="3">
        <v>112.602</v>
      </c>
    </row>
    <row r="1276" spans="1:6" x14ac:dyDescent="0.25">
      <c r="A1276" s="3">
        <v>25000</v>
      </c>
      <c r="B1276" s="3">
        <v>38743.839999999997</v>
      </c>
      <c r="C1276" s="8" t="s">
        <v>8219</v>
      </c>
      <c r="D1276" s="3">
        <v>467</v>
      </c>
      <c r="E1276">
        <f t="shared" si="19"/>
        <v>125597.94240400002</v>
      </c>
      <c r="F1276" s="3">
        <v>112.602</v>
      </c>
    </row>
    <row r="1277" spans="1:6" x14ac:dyDescent="0.25">
      <c r="A1277" s="3">
        <v>15000</v>
      </c>
      <c r="B1277" s="3">
        <v>24321.1</v>
      </c>
      <c r="C1277" s="8" t="s">
        <v>8219</v>
      </c>
      <c r="D1277" s="3">
        <v>389</v>
      </c>
      <c r="E1277">
        <f t="shared" si="19"/>
        <v>76395.854404000012</v>
      </c>
      <c r="F1277" s="3">
        <v>112.602</v>
      </c>
    </row>
    <row r="1278" spans="1:6" x14ac:dyDescent="0.25">
      <c r="A1278" s="3">
        <v>3000</v>
      </c>
      <c r="B1278" s="3">
        <v>3132.63</v>
      </c>
      <c r="C1278" s="8" t="s">
        <v>8219</v>
      </c>
      <c r="D1278" s="3">
        <v>68</v>
      </c>
      <c r="E1278">
        <f t="shared" si="19"/>
        <v>1989.3384040000003</v>
      </c>
      <c r="F1278" s="3">
        <v>112.602</v>
      </c>
    </row>
    <row r="1279" spans="1:6" x14ac:dyDescent="0.25">
      <c r="A1279" s="3">
        <v>15000</v>
      </c>
      <c r="B1279" s="3">
        <v>15918.65</v>
      </c>
      <c r="C1279" s="8" t="s">
        <v>8219</v>
      </c>
      <c r="D1279" s="3">
        <v>413</v>
      </c>
      <c r="E1279">
        <f t="shared" si="19"/>
        <v>90238.958404000019</v>
      </c>
      <c r="F1279" s="3">
        <v>112.602</v>
      </c>
    </row>
    <row r="1280" spans="1:6" x14ac:dyDescent="0.25">
      <c r="A1280" s="3">
        <v>6500</v>
      </c>
      <c r="B1280" s="3">
        <v>10071</v>
      </c>
      <c r="C1280" s="8" t="s">
        <v>8219</v>
      </c>
      <c r="D1280" s="3">
        <v>190</v>
      </c>
      <c r="E1280">
        <f t="shared" si="19"/>
        <v>5990.4504039999993</v>
      </c>
      <c r="F1280" s="3">
        <v>112.602</v>
      </c>
    </row>
    <row r="1281" spans="1:6" x14ac:dyDescent="0.25">
      <c r="A1281" s="3">
        <v>12516</v>
      </c>
      <c r="B1281" s="3">
        <v>13864.17</v>
      </c>
      <c r="C1281" s="8" t="s">
        <v>8219</v>
      </c>
      <c r="D1281" s="3">
        <v>189</v>
      </c>
      <c r="E1281">
        <f t="shared" si="19"/>
        <v>5836.654403999999</v>
      </c>
      <c r="F1281" s="3">
        <v>112.602</v>
      </c>
    </row>
    <row r="1282" spans="1:6" x14ac:dyDescent="0.25">
      <c r="A1282" s="3">
        <v>15000</v>
      </c>
      <c r="B1282" s="3">
        <v>16636.78</v>
      </c>
      <c r="C1282" s="8" t="s">
        <v>8219</v>
      </c>
      <c r="D1282" s="3">
        <v>130</v>
      </c>
      <c r="E1282">
        <f t="shared" si="19"/>
        <v>302.69040399999989</v>
      </c>
      <c r="F1282" s="3">
        <v>112.602</v>
      </c>
    </row>
    <row r="1283" spans="1:6" x14ac:dyDescent="0.25">
      <c r="A1283" s="3">
        <v>7000</v>
      </c>
      <c r="B1283" s="3">
        <v>7750</v>
      </c>
      <c r="C1283" s="8" t="s">
        <v>8219</v>
      </c>
      <c r="D1283" s="3">
        <v>74</v>
      </c>
      <c r="E1283">
        <f t="shared" ref="E1283:E1346" si="20">POWER(D1283-F1283,2)</f>
        <v>1490.1144040000004</v>
      </c>
      <c r="F1283" s="3">
        <v>112.602</v>
      </c>
    </row>
    <row r="1284" spans="1:6" x14ac:dyDescent="0.25">
      <c r="A1284" s="3">
        <v>15000</v>
      </c>
      <c r="B1284" s="3">
        <v>18542</v>
      </c>
      <c r="C1284" s="8" t="s">
        <v>8219</v>
      </c>
      <c r="D1284" s="3">
        <v>274</v>
      </c>
      <c r="E1284">
        <f t="shared" si="20"/>
        <v>26049.314403999997</v>
      </c>
      <c r="F1284" s="3">
        <v>112.602</v>
      </c>
    </row>
    <row r="1285" spans="1:6" x14ac:dyDescent="0.25">
      <c r="A1285" s="3">
        <v>1000</v>
      </c>
      <c r="B1285" s="3">
        <v>2110.5</v>
      </c>
      <c r="C1285" s="8" t="s">
        <v>8219</v>
      </c>
      <c r="D1285" s="3">
        <v>22</v>
      </c>
      <c r="E1285">
        <f t="shared" si="20"/>
        <v>8208.7224040000001</v>
      </c>
      <c r="F1285" s="3">
        <v>112.602</v>
      </c>
    </row>
    <row r="1286" spans="1:6" x14ac:dyDescent="0.25">
      <c r="A1286" s="3">
        <v>2000</v>
      </c>
      <c r="B1286" s="3">
        <v>2020</v>
      </c>
      <c r="C1286" s="8" t="s">
        <v>8219</v>
      </c>
      <c r="D1286" s="3">
        <v>31</v>
      </c>
      <c r="E1286">
        <f t="shared" si="20"/>
        <v>6658.8864040000008</v>
      </c>
      <c r="F1286" s="3">
        <v>112.602</v>
      </c>
    </row>
    <row r="1287" spans="1:6" x14ac:dyDescent="0.25">
      <c r="A1287" s="3">
        <v>2000</v>
      </c>
      <c r="B1287" s="3">
        <v>2033</v>
      </c>
      <c r="C1287" s="8" t="s">
        <v>8219</v>
      </c>
      <c r="D1287" s="3">
        <v>63</v>
      </c>
      <c r="E1287">
        <f t="shared" si="20"/>
        <v>2460.3584040000005</v>
      </c>
      <c r="F1287" s="3">
        <v>112.602</v>
      </c>
    </row>
    <row r="1288" spans="1:6" x14ac:dyDescent="0.25">
      <c r="A1288" s="3">
        <v>1500</v>
      </c>
      <c r="B1288" s="3">
        <v>1625</v>
      </c>
      <c r="C1288" s="8" t="s">
        <v>8219</v>
      </c>
      <c r="D1288" s="3">
        <v>20</v>
      </c>
      <c r="E1288">
        <f t="shared" si="20"/>
        <v>8575.1304040000014</v>
      </c>
      <c r="F1288" s="3">
        <v>112.602</v>
      </c>
    </row>
    <row r="1289" spans="1:6" x14ac:dyDescent="0.25">
      <c r="A1289" s="3">
        <v>250</v>
      </c>
      <c r="B1289" s="3">
        <v>605</v>
      </c>
      <c r="C1289" s="8" t="s">
        <v>8219</v>
      </c>
      <c r="D1289" s="3">
        <v>25</v>
      </c>
      <c r="E1289">
        <f t="shared" si="20"/>
        <v>7674.1104040000009</v>
      </c>
      <c r="F1289" s="3">
        <v>112.602</v>
      </c>
    </row>
    <row r="1290" spans="1:6" x14ac:dyDescent="0.25">
      <c r="A1290" s="3">
        <v>4000</v>
      </c>
      <c r="B1290" s="3">
        <v>4018</v>
      </c>
      <c r="C1290" s="8" t="s">
        <v>8219</v>
      </c>
      <c r="D1290" s="3">
        <v>61</v>
      </c>
      <c r="E1290">
        <f t="shared" si="20"/>
        <v>2662.7664040000004</v>
      </c>
      <c r="F1290" s="3">
        <v>112.602</v>
      </c>
    </row>
    <row r="1291" spans="1:6" x14ac:dyDescent="0.25">
      <c r="A1291" s="3">
        <v>1500</v>
      </c>
      <c r="B1291" s="3">
        <v>1876</v>
      </c>
      <c r="C1291" s="8" t="s">
        <v>8219</v>
      </c>
      <c r="D1291" s="3">
        <v>52</v>
      </c>
      <c r="E1291">
        <f t="shared" si="20"/>
        <v>3672.6024040000007</v>
      </c>
      <c r="F1291" s="3">
        <v>112.602</v>
      </c>
    </row>
    <row r="1292" spans="1:6" x14ac:dyDescent="0.25">
      <c r="A1292" s="3">
        <v>3500</v>
      </c>
      <c r="B1292" s="3">
        <v>3800</v>
      </c>
      <c r="C1292" s="8" t="s">
        <v>8219</v>
      </c>
      <c r="D1292" s="3">
        <v>86</v>
      </c>
      <c r="E1292">
        <f t="shared" si="20"/>
        <v>707.66640400000017</v>
      </c>
      <c r="F1292" s="3">
        <v>112.602</v>
      </c>
    </row>
    <row r="1293" spans="1:6" x14ac:dyDescent="0.25">
      <c r="A1293" s="3">
        <v>3000</v>
      </c>
      <c r="B1293" s="3">
        <v>4371</v>
      </c>
      <c r="C1293" s="8" t="s">
        <v>8219</v>
      </c>
      <c r="D1293" s="3">
        <v>42</v>
      </c>
      <c r="E1293">
        <f t="shared" si="20"/>
        <v>4984.6424040000002</v>
      </c>
      <c r="F1293" s="3">
        <v>112.602</v>
      </c>
    </row>
    <row r="1294" spans="1:6" x14ac:dyDescent="0.25">
      <c r="A1294" s="3">
        <v>1700</v>
      </c>
      <c r="B1294" s="3">
        <v>1870</v>
      </c>
      <c r="C1294" s="8" t="s">
        <v>8219</v>
      </c>
      <c r="D1294" s="3">
        <v>52</v>
      </c>
      <c r="E1294">
        <f t="shared" si="20"/>
        <v>3672.6024040000007</v>
      </c>
      <c r="F1294" s="3">
        <v>112.602</v>
      </c>
    </row>
    <row r="1295" spans="1:6" x14ac:dyDescent="0.25">
      <c r="A1295" s="3">
        <v>15000</v>
      </c>
      <c r="B1295" s="3">
        <v>15335</v>
      </c>
      <c r="C1295" s="8" t="s">
        <v>8219</v>
      </c>
      <c r="D1295" s="3">
        <v>120</v>
      </c>
      <c r="E1295">
        <f t="shared" si="20"/>
        <v>54.730403999999943</v>
      </c>
      <c r="F1295" s="3">
        <v>112.602</v>
      </c>
    </row>
    <row r="1296" spans="1:6" x14ac:dyDescent="0.25">
      <c r="A1296" s="3">
        <v>500</v>
      </c>
      <c r="B1296" s="3">
        <v>610</v>
      </c>
      <c r="C1296" s="8" t="s">
        <v>8219</v>
      </c>
      <c r="D1296" s="3">
        <v>22</v>
      </c>
      <c r="E1296">
        <f t="shared" si="20"/>
        <v>8208.7224040000001</v>
      </c>
      <c r="F1296" s="3">
        <v>112.602</v>
      </c>
    </row>
    <row r="1297" spans="1:6" x14ac:dyDescent="0.25">
      <c r="A1297" s="3">
        <v>2500</v>
      </c>
      <c r="B1297" s="3">
        <v>2549</v>
      </c>
      <c r="C1297" s="8" t="s">
        <v>8219</v>
      </c>
      <c r="D1297" s="3">
        <v>64</v>
      </c>
      <c r="E1297">
        <f t="shared" si="20"/>
        <v>2362.1544040000003</v>
      </c>
      <c r="F1297" s="3">
        <v>112.602</v>
      </c>
    </row>
    <row r="1298" spans="1:6" x14ac:dyDescent="0.25">
      <c r="A1298" s="3">
        <v>850</v>
      </c>
      <c r="B1298" s="3">
        <v>1200</v>
      </c>
      <c r="C1298" s="8" t="s">
        <v>8219</v>
      </c>
      <c r="D1298" s="3">
        <v>23</v>
      </c>
      <c r="E1298">
        <f t="shared" si="20"/>
        <v>8028.5184040000004</v>
      </c>
      <c r="F1298" s="3">
        <v>112.602</v>
      </c>
    </row>
    <row r="1299" spans="1:6" x14ac:dyDescent="0.25">
      <c r="A1299" s="3">
        <v>20000</v>
      </c>
      <c r="B1299" s="3">
        <v>21905</v>
      </c>
      <c r="C1299" s="8" t="s">
        <v>8219</v>
      </c>
      <c r="D1299" s="3">
        <v>238</v>
      </c>
      <c r="E1299">
        <f t="shared" si="20"/>
        <v>15724.658404</v>
      </c>
      <c r="F1299" s="3">
        <v>112.602</v>
      </c>
    </row>
    <row r="1300" spans="1:6" x14ac:dyDescent="0.25">
      <c r="A1300" s="3">
        <v>2000</v>
      </c>
      <c r="B1300" s="3">
        <v>2093</v>
      </c>
      <c r="C1300" s="8" t="s">
        <v>8219</v>
      </c>
      <c r="D1300" s="3">
        <v>33</v>
      </c>
      <c r="E1300">
        <f t="shared" si="20"/>
        <v>6336.4784040000004</v>
      </c>
      <c r="F1300" s="3">
        <v>112.602</v>
      </c>
    </row>
    <row r="1301" spans="1:6" x14ac:dyDescent="0.25">
      <c r="A1301" s="3">
        <v>3500</v>
      </c>
      <c r="B1301" s="3">
        <v>4340</v>
      </c>
      <c r="C1301" s="8" t="s">
        <v>8219</v>
      </c>
      <c r="D1301" s="3">
        <v>32</v>
      </c>
      <c r="E1301">
        <f t="shared" si="20"/>
        <v>6496.682404000001</v>
      </c>
      <c r="F1301" s="3">
        <v>112.602</v>
      </c>
    </row>
    <row r="1302" spans="1:6" x14ac:dyDescent="0.25">
      <c r="A1302" s="3">
        <v>3000</v>
      </c>
      <c r="B1302" s="3">
        <v>4050</v>
      </c>
      <c r="C1302" s="8" t="s">
        <v>8219</v>
      </c>
      <c r="D1302" s="3">
        <v>24</v>
      </c>
      <c r="E1302">
        <f t="shared" si="20"/>
        <v>7850.3144040000006</v>
      </c>
      <c r="F1302" s="3">
        <v>112.602</v>
      </c>
    </row>
    <row r="1303" spans="1:6" x14ac:dyDescent="0.25">
      <c r="A1303" s="3">
        <v>2000</v>
      </c>
      <c r="B1303" s="3">
        <v>2055</v>
      </c>
      <c r="C1303" s="8" t="s">
        <v>8219</v>
      </c>
      <c r="D1303" s="3">
        <v>29</v>
      </c>
      <c r="E1303">
        <f t="shared" si="20"/>
        <v>6989.2944040000002</v>
      </c>
      <c r="F1303" s="3">
        <v>112.602</v>
      </c>
    </row>
    <row r="1304" spans="1:6" x14ac:dyDescent="0.25">
      <c r="A1304" s="3">
        <v>2500</v>
      </c>
      <c r="B1304" s="3">
        <v>2500</v>
      </c>
      <c r="C1304" s="8" t="s">
        <v>8219</v>
      </c>
      <c r="D1304" s="3">
        <v>50</v>
      </c>
      <c r="E1304">
        <f t="shared" si="20"/>
        <v>3919.0104040000006</v>
      </c>
      <c r="F1304" s="3">
        <v>112.602</v>
      </c>
    </row>
    <row r="1305" spans="1:6" x14ac:dyDescent="0.25">
      <c r="A1305" s="3">
        <v>3500</v>
      </c>
      <c r="B1305" s="3">
        <v>4559.13</v>
      </c>
      <c r="C1305" s="8" t="s">
        <v>8219</v>
      </c>
      <c r="D1305" s="3">
        <v>108</v>
      </c>
      <c r="E1305">
        <f t="shared" si="20"/>
        <v>21.178404000000036</v>
      </c>
      <c r="F1305" s="3">
        <v>112.602</v>
      </c>
    </row>
    <row r="1306" spans="1:6" x14ac:dyDescent="0.25">
      <c r="A1306" s="3">
        <v>40000</v>
      </c>
      <c r="B1306" s="3">
        <v>15851</v>
      </c>
      <c r="C1306" s="7" t="s">
        <v>8220</v>
      </c>
      <c r="D1306" s="3">
        <v>104</v>
      </c>
      <c r="E1306">
        <f t="shared" si="20"/>
        <v>73.99440400000006</v>
      </c>
      <c r="F1306" s="3">
        <v>112.602</v>
      </c>
    </row>
    <row r="1307" spans="1:6" x14ac:dyDescent="0.25">
      <c r="A1307" s="3">
        <v>30000</v>
      </c>
      <c r="B1307" s="3">
        <v>7793</v>
      </c>
      <c r="C1307" s="7" t="s">
        <v>8220</v>
      </c>
      <c r="D1307" s="3">
        <v>86</v>
      </c>
      <c r="E1307">
        <f t="shared" si="20"/>
        <v>707.66640400000017</v>
      </c>
      <c r="F1307" s="3">
        <v>112.602</v>
      </c>
    </row>
    <row r="1308" spans="1:6" x14ac:dyDescent="0.25">
      <c r="A1308" s="3">
        <v>110000</v>
      </c>
      <c r="B1308" s="3">
        <v>71771</v>
      </c>
      <c r="C1308" s="7" t="s">
        <v>8220</v>
      </c>
      <c r="D1308" s="3">
        <v>356</v>
      </c>
      <c r="E1308">
        <f t="shared" si="20"/>
        <v>59242.586404000001</v>
      </c>
      <c r="F1308" s="3">
        <v>112.602</v>
      </c>
    </row>
    <row r="1309" spans="1:6" x14ac:dyDescent="0.25">
      <c r="A1309" s="3">
        <v>50000</v>
      </c>
      <c r="B1309" s="3">
        <v>5757</v>
      </c>
      <c r="C1309" s="7" t="s">
        <v>8220</v>
      </c>
      <c r="D1309" s="3">
        <v>45</v>
      </c>
      <c r="E1309">
        <f t="shared" si="20"/>
        <v>4570.0304040000001</v>
      </c>
      <c r="F1309" s="3">
        <v>112.602</v>
      </c>
    </row>
    <row r="1310" spans="1:6" x14ac:dyDescent="0.25">
      <c r="A1310" s="3">
        <v>10000</v>
      </c>
      <c r="B1310" s="3">
        <v>1136</v>
      </c>
      <c r="C1310" s="7" t="s">
        <v>8220</v>
      </c>
      <c r="D1310" s="3">
        <v>38</v>
      </c>
      <c r="E1310">
        <f t="shared" si="20"/>
        <v>5565.4584040000009</v>
      </c>
      <c r="F1310" s="3">
        <v>112.602</v>
      </c>
    </row>
    <row r="1311" spans="1:6" x14ac:dyDescent="0.25">
      <c r="A1311" s="3">
        <v>11500</v>
      </c>
      <c r="B1311" s="3">
        <v>12879</v>
      </c>
      <c r="C1311" s="7" t="s">
        <v>8220</v>
      </c>
      <c r="D1311" s="3">
        <v>35</v>
      </c>
      <c r="E1311">
        <f t="shared" si="20"/>
        <v>6022.070404000001</v>
      </c>
      <c r="F1311" s="3">
        <v>112.602</v>
      </c>
    </row>
    <row r="1312" spans="1:6" x14ac:dyDescent="0.25">
      <c r="A1312" s="3">
        <v>20000</v>
      </c>
      <c r="B1312" s="3">
        <v>3100</v>
      </c>
      <c r="C1312" s="7" t="s">
        <v>8220</v>
      </c>
      <c r="D1312" s="3">
        <v>24</v>
      </c>
      <c r="E1312">
        <f t="shared" si="20"/>
        <v>7850.3144040000006</v>
      </c>
      <c r="F1312" s="3">
        <v>112.602</v>
      </c>
    </row>
    <row r="1313" spans="1:6" x14ac:dyDescent="0.25">
      <c r="A1313" s="3">
        <v>250000</v>
      </c>
      <c r="B1313" s="3">
        <v>80070</v>
      </c>
      <c r="C1313" s="7" t="s">
        <v>8220</v>
      </c>
      <c r="D1313" s="3">
        <v>100</v>
      </c>
      <c r="E1313">
        <f t="shared" si="20"/>
        <v>158.81040400000009</v>
      </c>
      <c r="F1313" s="3">
        <v>112.602</v>
      </c>
    </row>
    <row r="1314" spans="1:6" x14ac:dyDescent="0.25">
      <c r="A1314" s="3">
        <v>4600</v>
      </c>
      <c r="B1314" s="3">
        <v>28</v>
      </c>
      <c r="C1314" s="7" t="s">
        <v>8220</v>
      </c>
      <c r="D1314" s="3">
        <v>1</v>
      </c>
      <c r="E1314">
        <f t="shared" si="20"/>
        <v>12455.006404000002</v>
      </c>
      <c r="F1314" s="3">
        <v>112.602</v>
      </c>
    </row>
    <row r="1315" spans="1:6" x14ac:dyDescent="0.25">
      <c r="A1315" s="3">
        <v>40000</v>
      </c>
      <c r="B1315" s="3">
        <v>12446</v>
      </c>
      <c r="C1315" s="7" t="s">
        <v>8220</v>
      </c>
      <c r="D1315" s="3">
        <v>122</v>
      </c>
      <c r="E1315">
        <f t="shared" si="20"/>
        <v>88.322403999999921</v>
      </c>
      <c r="F1315" s="3">
        <v>112.602</v>
      </c>
    </row>
    <row r="1316" spans="1:6" x14ac:dyDescent="0.25">
      <c r="A1316" s="3">
        <v>180000</v>
      </c>
      <c r="B1316" s="3">
        <v>2028</v>
      </c>
      <c r="C1316" s="7" t="s">
        <v>8220</v>
      </c>
      <c r="D1316" s="3">
        <v>11</v>
      </c>
      <c r="E1316">
        <f t="shared" si="20"/>
        <v>10322.966404000001</v>
      </c>
      <c r="F1316" s="3">
        <v>112.602</v>
      </c>
    </row>
    <row r="1317" spans="1:6" x14ac:dyDescent="0.25">
      <c r="A1317" s="3">
        <v>100000</v>
      </c>
      <c r="B1317" s="3">
        <v>40404</v>
      </c>
      <c r="C1317" s="7" t="s">
        <v>8220</v>
      </c>
      <c r="D1317" s="3">
        <v>248</v>
      </c>
      <c r="E1317">
        <f t="shared" si="20"/>
        <v>18332.618404000001</v>
      </c>
      <c r="F1317" s="3">
        <v>112.602</v>
      </c>
    </row>
    <row r="1318" spans="1:6" x14ac:dyDescent="0.25">
      <c r="A1318" s="3">
        <v>75000</v>
      </c>
      <c r="B1318" s="3">
        <v>1</v>
      </c>
      <c r="C1318" s="7" t="s">
        <v>8220</v>
      </c>
      <c r="D1318" s="3">
        <v>1</v>
      </c>
      <c r="E1318">
        <f t="shared" si="20"/>
        <v>12455.006404000002</v>
      </c>
      <c r="F1318" s="3">
        <v>112.602</v>
      </c>
    </row>
    <row r="1319" spans="1:6" x14ac:dyDescent="0.25">
      <c r="A1319" s="3">
        <v>200000</v>
      </c>
      <c r="B1319" s="3">
        <v>11467</v>
      </c>
      <c r="C1319" s="7" t="s">
        <v>8220</v>
      </c>
      <c r="D1319" s="3">
        <v>19</v>
      </c>
      <c r="E1319">
        <f t="shared" si="20"/>
        <v>8761.3344040000011</v>
      </c>
      <c r="F1319" s="3">
        <v>112.602</v>
      </c>
    </row>
    <row r="1320" spans="1:6" x14ac:dyDescent="0.25">
      <c r="A1320" s="3">
        <v>40000</v>
      </c>
      <c r="B1320" s="3">
        <v>6130</v>
      </c>
      <c r="C1320" s="7" t="s">
        <v>8220</v>
      </c>
      <c r="D1320" s="3">
        <v>135</v>
      </c>
      <c r="E1320">
        <f t="shared" si="20"/>
        <v>501.67040399999985</v>
      </c>
      <c r="F1320" s="3">
        <v>112.602</v>
      </c>
    </row>
    <row r="1321" spans="1:6" x14ac:dyDescent="0.25">
      <c r="A1321" s="3">
        <v>5800</v>
      </c>
      <c r="B1321" s="3">
        <v>876</v>
      </c>
      <c r="C1321" s="7" t="s">
        <v>8220</v>
      </c>
      <c r="D1321" s="3">
        <v>9</v>
      </c>
      <c r="E1321">
        <f t="shared" si="20"/>
        <v>10733.374404</v>
      </c>
      <c r="F1321" s="3">
        <v>112.602</v>
      </c>
    </row>
    <row r="1322" spans="1:6" x14ac:dyDescent="0.25">
      <c r="A1322" s="3">
        <v>100000</v>
      </c>
      <c r="B1322" s="3">
        <v>503</v>
      </c>
      <c r="C1322" s="7" t="s">
        <v>8220</v>
      </c>
      <c r="D1322" s="3">
        <v>3</v>
      </c>
      <c r="E1322">
        <f t="shared" si="20"/>
        <v>12012.598404</v>
      </c>
      <c r="F1322" s="3">
        <v>112.602</v>
      </c>
    </row>
    <row r="1323" spans="1:6" x14ac:dyDescent="0.25">
      <c r="A1323" s="3">
        <v>462000</v>
      </c>
      <c r="B1323" s="3">
        <v>6019</v>
      </c>
      <c r="C1323" s="7" t="s">
        <v>8220</v>
      </c>
      <c r="D1323" s="3">
        <v>7</v>
      </c>
      <c r="E1323">
        <f t="shared" si="20"/>
        <v>11151.782404000001</v>
      </c>
      <c r="F1323" s="3">
        <v>112.602</v>
      </c>
    </row>
    <row r="1324" spans="1:6" x14ac:dyDescent="0.25">
      <c r="A1324" s="3">
        <v>35000</v>
      </c>
      <c r="B1324" s="3">
        <v>106</v>
      </c>
      <c r="C1324" s="7" t="s">
        <v>8220</v>
      </c>
      <c r="D1324" s="3">
        <v>4</v>
      </c>
      <c r="E1324">
        <f t="shared" si="20"/>
        <v>11794.394404000001</v>
      </c>
      <c r="F1324" s="3">
        <v>112.602</v>
      </c>
    </row>
    <row r="1325" spans="1:6" x14ac:dyDescent="0.25">
      <c r="A1325" s="3">
        <v>15000</v>
      </c>
      <c r="B1325" s="3">
        <v>1332</v>
      </c>
      <c r="C1325" s="7" t="s">
        <v>8220</v>
      </c>
      <c r="D1325" s="3">
        <v>44</v>
      </c>
      <c r="E1325">
        <f t="shared" si="20"/>
        <v>4706.2344040000007</v>
      </c>
      <c r="F1325" s="3">
        <v>112.602</v>
      </c>
    </row>
    <row r="1326" spans="1:6" x14ac:dyDescent="0.25">
      <c r="A1326" s="3">
        <v>50000</v>
      </c>
      <c r="B1326" s="3">
        <v>4920</v>
      </c>
      <c r="C1326" s="7" t="s">
        <v>8220</v>
      </c>
      <c r="D1326" s="3">
        <v>90</v>
      </c>
      <c r="E1326">
        <f t="shared" si="20"/>
        <v>510.8504040000002</v>
      </c>
      <c r="F1326" s="3">
        <v>112.602</v>
      </c>
    </row>
    <row r="1327" spans="1:6" x14ac:dyDescent="0.25">
      <c r="A1327" s="3">
        <v>20000</v>
      </c>
      <c r="B1327" s="3">
        <v>486</v>
      </c>
      <c r="C1327" s="7" t="s">
        <v>8220</v>
      </c>
      <c r="D1327" s="3">
        <v>8</v>
      </c>
      <c r="E1327">
        <f t="shared" si="20"/>
        <v>10941.578404000002</v>
      </c>
      <c r="F1327" s="3">
        <v>112.602</v>
      </c>
    </row>
    <row r="1328" spans="1:6" x14ac:dyDescent="0.25">
      <c r="A1328" s="3">
        <v>100000</v>
      </c>
      <c r="B1328" s="3">
        <v>1130</v>
      </c>
      <c r="C1328" s="7" t="s">
        <v>8220</v>
      </c>
      <c r="D1328" s="3">
        <v>11</v>
      </c>
      <c r="E1328">
        <f t="shared" si="20"/>
        <v>10322.966404000001</v>
      </c>
      <c r="F1328" s="3">
        <v>112.602</v>
      </c>
    </row>
    <row r="1329" spans="1:6" x14ac:dyDescent="0.25">
      <c r="A1329" s="3">
        <v>48000</v>
      </c>
      <c r="B1329" s="3">
        <v>1705</v>
      </c>
      <c r="C1329" s="7" t="s">
        <v>8220</v>
      </c>
      <c r="D1329" s="3">
        <v>41</v>
      </c>
      <c r="E1329">
        <f t="shared" si="20"/>
        <v>5126.8464040000008</v>
      </c>
      <c r="F1329" s="3">
        <v>112.602</v>
      </c>
    </row>
    <row r="1330" spans="1:6" x14ac:dyDescent="0.25">
      <c r="A1330" s="3">
        <v>75000</v>
      </c>
      <c r="B1330" s="3">
        <v>1748</v>
      </c>
      <c r="C1330" s="7" t="s">
        <v>8220</v>
      </c>
      <c r="D1330" s="3">
        <v>15</v>
      </c>
      <c r="E1330">
        <f t="shared" si="20"/>
        <v>9526.150404</v>
      </c>
      <c r="F1330" s="3">
        <v>112.602</v>
      </c>
    </row>
    <row r="1331" spans="1:6" x14ac:dyDescent="0.25">
      <c r="A1331" s="3">
        <v>50000</v>
      </c>
      <c r="B1331" s="3">
        <v>408</v>
      </c>
      <c r="C1331" s="7" t="s">
        <v>8220</v>
      </c>
      <c r="D1331" s="3">
        <v>9</v>
      </c>
      <c r="E1331">
        <f t="shared" si="20"/>
        <v>10733.374404</v>
      </c>
      <c r="F1331" s="3">
        <v>112.602</v>
      </c>
    </row>
    <row r="1332" spans="1:6" x14ac:dyDescent="0.25">
      <c r="A1332" s="3">
        <v>35000</v>
      </c>
      <c r="B1332" s="3">
        <v>7873</v>
      </c>
      <c r="C1332" s="7" t="s">
        <v>8220</v>
      </c>
      <c r="D1332" s="3">
        <v>50</v>
      </c>
      <c r="E1332">
        <f t="shared" si="20"/>
        <v>3919.0104040000006</v>
      </c>
      <c r="F1332" s="3">
        <v>112.602</v>
      </c>
    </row>
    <row r="1333" spans="1:6" x14ac:dyDescent="0.25">
      <c r="A1333" s="3">
        <v>250000</v>
      </c>
      <c r="B1333" s="3">
        <v>3417</v>
      </c>
      <c r="C1333" s="7" t="s">
        <v>8220</v>
      </c>
      <c r="D1333" s="3">
        <v>34</v>
      </c>
      <c r="E1333">
        <f t="shared" si="20"/>
        <v>6178.2744040000007</v>
      </c>
      <c r="F1333" s="3">
        <v>112.602</v>
      </c>
    </row>
    <row r="1334" spans="1:6" x14ac:dyDescent="0.25">
      <c r="A1334" s="3">
        <v>10115</v>
      </c>
      <c r="B1334" s="3">
        <v>0</v>
      </c>
      <c r="C1334" s="7" t="s">
        <v>8220</v>
      </c>
      <c r="D1334" s="3">
        <v>0</v>
      </c>
      <c r="E1334">
        <f t="shared" si="20"/>
        <v>12679.210404000001</v>
      </c>
      <c r="F1334" s="3">
        <v>112.602</v>
      </c>
    </row>
    <row r="1335" spans="1:6" x14ac:dyDescent="0.25">
      <c r="A1335" s="3">
        <v>2500</v>
      </c>
      <c r="B1335" s="3">
        <v>0</v>
      </c>
      <c r="C1335" s="7" t="s">
        <v>8220</v>
      </c>
      <c r="D1335" s="3">
        <v>0</v>
      </c>
      <c r="E1335">
        <f t="shared" si="20"/>
        <v>12679.210404000001</v>
      </c>
      <c r="F1335" s="3">
        <v>112.602</v>
      </c>
    </row>
    <row r="1336" spans="1:6" x14ac:dyDescent="0.25">
      <c r="A1336" s="3">
        <v>133000</v>
      </c>
      <c r="B1336" s="3">
        <v>14303</v>
      </c>
      <c r="C1336" s="7" t="s">
        <v>8220</v>
      </c>
      <c r="D1336" s="3">
        <v>276</v>
      </c>
      <c r="E1336">
        <f t="shared" si="20"/>
        <v>26698.906403999998</v>
      </c>
      <c r="F1336" s="3">
        <v>112.602</v>
      </c>
    </row>
    <row r="1337" spans="1:6" x14ac:dyDescent="0.25">
      <c r="A1337" s="3">
        <v>25000</v>
      </c>
      <c r="B1337" s="3">
        <v>4940</v>
      </c>
      <c r="C1337" s="7" t="s">
        <v>8220</v>
      </c>
      <c r="D1337" s="3">
        <v>16</v>
      </c>
      <c r="E1337">
        <f t="shared" si="20"/>
        <v>9331.9464040000003</v>
      </c>
      <c r="F1337" s="3">
        <v>112.602</v>
      </c>
    </row>
    <row r="1338" spans="1:6" x14ac:dyDescent="0.25">
      <c r="A1338" s="3">
        <v>100000</v>
      </c>
      <c r="B1338" s="3">
        <v>84947</v>
      </c>
      <c r="C1338" s="7" t="s">
        <v>8220</v>
      </c>
      <c r="D1338" s="3">
        <v>224</v>
      </c>
      <c r="E1338">
        <f t="shared" si="20"/>
        <v>12409.514404</v>
      </c>
      <c r="F1338" s="3">
        <v>112.602</v>
      </c>
    </row>
    <row r="1339" spans="1:6" x14ac:dyDescent="0.25">
      <c r="A1339" s="3">
        <v>50000</v>
      </c>
      <c r="B1339" s="3">
        <v>24691</v>
      </c>
      <c r="C1339" s="7" t="s">
        <v>8220</v>
      </c>
      <c r="D1339" s="3">
        <v>140</v>
      </c>
      <c r="E1339">
        <f t="shared" si="20"/>
        <v>750.65040399999975</v>
      </c>
      <c r="F1339" s="3">
        <v>112.602</v>
      </c>
    </row>
    <row r="1340" spans="1:6" x14ac:dyDescent="0.25">
      <c r="A1340" s="3">
        <v>30000</v>
      </c>
      <c r="B1340" s="3">
        <v>991</v>
      </c>
      <c r="C1340" s="7" t="s">
        <v>8220</v>
      </c>
      <c r="D1340" s="3">
        <v>15</v>
      </c>
      <c r="E1340">
        <f t="shared" si="20"/>
        <v>9526.150404</v>
      </c>
      <c r="F1340" s="3">
        <v>112.602</v>
      </c>
    </row>
    <row r="1341" spans="1:6" x14ac:dyDescent="0.25">
      <c r="A1341" s="3">
        <v>50000</v>
      </c>
      <c r="B1341" s="3">
        <v>3317</v>
      </c>
      <c r="C1341" s="7" t="s">
        <v>8220</v>
      </c>
      <c r="D1341" s="3">
        <v>37</v>
      </c>
      <c r="E1341">
        <f t="shared" si="20"/>
        <v>5715.6624040000006</v>
      </c>
      <c r="F1341" s="3">
        <v>112.602</v>
      </c>
    </row>
    <row r="1342" spans="1:6" x14ac:dyDescent="0.25">
      <c r="A1342" s="3">
        <v>1680</v>
      </c>
      <c r="B1342" s="3">
        <v>0</v>
      </c>
      <c r="C1342" s="7" t="s">
        <v>8220</v>
      </c>
      <c r="D1342" s="3">
        <v>0</v>
      </c>
      <c r="E1342">
        <f t="shared" si="20"/>
        <v>12679.210404000001</v>
      </c>
      <c r="F1342" s="3">
        <v>112.602</v>
      </c>
    </row>
    <row r="1343" spans="1:6" x14ac:dyDescent="0.25">
      <c r="A1343" s="3">
        <v>25000</v>
      </c>
      <c r="B1343" s="3">
        <v>17590</v>
      </c>
      <c r="C1343" s="7" t="s">
        <v>8220</v>
      </c>
      <c r="D1343" s="3">
        <v>46</v>
      </c>
      <c r="E1343">
        <f t="shared" si="20"/>
        <v>4435.8264040000004</v>
      </c>
      <c r="F1343" s="3">
        <v>112.602</v>
      </c>
    </row>
    <row r="1344" spans="1:6" x14ac:dyDescent="0.25">
      <c r="A1344" s="3">
        <v>50000</v>
      </c>
      <c r="B1344" s="3">
        <v>100</v>
      </c>
      <c r="C1344" s="7" t="s">
        <v>8220</v>
      </c>
      <c r="D1344" s="3">
        <v>1</v>
      </c>
      <c r="E1344">
        <f t="shared" si="20"/>
        <v>12455.006404000002</v>
      </c>
      <c r="F1344" s="3">
        <v>112.602</v>
      </c>
    </row>
    <row r="1345" spans="1:6" x14ac:dyDescent="0.25">
      <c r="A1345" s="3">
        <v>50000</v>
      </c>
      <c r="B1345" s="3">
        <v>51149</v>
      </c>
      <c r="C1345" s="7" t="s">
        <v>8220</v>
      </c>
      <c r="D1345" s="3">
        <v>323</v>
      </c>
      <c r="E1345">
        <f t="shared" si="20"/>
        <v>44267.318403999998</v>
      </c>
      <c r="F1345" s="3">
        <v>112.602</v>
      </c>
    </row>
    <row r="1346" spans="1:6" x14ac:dyDescent="0.25">
      <c r="A1346" s="3">
        <v>1500</v>
      </c>
      <c r="B1346" s="3">
        <v>5666</v>
      </c>
      <c r="C1346" s="8" t="s">
        <v>8219</v>
      </c>
      <c r="D1346" s="3">
        <v>139</v>
      </c>
      <c r="E1346">
        <f t="shared" si="20"/>
        <v>696.85440399999982</v>
      </c>
      <c r="F1346" s="3">
        <v>112.602</v>
      </c>
    </row>
    <row r="1347" spans="1:6" x14ac:dyDescent="0.25">
      <c r="A1347" s="3">
        <v>300</v>
      </c>
      <c r="B1347" s="3">
        <v>375</v>
      </c>
      <c r="C1347" s="8" t="s">
        <v>8219</v>
      </c>
      <c r="D1347" s="3">
        <v>7</v>
      </c>
      <c r="E1347">
        <f t="shared" ref="E1347:E1410" si="21">POWER(D1347-F1347,2)</f>
        <v>11151.782404000001</v>
      </c>
      <c r="F1347" s="3">
        <v>112.602</v>
      </c>
    </row>
    <row r="1348" spans="1:6" x14ac:dyDescent="0.25">
      <c r="A1348" s="3">
        <v>4900</v>
      </c>
      <c r="B1348" s="3">
        <v>7219</v>
      </c>
      <c r="C1348" s="8" t="s">
        <v>8219</v>
      </c>
      <c r="D1348" s="3">
        <v>149</v>
      </c>
      <c r="E1348">
        <f t="shared" si="21"/>
        <v>1324.8144039999997</v>
      </c>
      <c r="F1348" s="3">
        <v>112.602</v>
      </c>
    </row>
    <row r="1349" spans="1:6" x14ac:dyDescent="0.25">
      <c r="A1349" s="3">
        <v>2500</v>
      </c>
      <c r="B1349" s="3">
        <v>2555</v>
      </c>
      <c r="C1349" s="8" t="s">
        <v>8219</v>
      </c>
      <c r="D1349" s="3">
        <v>31</v>
      </c>
      <c r="E1349">
        <f t="shared" si="21"/>
        <v>6658.8864040000008</v>
      </c>
      <c r="F1349" s="3">
        <v>112.602</v>
      </c>
    </row>
    <row r="1350" spans="1:6" x14ac:dyDescent="0.25">
      <c r="A1350" s="3">
        <v>5875</v>
      </c>
      <c r="B1350" s="3">
        <v>5985</v>
      </c>
      <c r="C1350" s="8" t="s">
        <v>8219</v>
      </c>
      <c r="D1350" s="3">
        <v>26</v>
      </c>
      <c r="E1350">
        <f t="shared" si="21"/>
        <v>7499.9064040000003</v>
      </c>
      <c r="F1350" s="3">
        <v>112.602</v>
      </c>
    </row>
    <row r="1351" spans="1:6" x14ac:dyDescent="0.25">
      <c r="A1351" s="3">
        <v>5000</v>
      </c>
      <c r="B1351" s="3">
        <v>10210</v>
      </c>
      <c r="C1351" s="8" t="s">
        <v>8219</v>
      </c>
      <c r="D1351" s="3">
        <v>172</v>
      </c>
      <c r="E1351">
        <f t="shared" si="21"/>
        <v>3528.1224039999997</v>
      </c>
      <c r="F1351" s="3">
        <v>112.602</v>
      </c>
    </row>
    <row r="1352" spans="1:6" x14ac:dyDescent="0.25">
      <c r="A1352" s="3">
        <v>5000</v>
      </c>
      <c r="B1352" s="3">
        <v>5202.5</v>
      </c>
      <c r="C1352" s="8" t="s">
        <v>8219</v>
      </c>
      <c r="D1352" s="3">
        <v>78</v>
      </c>
      <c r="E1352">
        <f t="shared" si="21"/>
        <v>1197.2984040000003</v>
      </c>
      <c r="F1352" s="3">
        <v>112.602</v>
      </c>
    </row>
    <row r="1353" spans="1:6" x14ac:dyDescent="0.25">
      <c r="A1353" s="3">
        <v>20000</v>
      </c>
      <c r="B1353" s="3">
        <v>20253</v>
      </c>
      <c r="C1353" s="8" t="s">
        <v>8219</v>
      </c>
      <c r="D1353" s="3">
        <v>120</v>
      </c>
      <c r="E1353">
        <f t="shared" si="21"/>
        <v>54.730403999999943</v>
      </c>
      <c r="F1353" s="3">
        <v>112.602</v>
      </c>
    </row>
    <row r="1354" spans="1:6" x14ac:dyDescent="0.25">
      <c r="A1354" s="3">
        <v>10000</v>
      </c>
      <c r="B1354" s="3">
        <v>13614</v>
      </c>
      <c r="C1354" s="8" t="s">
        <v>8219</v>
      </c>
      <c r="D1354" s="3">
        <v>227</v>
      </c>
      <c r="E1354">
        <f t="shared" si="21"/>
        <v>13086.902403999999</v>
      </c>
      <c r="F1354" s="3">
        <v>112.602</v>
      </c>
    </row>
    <row r="1355" spans="1:6" x14ac:dyDescent="0.25">
      <c r="A1355" s="3">
        <v>1000</v>
      </c>
      <c r="B1355" s="3">
        <v>1336</v>
      </c>
      <c r="C1355" s="8" t="s">
        <v>8219</v>
      </c>
      <c r="D1355" s="3">
        <v>42</v>
      </c>
      <c r="E1355">
        <f t="shared" si="21"/>
        <v>4984.6424040000002</v>
      </c>
      <c r="F1355" s="3">
        <v>112.602</v>
      </c>
    </row>
    <row r="1356" spans="1:6" x14ac:dyDescent="0.25">
      <c r="A1356" s="3">
        <v>1200</v>
      </c>
      <c r="B1356" s="3">
        <v>1563</v>
      </c>
      <c r="C1356" s="8" t="s">
        <v>8219</v>
      </c>
      <c r="D1356" s="3">
        <v>64</v>
      </c>
      <c r="E1356">
        <f t="shared" si="21"/>
        <v>2362.1544040000003</v>
      </c>
      <c r="F1356" s="3">
        <v>112.602</v>
      </c>
    </row>
    <row r="1357" spans="1:6" x14ac:dyDescent="0.25">
      <c r="A1357" s="3">
        <v>2500</v>
      </c>
      <c r="B1357" s="3">
        <v>3067</v>
      </c>
      <c r="C1357" s="8" t="s">
        <v>8219</v>
      </c>
      <c r="D1357" s="3">
        <v>121</v>
      </c>
      <c r="E1357">
        <f t="shared" si="21"/>
        <v>70.526403999999928</v>
      </c>
      <c r="F1357" s="3">
        <v>112.602</v>
      </c>
    </row>
    <row r="1358" spans="1:6" x14ac:dyDescent="0.25">
      <c r="A1358" s="3">
        <v>3400</v>
      </c>
      <c r="B1358" s="3">
        <v>6215.56</v>
      </c>
      <c r="C1358" s="8" t="s">
        <v>8219</v>
      </c>
      <c r="D1358" s="3">
        <v>87</v>
      </c>
      <c r="E1358">
        <f t="shared" si="21"/>
        <v>655.46240400000022</v>
      </c>
      <c r="F1358" s="3">
        <v>112.602</v>
      </c>
    </row>
    <row r="1359" spans="1:6" x14ac:dyDescent="0.25">
      <c r="A1359" s="3">
        <v>2000</v>
      </c>
      <c r="B1359" s="3">
        <v>2506</v>
      </c>
      <c r="C1359" s="8" t="s">
        <v>8219</v>
      </c>
      <c r="D1359" s="3">
        <v>65</v>
      </c>
      <c r="E1359">
        <f t="shared" si="21"/>
        <v>2265.9504040000002</v>
      </c>
      <c r="F1359" s="3">
        <v>112.602</v>
      </c>
    </row>
    <row r="1360" spans="1:6" x14ac:dyDescent="0.25">
      <c r="A1360" s="3">
        <v>3000</v>
      </c>
      <c r="B1360" s="3">
        <v>3350</v>
      </c>
      <c r="C1360" s="8" t="s">
        <v>8219</v>
      </c>
      <c r="D1360" s="3">
        <v>49</v>
      </c>
      <c r="E1360">
        <f t="shared" si="21"/>
        <v>4045.2144040000003</v>
      </c>
      <c r="F1360" s="3">
        <v>112.602</v>
      </c>
    </row>
    <row r="1361" spans="1:6" x14ac:dyDescent="0.25">
      <c r="A1361" s="3">
        <v>660</v>
      </c>
      <c r="B1361" s="3">
        <v>764</v>
      </c>
      <c r="C1361" s="8" t="s">
        <v>8219</v>
      </c>
      <c r="D1361" s="3">
        <v>19</v>
      </c>
      <c r="E1361">
        <f t="shared" si="21"/>
        <v>8761.3344040000011</v>
      </c>
      <c r="F1361" s="3">
        <v>112.602</v>
      </c>
    </row>
    <row r="1362" spans="1:6" x14ac:dyDescent="0.25">
      <c r="A1362" s="3">
        <v>1500</v>
      </c>
      <c r="B1362" s="3">
        <v>2598</v>
      </c>
      <c r="C1362" s="8" t="s">
        <v>8219</v>
      </c>
      <c r="D1362" s="3">
        <v>81</v>
      </c>
      <c r="E1362">
        <f t="shared" si="21"/>
        <v>998.68640400000027</v>
      </c>
      <c r="F1362" s="3">
        <v>112.602</v>
      </c>
    </row>
    <row r="1363" spans="1:6" x14ac:dyDescent="0.25">
      <c r="A1363" s="3">
        <v>6000</v>
      </c>
      <c r="B1363" s="3">
        <v>7559</v>
      </c>
      <c r="C1363" s="8" t="s">
        <v>8219</v>
      </c>
      <c r="D1363" s="3">
        <v>264</v>
      </c>
      <c r="E1363">
        <f t="shared" si="21"/>
        <v>22921.354403999998</v>
      </c>
      <c r="F1363" s="3">
        <v>112.602</v>
      </c>
    </row>
    <row r="1364" spans="1:6" x14ac:dyDescent="0.25">
      <c r="A1364" s="3">
        <v>1000</v>
      </c>
      <c r="B1364" s="3">
        <v>1091</v>
      </c>
      <c r="C1364" s="8" t="s">
        <v>8219</v>
      </c>
      <c r="D1364" s="3">
        <v>25</v>
      </c>
      <c r="E1364">
        <f t="shared" si="21"/>
        <v>7674.1104040000009</v>
      </c>
      <c r="F1364" s="3">
        <v>112.602</v>
      </c>
    </row>
    <row r="1365" spans="1:6" x14ac:dyDescent="0.25">
      <c r="A1365" s="3">
        <v>200</v>
      </c>
      <c r="B1365" s="3">
        <v>200</v>
      </c>
      <c r="C1365" s="8" t="s">
        <v>8219</v>
      </c>
      <c r="D1365" s="3">
        <v>5</v>
      </c>
      <c r="E1365">
        <f t="shared" si="21"/>
        <v>11578.190404000001</v>
      </c>
      <c r="F1365" s="3">
        <v>112.602</v>
      </c>
    </row>
    <row r="1366" spans="1:6" x14ac:dyDescent="0.25">
      <c r="A1366" s="3">
        <v>42000</v>
      </c>
      <c r="B1366" s="3">
        <v>49830</v>
      </c>
      <c r="C1366" s="8" t="s">
        <v>8219</v>
      </c>
      <c r="D1366" s="3">
        <v>144</v>
      </c>
      <c r="E1366">
        <f t="shared" si="21"/>
        <v>985.83440399999972</v>
      </c>
      <c r="F1366" s="3">
        <v>112.602</v>
      </c>
    </row>
    <row r="1367" spans="1:6" x14ac:dyDescent="0.25">
      <c r="A1367" s="3">
        <v>7500</v>
      </c>
      <c r="B1367" s="3">
        <v>7520</v>
      </c>
      <c r="C1367" s="8" t="s">
        <v>8219</v>
      </c>
      <c r="D1367" s="3">
        <v>92</v>
      </c>
      <c r="E1367">
        <f t="shared" si="21"/>
        <v>424.44240400000018</v>
      </c>
      <c r="F1367" s="3">
        <v>112.602</v>
      </c>
    </row>
    <row r="1368" spans="1:6" x14ac:dyDescent="0.25">
      <c r="A1368" s="3">
        <v>7500</v>
      </c>
      <c r="B1368" s="3">
        <v>9486.69</v>
      </c>
      <c r="C1368" s="8" t="s">
        <v>8219</v>
      </c>
      <c r="D1368" s="3">
        <v>147</v>
      </c>
      <c r="E1368">
        <f t="shared" si="21"/>
        <v>1183.2224039999996</v>
      </c>
      <c r="F1368" s="3">
        <v>112.602</v>
      </c>
    </row>
    <row r="1369" spans="1:6" x14ac:dyDescent="0.25">
      <c r="A1369" s="3">
        <v>5000</v>
      </c>
      <c r="B1369" s="3">
        <v>5713</v>
      </c>
      <c r="C1369" s="8" t="s">
        <v>8219</v>
      </c>
      <c r="D1369" s="3">
        <v>90</v>
      </c>
      <c r="E1369">
        <f t="shared" si="21"/>
        <v>510.8504040000002</v>
      </c>
      <c r="F1369" s="3">
        <v>112.602</v>
      </c>
    </row>
    <row r="1370" spans="1:6" x14ac:dyDescent="0.25">
      <c r="A1370" s="3">
        <v>5000</v>
      </c>
      <c r="B1370" s="3">
        <v>5535</v>
      </c>
      <c r="C1370" s="8" t="s">
        <v>8219</v>
      </c>
      <c r="D1370" s="3">
        <v>87</v>
      </c>
      <c r="E1370">
        <f t="shared" si="21"/>
        <v>655.46240400000022</v>
      </c>
      <c r="F1370" s="3">
        <v>112.602</v>
      </c>
    </row>
    <row r="1371" spans="1:6" x14ac:dyDescent="0.25">
      <c r="A1371" s="3">
        <v>32360</v>
      </c>
      <c r="B1371" s="3">
        <v>34090.629999999997</v>
      </c>
      <c r="C1371" s="8" t="s">
        <v>8219</v>
      </c>
      <c r="D1371" s="3">
        <v>406</v>
      </c>
      <c r="E1371">
        <f t="shared" si="21"/>
        <v>86082.386404000019</v>
      </c>
      <c r="F1371" s="3">
        <v>112.602</v>
      </c>
    </row>
    <row r="1372" spans="1:6" x14ac:dyDescent="0.25">
      <c r="A1372" s="3">
        <v>1500</v>
      </c>
      <c r="B1372" s="3">
        <v>1555</v>
      </c>
      <c r="C1372" s="8" t="s">
        <v>8219</v>
      </c>
      <c r="D1372" s="3">
        <v>20</v>
      </c>
      <c r="E1372">
        <f t="shared" si="21"/>
        <v>8575.1304040000014</v>
      </c>
      <c r="F1372" s="3">
        <v>112.602</v>
      </c>
    </row>
    <row r="1373" spans="1:6" x14ac:dyDescent="0.25">
      <c r="A1373" s="3">
        <v>6999</v>
      </c>
      <c r="B1373" s="3">
        <v>7495</v>
      </c>
      <c r="C1373" s="8" t="s">
        <v>8219</v>
      </c>
      <c r="D1373" s="3">
        <v>70</v>
      </c>
      <c r="E1373">
        <f t="shared" si="21"/>
        <v>1814.9304040000004</v>
      </c>
      <c r="F1373" s="3">
        <v>112.602</v>
      </c>
    </row>
    <row r="1374" spans="1:6" x14ac:dyDescent="0.25">
      <c r="A1374" s="3">
        <v>500</v>
      </c>
      <c r="B1374" s="3">
        <v>620</v>
      </c>
      <c r="C1374" s="8" t="s">
        <v>8219</v>
      </c>
      <c r="D1374" s="3">
        <v>16</v>
      </c>
      <c r="E1374">
        <f t="shared" si="21"/>
        <v>9331.9464040000003</v>
      </c>
      <c r="F1374" s="3">
        <v>112.602</v>
      </c>
    </row>
    <row r="1375" spans="1:6" x14ac:dyDescent="0.25">
      <c r="A1375" s="3">
        <v>10000</v>
      </c>
      <c r="B1375" s="3">
        <v>10501</v>
      </c>
      <c r="C1375" s="8" t="s">
        <v>8219</v>
      </c>
      <c r="D1375" s="3">
        <v>52</v>
      </c>
      <c r="E1375">
        <f t="shared" si="21"/>
        <v>3672.6024040000007</v>
      </c>
      <c r="F1375" s="3">
        <v>112.602</v>
      </c>
    </row>
    <row r="1376" spans="1:6" x14ac:dyDescent="0.25">
      <c r="A1376" s="3">
        <v>1500</v>
      </c>
      <c r="B1376" s="3">
        <v>2842</v>
      </c>
      <c r="C1376" s="8" t="s">
        <v>8219</v>
      </c>
      <c r="D1376" s="3">
        <v>66</v>
      </c>
      <c r="E1376">
        <f t="shared" si="21"/>
        <v>2171.7464040000004</v>
      </c>
      <c r="F1376" s="3">
        <v>112.602</v>
      </c>
    </row>
    <row r="1377" spans="1:6" x14ac:dyDescent="0.25">
      <c r="A1377" s="3">
        <v>4000</v>
      </c>
      <c r="B1377" s="3">
        <v>6853</v>
      </c>
      <c r="C1377" s="8" t="s">
        <v>8219</v>
      </c>
      <c r="D1377" s="3">
        <v>109</v>
      </c>
      <c r="E1377">
        <f t="shared" si="21"/>
        <v>12.974404000000028</v>
      </c>
      <c r="F1377" s="3">
        <v>112.602</v>
      </c>
    </row>
    <row r="1378" spans="1:6" x14ac:dyDescent="0.25">
      <c r="A1378" s="3">
        <v>3700</v>
      </c>
      <c r="B1378" s="3">
        <v>9342</v>
      </c>
      <c r="C1378" s="8" t="s">
        <v>8219</v>
      </c>
      <c r="D1378" s="3">
        <v>168</v>
      </c>
      <c r="E1378">
        <f t="shared" si="21"/>
        <v>3068.9384039999995</v>
      </c>
      <c r="F1378" s="3">
        <v>112.602</v>
      </c>
    </row>
    <row r="1379" spans="1:6" x14ac:dyDescent="0.25">
      <c r="A1379" s="3">
        <v>1300</v>
      </c>
      <c r="B1379" s="3">
        <v>1510</v>
      </c>
      <c r="C1379" s="8" t="s">
        <v>8219</v>
      </c>
      <c r="D1379" s="3">
        <v>31</v>
      </c>
      <c r="E1379">
        <f t="shared" si="21"/>
        <v>6658.8864040000008</v>
      </c>
      <c r="F1379" s="3">
        <v>112.602</v>
      </c>
    </row>
    <row r="1380" spans="1:6" x14ac:dyDescent="0.25">
      <c r="A1380" s="3">
        <v>2000</v>
      </c>
      <c r="B1380" s="3">
        <v>4067</v>
      </c>
      <c r="C1380" s="8" t="s">
        <v>8219</v>
      </c>
      <c r="D1380" s="3">
        <v>133</v>
      </c>
      <c r="E1380">
        <f t="shared" si="21"/>
        <v>416.07840399999986</v>
      </c>
      <c r="F1380" s="3">
        <v>112.602</v>
      </c>
    </row>
    <row r="1381" spans="1:6" x14ac:dyDescent="0.25">
      <c r="A1381" s="3">
        <v>10000</v>
      </c>
      <c r="B1381" s="3">
        <v>11160</v>
      </c>
      <c r="C1381" s="8" t="s">
        <v>8219</v>
      </c>
      <c r="D1381" s="3">
        <v>151</v>
      </c>
      <c r="E1381">
        <f t="shared" si="21"/>
        <v>1474.4064039999996</v>
      </c>
      <c r="F1381" s="3">
        <v>112.602</v>
      </c>
    </row>
    <row r="1382" spans="1:6" x14ac:dyDescent="0.25">
      <c r="A1382" s="3">
        <v>25</v>
      </c>
      <c r="B1382" s="3">
        <v>106</v>
      </c>
      <c r="C1382" s="8" t="s">
        <v>8219</v>
      </c>
      <c r="D1382" s="3">
        <v>5</v>
      </c>
      <c r="E1382">
        <f t="shared" si="21"/>
        <v>11578.190404000001</v>
      </c>
      <c r="F1382" s="3">
        <v>112.602</v>
      </c>
    </row>
    <row r="1383" spans="1:6" x14ac:dyDescent="0.25">
      <c r="A1383" s="3">
        <v>5000</v>
      </c>
      <c r="B1383" s="3">
        <v>5355</v>
      </c>
      <c r="C1383" s="8" t="s">
        <v>8219</v>
      </c>
      <c r="D1383" s="3">
        <v>73</v>
      </c>
      <c r="E1383">
        <f t="shared" si="21"/>
        <v>1568.3184040000003</v>
      </c>
      <c r="F1383" s="3">
        <v>112.602</v>
      </c>
    </row>
    <row r="1384" spans="1:6" x14ac:dyDescent="0.25">
      <c r="A1384" s="3">
        <v>8000</v>
      </c>
      <c r="B1384" s="3">
        <v>8349</v>
      </c>
      <c r="C1384" s="8" t="s">
        <v>8219</v>
      </c>
      <c r="D1384" s="3">
        <v>148</v>
      </c>
      <c r="E1384">
        <f t="shared" si="21"/>
        <v>1253.0184039999997</v>
      </c>
      <c r="F1384" s="3">
        <v>112.602</v>
      </c>
    </row>
    <row r="1385" spans="1:6" x14ac:dyDescent="0.25">
      <c r="A1385" s="3">
        <v>2200</v>
      </c>
      <c r="B1385" s="3">
        <v>4673</v>
      </c>
      <c r="C1385" s="8" t="s">
        <v>8219</v>
      </c>
      <c r="D1385" s="3">
        <v>93</v>
      </c>
      <c r="E1385">
        <f t="shared" si="21"/>
        <v>384.23840400000017</v>
      </c>
      <c r="F1385" s="3">
        <v>112.602</v>
      </c>
    </row>
    <row r="1386" spans="1:6" x14ac:dyDescent="0.25">
      <c r="A1386" s="3">
        <v>3500</v>
      </c>
      <c r="B1386" s="3">
        <v>4343</v>
      </c>
      <c r="C1386" s="8" t="s">
        <v>8219</v>
      </c>
      <c r="D1386" s="3">
        <v>63</v>
      </c>
      <c r="E1386">
        <f t="shared" si="21"/>
        <v>2460.3584040000005</v>
      </c>
      <c r="F1386" s="3">
        <v>112.602</v>
      </c>
    </row>
    <row r="1387" spans="1:6" x14ac:dyDescent="0.25">
      <c r="A1387" s="3">
        <v>8000</v>
      </c>
      <c r="B1387" s="3">
        <v>8832.49</v>
      </c>
      <c r="C1387" s="8" t="s">
        <v>8219</v>
      </c>
      <c r="D1387" s="3">
        <v>134</v>
      </c>
      <c r="E1387">
        <f t="shared" si="21"/>
        <v>457.87440399999986</v>
      </c>
      <c r="F1387" s="3">
        <v>112.602</v>
      </c>
    </row>
    <row r="1388" spans="1:6" x14ac:dyDescent="0.25">
      <c r="A1388" s="3">
        <v>400</v>
      </c>
      <c r="B1388" s="3">
        <v>875</v>
      </c>
      <c r="C1388" s="8" t="s">
        <v>8219</v>
      </c>
      <c r="D1388" s="3">
        <v>14</v>
      </c>
      <c r="E1388">
        <f t="shared" si="21"/>
        <v>9722.3544040000015</v>
      </c>
      <c r="F1388" s="3">
        <v>112.602</v>
      </c>
    </row>
    <row r="1389" spans="1:6" x14ac:dyDescent="0.25">
      <c r="A1389" s="3">
        <v>4000</v>
      </c>
      <c r="B1389" s="3">
        <v>5465</v>
      </c>
      <c r="C1389" s="8" t="s">
        <v>8219</v>
      </c>
      <c r="D1389" s="3">
        <v>78</v>
      </c>
      <c r="E1389">
        <f t="shared" si="21"/>
        <v>1197.2984040000003</v>
      </c>
      <c r="F1389" s="3">
        <v>112.602</v>
      </c>
    </row>
    <row r="1390" spans="1:6" x14ac:dyDescent="0.25">
      <c r="A1390" s="3">
        <v>5000</v>
      </c>
      <c r="B1390" s="3">
        <v>6740.37</v>
      </c>
      <c r="C1390" s="8" t="s">
        <v>8219</v>
      </c>
      <c r="D1390" s="3">
        <v>112</v>
      </c>
      <c r="E1390">
        <f t="shared" si="21"/>
        <v>0.36240400000000467</v>
      </c>
      <c r="F1390" s="3">
        <v>112.602</v>
      </c>
    </row>
    <row r="1391" spans="1:6" x14ac:dyDescent="0.25">
      <c r="A1391" s="3">
        <v>500</v>
      </c>
      <c r="B1391" s="3">
        <v>727</v>
      </c>
      <c r="C1391" s="8" t="s">
        <v>8219</v>
      </c>
      <c r="D1391" s="3">
        <v>34</v>
      </c>
      <c r="E1391">
        <f t="shared" si="21"/>
        <v>6178.2744040000007</v>
      </c>
      <c r="F1391" s="3">
        <v>112.602</v>
      </c>
    </row>
    <row r="1392" spans="1:6" x14ac:dyDescent="0.25">
      <c r="A1392" s="3">
        <v>2800</v>
      </c>
      <c r="B1392" s="3">
        <v>3055</v>
      </c>
      <c r="C1392" s="8" t="s">
        <v>8219</v>
      </c>
      <c r="D1392" s="3">
        <v>19</v>
      </c>
      <c r="E1392">
        <f t="shared" si="21"/>
        <v>8761.3344040000011</v>
      </c>
      <c r="F1392" s="3">
        <v>112.602</v>
      </c>
    </row>
    <row r="1393" spans="1:6" x14ac:dyDescent="0.25">
      <c r="A1393" s="3">
        <v>500</v>
      </c>
      <c r="B1393" s="3">
        <v>551</v>
      </c>
      <c r="C1393" s="8" t="s">
        <v>8219</v>
      </c>
      <c r="D1393" s="3">
        <v>13</v>
      </c>
      <c r="E1393">
        <f t="shared" si="21"/>
        <v>9920.5584040000012</v>
      </c>
      <c r="F1393" s="3">
        <v>112.602</v>
      </c>
    </row>
    <row r="1394" spans="1:6" x14ac:dyDescent="0.25">
      <c r="A1394" s="3">
        <v>2500</v>
      </c>
      <c r="B1394" s="3">
        <v>2841</v>
      </c>
      <c r="C1394" s="8" t="s">
        <v>8219</v>
      </c>
      <c r="D1394" s="3">
        <v>104</v>
      </c>
      <c r="E1394">
        <f t="shared" si="21"/>
        <v>73.99440400000006</v>
      </c>
      <c r="F1394" s="3">
        <v>112.602</v>
      </c>
    </row>
    <row r="1395" spans="1:6" x14ac:dyDescent="0.25">
      <c r="A1395" s="3">
        <v>10000</v>
      </c>
      <c r="B1395" s="3">
        <v>10235</v>
      </c>
      <c r="C1395" s="8" t="s">
        <v>8219</v>
      </c>
      <c r="D1395" s="3">
        <v>52</v>
      </c>
      <c r="E1395">
        <f t="shared" si="21"/>
        <v>3672.6024040000007</v>
      </c>
      <c r="F1395" s="3">
        <v>112.602</v>
      </c>
    </row>
    <row r="1396" spans="1:6" x14ac:dyDescent="0.25">
      <c r="A1396" s="3">
        <v>750</v>
      </c>
      <c r="B1396" s="3">
        <v>916</v>
      </c>
      <c r="C1396" s="8" t="s">
        <v>8219</v>
      </c>
      <c r="D1396" s="3">
        <v>17</v>
      </c>
      <c r="E1396">
        <f t="shared" si="21"/>
        <v>9139.7424040000005</v>
      </c>
      <c r="F1396" s="3">
        <v>112.602</v>
      </c>
    </row>
    <row r="1397" spans="1:6" x14ac:dyDescent="0.25">
      <c r="A1397" s="3">
        <v>3500</v>
      </c>
      <c r="B1397" s="3">
        <v>3916</v>
      </c>
      <c r="C1397" s="8" t="s">
        <v>8219</v>
      </c>
      <c r="D1397" s="3">
        <v>82</v>
      </c>
      <c r="E1397">
        <f t="shared" si="21"/>
        <v>936.4824040000002</v>
      </c>
      <c r="F1397" s="3">
        <v>112.602</v>
      </c>
    </row>
    <row r="1398" spans="1:6" x14ac:dyDescent="0.25">
      <c r="A1398" s="3">
        <v>6000</v>
      </c>
      <c r="B1398" s="3">
        <v>6438</v>
      </c>
      <c r="C1398" s="8" t="s">
        <v>8219</v>
      </c>
      <c r="D1398" s="3">
        <v>73</v>
      </c>
      <c r="E1398">
        <f t="shared" si="21"/>
        <v>1568.3184040000003</v>
      </c>
      <c r="F1398" s="3">
        <v>112.602</v>
      </c>
    </row>
    <row r="1399" spans="1:6" x14ac:dyDescent="0.25">
      <c r="A1399" s="3">
        <v>10000</v>
      </c>
      <c r="B1399" s="3">
        <v>11385</v>
      </c>
      <c r="C1399" s="8" t="s">
        <v>8219</v>
      </c>
      <c r="D1399" s="3">
        <v>158</v>
      </c>
      <c r="E1399">
        <f t="shared" si="21"/>
        <v>2060.9784039999995</v>
      </c>
      <c r="F1399" s="3">
        <v>112.602</v>
      </c>
    </row>
    <row r="1400" spans="1:6" x14ac:dyDescent="0.25">
      <c r="A1400" s="3">
        <v>4400</v>
      </c>
      <c r="B1400" s="3">
        <v>4826</v>
      </c>
      <c r="C1400" s="8" t="s">
        <v>8219</v>
      </c>
      <c r="D1400" s="3">
        <v>65</v>
      </c>
      <c r="E1400">
        <f t="shared" si="21"/>
        <v>2265.9504040000002</v>
      </c>
      <c r="F1400" s="3">
        <v>112.602</v>
      </c>
    </row>
    <row r="1401" spans="1:6" x14ac:dyDescent="0.25">
      <c r="A1401" s="3">
        <v>9000</v>
      </c>
      <c r="B1401" s="3">
        <v>11353</v>
      </c>
      <c r="C1401" s="8" t="s">
        <v>8219</v>
      </c>
      <c r="D1401" s="3">
        <v>184</v>
      </c>
      <c r="E1401">
        <f t="shared" si="21"/>
        <v>5097.6744039999994</v>
      </c>
      <c r="F1401" s="3">
        <v>112.602</v>
      </c>
    </row>
    <row r="1402" spans="1:6" x14ac:dyDescent="0.25">
      <c r="A1402" s="3">
        <v>350</v>
      </c>
      <c r="B1402" s="3">
        <v>586</v>
      </c>
      <c r="C1402" s="8" t="s">
        <v>8219</v>
      </c>
      <c r="D1402" s="3">
        <v>34</v>
      </c>
      <c r="E1402">
        <f t="shared" si="21"/>
        <v>6178.2744040000007</v>
      </c>
      <c r="F1402" s="3">
        <v>112.602</v>
      </c>
    </row>
    <row r="1403" spans="1:6" x14ac:dyDescent="0.25">
      <c r="A1403" s="3">
        <v>2500</v>
      </c>
      <c r="B1403" s="3">
        <v>12413</v>
      </c>
      <c r="C1403" s="8" t="s">
        <v>8219</v>
      </c>
      <c r="D1403" s="3">
        <v>240</v>
      </c>
      <c r="E1403">
        <f t="shared" si="21"/>
        <v>16230.250403999999</v>
      </c>
      <c r="F1403" s="3">
        <v>112.602</v>
      </c>
    </row>
    <row r="1404" spans="1:6" x14ac:dyDescent="0.25">
      <c r="A1404" s="3">
        <v>2500</v>
      </c>
      <c r="B1404" s="3">
        <v>2729</v>
      </c>
      <c r="C1404" s="8" t="s">
        <v>8219</v>
      </c>
      <c r="D1404" s="3">
        <v>113</v>
      </c>
      <c r="E1404">
        <f t="shared" si="21"/>
        <v>0.15840399999999694</v>
      </c>
      <c r="F1404" s="3">
        <v>112.602</v>
      </c>
    </row>
    <row r="1405" spans="1:6" x14ac:dyDescent="0.25">
      <c r="A1405" s="3">
        <v>4000</v>
      </c>
      <c r="B1405" s="3">
        <v>4103</v>
      </c>
      <c r="C1405" s="8" t="s">
        <v>8219</v>
      </c>
      <c r="D1405" s="3">
        <v>66</v>
      </c>
      <c r="E1405">
        <f t="shared" si="21"/>
        <v>2171.7464040000004</v>
      </c>
      <c r="F1405" s="3">
        <v>112.602</v>
      </c>
    </row>
    <row r="1406" spans="1:6" x14ac:dyDescent="0.25">
      <c r="A1406" s="3">
        <v>14500</v>
      </c>
      <c r="B1406" s="3">
        <v>241</v>
      </c>
      <c r="C1406" s="9" t="s">
        <v>8221</v>
      </c>
      <c r="D1406" s="3">
        <v>5</v>
      </c>
      <c r="E1406">
        <f t="shared" si="21"/>
        <v>11578.190404000001</v>
      </c>
      <c r="F1406" s="3">
        <v>112.602</v>
      </c>
    </row>
    <row r="1407" spans="1:6" x14ac:dyDescent="0.25">
      <c r="A1407" s="3">
        <v>25000</v>
      </c>
      <c r="B1407" s="3">
        <v>105</v>
      </c>
      <c r="C1407" s="9" t="s">
        <v>8221</v>
      </c>
      <c r="D1407" s="3">
        <v>17</v>
      </c>
      <c r="E1407">
        <f t="shared" si="21"/>
        <v>9139.7424040000005</v>
      </c>
      <c r="F1407" s="3">
        <v>112.602</v>
      </c>
    </row>
    <row r="1408" spans="1:6" x14ac:dyDescent="0.25">
      <c r="A1408" s="3">
        <v>12000</v>
      </c>
      <c r="B1408" s="3">
        <v>15</v>
      </c>
      <c r="C1408" s="9" t="s">
        <v>8221</v>
      </c>
      <c r="D1408" s="3">
        <v>3</v>
      </c>
      <c r="E1408">
        <f t="shared" si="21"/>
        <v>12012.598404</v>
      </c>
      <c r="F1408" s="3">
        <v>112.602</v>
      </c>
    </row>
    <row r="1409" spans="1:6" x14ac:dyDescent="0.25">
      <c r="A1409" s="3">
        <v>3000</v>
      </c>
      <c r="B1409" s="3">
        <v>15</v>
      </c>
      <c r="C1409" s="9" t="s">
        <v>8221</v>
      </c>
      <c r="D1409" s="3">
        <v>2</v>
      </c>
      <c r="E1409">
        <f t="shared" si="21"/>
        <v>12232.802404</v>
      </c>
      <c r="F1409" s="3">
        <v>112.602</v>
      </c>
    </row>
    <row r="1410" spans="1:6" x14ac:dyDescent="0.25">
      <c r="A1410" s="3">
        <v>1000</v>
      </c>
      <c r="B1410" s="3">
        <v>72</v>
      </c>
      <c r="C1410" s="9" t="s">
        <v>8221</v>
      </c>
      <c r="D1410" s="3">
        <v>6</v>
      </c>
      <c r="E1410">
        <f t="shared" si="21"/>
        <v>11363.986404000001</v>
      </c>
      <c r="F1410" s="3">
        <v>112.602</v>
      </c>
    </row>
    <row r="1411" spans="1:6" x14ac:dyDescent="0.25">
      <c r="A1411" s="3">
        <v>4000</v>
      </c>
      <c r="B1411" s="3">
        <v>0</v>
      </c>
      <c r="C1411" s="9" t="s">
        <v>8221</v>
      </c>
      <c r="D1411" s="3">
        <v>0</v>
      </c>
      <c r="E1411">
        <f t="shared" ref="E1411:E1474" si="22">POWER(D1411-F1411,2)</f>
        <v>12679.210404000001</v>
      </c>
      <c r="F1411" s="3">
        <v>112.602</v>
      </c>
    </row>
    <row r="1412" spans="1:6" x14ac:dyDescent="0.25">
      <c r="A1412" s="3">
        <v>6000</v>
      </c>
      <c r="B1412" s="3">
        <v>1</v>
      </c>
      <c r="C1412" s="9" t="s">
        <v>8221</v>
      </c>
      <c r="D1412" s="3">
        <v>1</v>
      </c>
      <c r="E1412">
        <f t="shared" si="22"/>
        <v>12455.006404000002</v>
      </c>
      <c r="F1412" s="3">
        <v>112.602</v>
      </c>
    </row>
    <row r="1413" spans="1:6" x14ac:dyDescent="0.25">
      <c r="A1413" s="3">
        <v>3000</v>
      </c>
      <c r="B1413" s="3">
        <v>7</v>
      </c>
      <c r="C1413" s="9" t="s">
        <v>8221</v>
      </c>
      <c r="D1413" s="3">
        <v>3</v>
      </c>
      <c r="E1413">
        <f t="shared" si="22"/>
        <v>12012.598404</v>
      </c>
      <c r="F1413" s="3">
        <v>112.602</v>
      </c>
    </row>
    <row r="1414" spans="1:6" x14ac:dyDescent="0.25">
      <c r="A1414" s="3">
        <v>7000</v>
      </c>
      <c r="B1414" s="3">
        <v>320</v>
      </c>
      <c r="C1414" s="9" t="s">
        <v>8221</v>
      </c>
      <c r="D1414" s="3">
        <v>13</v>
      </c>
      <c r="E1414">
        <f t="shared" si="22"/>
        <v>9920.5584040000012</v>
      </c>
      <c r="F1414" s="3">
        <v>112.602</v>
      </c>
    </row>
    <row r="1415" spans="1:6" x14ac:dyDescent="0.25">
      <c r="A1415" s="3">
        <v>2000</v>
      </c>
      <c r="B1415" s="3">
        <v>100</v>
      </c>
      <c r="C1415" s="9" t="s">
        <v>8221</v>
      </c>
      <c r="D1415" s="3">
        <v>1</v>
      </c>
      <c r="E1415">
        <f t="shared" si="22"/>
        <v>12455.006404000002</v>
      </c>
      <c r="F1415" s="3">
        <v>112.602</v>
      </c>
    </row>
    <row r="1416" spans="1:6" x14ac:dyDescent="0.25">
      <c r="A1416" s="3">
        <v>500</v>
      </c>
      <c r="B1416" s="3">
        <v>1</v>
      </c>
      <c r="C1416" s="9" t="s">
        <v>8221</v>
      </c>
      <c r="D1416" s="3">
        <v>1</v>
      </c>
      <c r="E1416">
        <f t="shared" si="22"/>
        <v>12455.006404000002</v>
      </c>
      <c r="F1416" s="3">
        <v>112.602</v>
      </c>
    </row>
    <row r="1417" spans="1:6" x14ac:dyDescent="0.25">
      <c r="A1417" s="3">
        <v>4400</v>
      </c>
      <c r="B1417" s="3">
        <v>800</v>
      </c>
      <c r="C1417" s="9" t="s">
        <v>8221</v>
      </c>
      <c r="D1417" s="3">
        <v>9</v>
      </c>
      <c r="E1417">
        <f t="shared" si="22"/>
        <v>10733.374404</v>
      </c>
      <c r="F1417" s="3">
        <v>112.602</v>
      </c>
    </row>
    <row r="1418" spans="1:6" x14ac:dyDescent="0.25">
      <c r="A1418" s="3">
        <v>50000</v>
      </c>
      <c r="B1418" s="3">
        <v>0</v>
      </c>
      <c r="C1418" s="9" t="s">
        <v>8221</v>
      </c>
      <c r="D1418" s="3">
        <v>0</v>
      </c>
      <c r="E1418">
        <f t="shared" si="22"/>
        <v>12679.210404000001</v>
      </c>
      <c r="F1418" s="3">
        <v>112.602</v>
      </c>
    </row>
    <row r="1419" spans="1:6" x14ac:dyDescent="0.25">
      <c r="A1419" s="3">
        <v>4500</v>
      </c>
      <c r="B1419" s="3">
        <v>55</v>
      </c>
      <c r="C1419" s="9" t="s">
        <v>8221</v>
      </c>
      <c r="D1419" s="3">
        <v>2</v>
      </c>
      <c r="E1419">
        <f t="shared" si="22"/>
        <v>12232.802404</v>
      </c>
      <c r="F1419" s="3">
        <v>112.602</v>
      </c>
    </row>
    <row r="1420" spans="1:6" x14ac:dyDescent="0.25">
      <c r="A1420" s="3">
        <v>3000</v>
      </c>
      <c r="B1420" s="3">
        <v>6</v>
      </c>
      <c r="C1420" s="9" t="s">
        <v>8221</v>
      </c>
      <c r="D1420" s="3">
        <v>1</v>
      </c>
      <c r="E1420">
        <f t="shared" si="22"/>
        <v>12455.006404000002</v>
      </c>
      <c r="F1420" s="3">
        <v>112.602</v>
      </c>
    </row>
    <row r="1421" spans="1:6" x14ac:dyDescent="0.25">
      <c r="A1421" s="3">
        <v>6300</v>
      </c>
      <c r="B1421" s="3">
        <v>445</v>
      </c>
      <c r="C1421" s="9" t="s">
        <v>8221</v>
      </c>
      <c r="D1421" s="3">
        <v>10</v>
      </c>
      <c r="E1421">
        <f t="shared" si="22"/>
        <v>10527.170404</v>
      </c>
      <c r="F1421" s="3">
        <v>112.602</v>
      </c>
    </row>
    <row r="1422" spans="1:6" x14ac:dyDescent="0.25">
      <c r="A1422" s="3">
        <v>110</v>
      </c>
      <c r="B1422" s="3">
        <v>3</v>
      </c>
      <c r="C1422" s="9" t="s">
        <v>8221</v>
      </c>
      <c r="D1422" s="3">
        <v>3</v>
      </c>
      <c r="E1422">
        <f t="shared" si="22"/>
        <v>12012.598404</v>
      </c>
      <c r="F1422" s="3">
        <v>112.602</v>
      </c>
    </row>
    <row r="1423" spans="1:6" x14ac:dyDescent="0.25">
      <c r="A1423" s="3">
        <v>200000</v>
      </c>
      <c r="B1423" s="3">
        <v>200</v>
      </c>
      <c r="C1423" s="9" t="s">
        <v>8221</v>
      </c>
      <c r="D1423" s="3">
        <v>2</v>
      </c>
      <c r="E1423">
        <f t="shared" si="22"/>
        <v>12232.802404</v>
      </c>
      <c r="F1423" s="3">
        <v>112.602</v>
      </c>
    </row>
    <row r="1424" spans="1:6" x14ac:dyDescent="0.25">
      <c r="A1424" s="3">
        <v>25000</v>
      </c>
      <c r="B1424" s="3">
        <v>26</v>
      </c>
      <c r="C1424" s="9" t="s">
        <v>8221</v>
      </c>
      <c r="D1424" s="3">
        <v>2</v>
      </c>
      <c r="E1424">
        <f t="shared" si="22"/>
        <v>12232.802404</v>
      </c>
      <c r="F1424" s="3">
        <v>112.602</v>
      </c>
    </row>
    <row r="1425" spans="1:6" x14ac:dyDescent="0.25">
      <c r="A1425" s="3">
        <v>30000</v>
      </c>
      <c r="B1425" s="3">
        <v>100</v>
      </c>
      <c r="C1425" s="9" t="s">
        <v>8221</v>
      </c>
      <c r="D1425" s="3">
        <v>1</v>
      </c>
      <c r="E1425">
        <f t="shared" si="22"/>
        <v>12455.006404000002</v>
      </c>
      <c r="F1425" s="3">
        <v>112.602</v>
      </c>
    </row>
    <row r="1426" spans="1:6" x14ac:dyDescent="0.25">
      <c r="A1426" s="3">
        <v>7500</v>
      </c>
      <c r="B1426" s="3">
        <v>1527</v>
      </c>
      <c r="C1426" s="9" t="s">
        <v>8221</v>
      </c>
      <c r="D1426" s="3">
        <v>14</v>
      </c>
      <c r="E1426">
        <f t="shared" si="22"/>
        <v>9722.3544040000015</v>
      </c>
      <c r="F1426" s="3">
        <v>112.602</v>
      </c>
    </row>
    <row r="1427" spans="1:6" x14ac:dyDescent="0.25">
      <c r="A1427" s="3">
        <v>13000</v>
      </c>
      <c r="B1427" s="3">
        <v>0</v>
      </c>
      <c r="C1427" s="9" t="s">
        <v>8221</v>
      </c>
      <c r="D1427" s="3">
        <v>0</v>
      </c>
      <c r="E1427">
        <f t="shared" si="22"/>
        <v>12679.210404000001</v>
      </c>
      <c r="F1427" s="3">
        <v>112.602</v>
      </c>
    </row>
    <row r="1428" spans="1:6" x14ac:dyDescent="0.25">
      <c r="A1428" s="3">
        <v>1000</v>
      </c>
      <c r="B1428" s="3">
        <v>0</v>
      </c>
      <c r="C1428" s="9" t="s">
        <v>8221</v>
      </c>
      <c r="D1428" s="3">
        <v>0</v>
      </c>
      <c r="E1428">
        <f t="shared" si="22"/>
        <v>12679.210404000001</v>
      </c>
      <c r="F1428" s="3">
        <v>112.602</v>
      </c>
    </row>
    <row r="1429" spans="1:6" x14ac:dyDescent="0.25">
      <c r="A1429" s="3">
        <v>5000</v>
      </c>
      <c r="B1429" s="3">
        <v>419</v>
      </c>
      <c r="C1429" s="9" t="s">
        <v>8221</v>
      </c>
      <c r="D1429" s="3">
        <v>4</v>
      </c>
      <c r="E1429">
        <f t="shared" si="22"/>
        <v>11794.394404000001</v>
      </c>
      <c r="F1429" s="3">
        <v>112.602</v>
      </c>
    </row>
    <row r="1430" spans="1:6" x14ac:dyDescent="0.25">
      <c r="A1430" s="3">
        <v>1000</v>
      </c>
      <c r="B1430" s="3">
        <v>45</v>
      </c>
      <c r="C1430" s="9" t="s">
        <v>8221</v>
      </c>
      <c r="D1430" s="3">
        <v>3</v>
      </c>
      <c r="E1430">
        <f t="shared" si="22"/>
        <v>12012.598404</v>
      </c>
      <c r="F1430" s="3">
        <v>112.602</v>
      </c>
    </row>
    <row r="1431" spans="1:6" x14ac:dyDescent="0.25">
      <c r="A1431" s="3">
        <v>10000</v>
      </c>
      <c r="B1431" s="3">
        <v>0</v>
      </c>
      <c r="C1431" s="9" t="s">
        <v>8221</v>
      </c>
      <c r="D1431" s="3">
        <v>0</v>
      </c>
      <c r="E1431">
        <f t="shared" si="22"/>
        <v>12679.210404000001</v>
      </c>
      <c r="F1431" s="3">
        <v>112.602</v>
      </c>
    </row>
    <row r="1432" spans="1:6" x14ac:dyDescent="0.25">
      <c r="A1432" s="3">
        <v>5000</v>
      </c>
      <c r="B1432" s="3">
        <v>403</v>
      </c>
      <c r="C1432" s="9" t="s">
        <v>8221</v>
      </c>
      <c r="D1432" s="3">
        <v>5</v>
      </c>
      <c r="E1432">
        <f t="shared" si="22"/>
        <v>11578.190404000001</v>
      </c>
      <c r="F1432" s="3">
        <v>112.602</v>
      </c>
    </row>
    <row r="1433" spans="1:6" x14ac:dyDescent="0.25">
      <c r="A1433" s="3">
        <v>17000</v>
      </c>
      <c r="B1433" s="3">
        <v>5431</v>
      </c>
      <c r="C1433" s="9" t="s">
        <v>8221</v>
      </c>
      <c r="D1433" s="3">
        <v>47</v>
      </c>
      <c r="E1433">
        <f t="shared" si="22"/>
        <v>4303.6224040000006</v>
      </c>
      <c r="F1433" s="3">
        <v>112.602</v>
      </c>
    </row>
    <row r="1434" spans="1:6" x14ac:dyDescent="0.25">
      <c r="A1434" s="3">
        <v>40000</v>
      </c>
      <c r="B1434" s="3">
        <v>0</v>
      </c>
      <c r="C1434" s="9" t="s">
        <v>8221</v>
      </c>
      <c r="D1434" s="3">
        <v>0</v>
      </c>
      <c r="E1434">
        <f t="shared" si="22"/>
        <v>12679.210404000001</v>
      </c>
      <c r="F1434" s="3">
        <v>112.602</v>
      </c>
    </row>
    <row r="1435" spans="1:6" x14ac:dyDescent="0.25">
      <c r="A1435" s="3">
        <v>12000</v>
      </c>
      <c r="B1435" s="3">
        <v>805</v>
      </c>
      <c r="C1435" s="9" t="s">
        <v>8221</v>
      </c>
      <c r="D1435" s="3">
        <v>10</v>
      </c>
      <c r="E1435">
        <f t="shared" si="22"/>
        <v>10527.170404</v>
      </c>
      <c r="F1435" s="3">
        <v>112.602</v>
      </c>
    </row>
    <row r="1436" spans="1:6" x14ac:dyDescent="0.25">
      <c r="A1436" s="3">
        <v>82000</v>
      </c>
      <c r="B1436" s="3">
        <v>8190</v>
      </c>
      <c r="C1436" s="9" t="s">
        <v>8221</v>
      </c>
      <c r="D1436" s="3">
        <v>11</v>
      </c>
      <c r="E1436">
        <f t="shared" si="22"/>
        <v>10322.966404000001</v>
      </c>
      <c r="F1436" s="3">
        <v>112.602</v>
      </c>
    </row>
    <row r="1437" spans="1:6" x14ac:dyDescent="0.25">
      <c r="A1437" s="3">
        <v>15000</v>
      </c>
      <c r="B1437" s="3">
        <v>15</v>
      </c>
      <c r="C1437" s="9" t="s">
        <v>8221</v>
      </c>
      <c r="D1437" s="3">
        <v>2</v>
      </c>
      <c r="E1437">
        <f t="shared" si="22"/>
        <v>12232.802404</v>
      </c>
      <c r="F1437" s="3">
        <v>112.602</v>
      </c>
    </row>
    <row r="1438" spans="1:6" x14ac:dyDescent="0.25">
      <c r="A1438" s="3">
        <v>10000</v>
      </c>
      <c r="B1438" s="3">
        <v>77</v>
      </c>
      <c r="C1438" s="9" t="s">
        <v>8221</v>
      </c>
      <c r="D1438" s="3">
        <v>2</v>
      </c>
      <c r="E1438">
        <f t="shared" si="22"/>
        <v>12232.802404</v>
      </c>
      <c r="F1438" s="3">
        <v>112.602</v>
      </c>
    </row>
    <row r="1439" spans="1:6" x14ac:dyDescent="0.25">
      <c r="A1439" s="3">
        <v>3000</v>
      </c>
      <c r="B1439" s="3">
        <v>807</v>
      </c>
      <c r="C1439" s="9" t="s">
        <v>8221</v>
      </c>
      <c r="D1439" s="3">
        <v>22</v>
      </c>
      <c r="E1439">
        <f t="shared" si="22"/>
        <v>8208.7224040000001</v>
      </c>
      <c r="F1439" s="3">
        <v>112.602</v>
      </c>
    </row>
    <row r="1440" spans="1:6" x14ac:dyDescent="0.25">
      <c r="A1440" s="3">
        <v>20000</v>
      </c>
      <c r="B1440" s="3">
        <v>600</v>
      </c>
      <c r="C1440" s="9" t="s">
        <v>8221</v>
      </c>
      <c r="D1440" s="3">
        <v>8</v>
      </c>
      <c r="E1440">
        <f t="shared" si="22"/>
        <v>10941.578404000002</v>
      </c>
      <c r="F1440" s="3">
        <v>112.602</v>
      </c>
    </row>
    <row r="1441" spans="1:6" x14ac:dyDescent="0.25">
      <c r="A1441" s="3">
        <v>2725</v>
      </c>
      <c r="B1441" s="3">
        <v>180</v>
      </c>
      <c r="C1441" s="9" t="s">
        <v>8221</v>
      </c>
      <c r="D1441" s="3">
        <v>6</v>
      </c>
      <c r="E1441">
        <f t="shared" si="22"/>
        <v>11363.986404000001</v>
      </c>
      <c r="F1441" s="3">
        <v>112.602</v>
      </c>
    </row>
    <row r="1442" spans="1:6" x14ac:dyDescent="0.25">
      <c r="A1442" s="3">
        <v>13000</v>
      </c>
      <c r="B1442" s="3">
        <v>1</v>
      </c>
      <c r="C1442" s="9" t="s">
        <v>8221</v>
      </c>
      <c r="D1442" s="3">
        <v>1</v>
      </c>
      <c r="E1442">
        <f t="shared" si="22"/>
        <v>12455.006404000002</v>
      </c>
      <c r="F1442" s="3">
        <v>112.602</v>
      </c>
    </row>
    <row r="1443" spans="1:6" x14ac:dyDescent="0.25">
      <c r="A1443" s="3">
        <v>180000</v>
      </c>
      <c r="B1443" s="3">
        <v>2020</v>
      </c>
      <c r="C1443" s="9" t="s">
        <v>8221</v>
      </c>
      <c r="D1443" s="3">
        <v>3</v>
      </c>
      <c r="E1443">
        <f t="shared" si="22"/>
        <v>12012.598404</v>
      </c>
      <c r="F1443" s="3">
        <v>112.602</v>
      </c>
    </row>
    <row r="1444" spans="1:6" x14ac:dyDescent="0.25">
      <c r="A1444" s="3">
        <v>1500</v>
      </c>
      <c r="B1444" s="3">
        <v>0</v>
      </c>
      <c r="C1444" s="9" t="s">
        <v>8221</v>
      </c>
      <c r="D1444" s="3">
        <v>0</v>
      </c>
      <c r="E1444">
        <f t="shared" si="22"/>
        <v>12679.210404000001</v>
      </c>
      <c r="F1444" s="3">
        <v>112.602</v>
      </c>
    </row>
    <row r="1445" spans="1:6" x14ac:dyDescent="0.25">
      <c r="A1445" s="3">
        <v>13000</v>
      </c>
      <c r="B1445" s="3">
        <v>0</v>
      </c>
      <c r="C1445" s="9" t="s">
        <v>8221</v>
      </c>
      <c r="D1445" s="3">
        <v>0</v>
      </c>
      <c r="E1445">
        <f t="shared" si="22"/>
        <v>12679.210404000001</v>
      </c>
      <c r="F1445" s="3">
        <v>112.602</v>
      </c>
    </row>
    <row r="1446" spans="1:6" x14ac:dyDescent="0.25">
      <c r="A1446" s="3">
        <v>4950</v>
      </c>
      <c r="B1446" s="3">
        <v>0</v>
      </c>
      <c r="C1446" s="9" t="s">
        <v>8221</v>
      </c>
      <c r="D1446" s="3">
        <v>0</v>
      </c>
      <c r="E1446">
        <f t="shared" si="22"/>
        <v>12679.210404000001</v>
      </c>
      <c r="F1446" s="3">
        <v>112.602</v>
      </c>
    </row>
    <row r="1447" spans="1:6" x14ac:dyDescent="0.25">
      <c r="A1447" s="3">
        <v>130000</v>
      </c>
      <c r="B1447" s="3">
        <v>0</v>
      </c>
      <c r="C1447" s="9" t="s">
        <v>8221</v>
      </c>
      <c r="D1447" s="3">
        <v>0</v>
      </c>
      <c r="E1447">
        <f t="shared" si="22"/>
        <v>12679.210404000001</v>
      </c>
      <c r="F1447" s="3">
        <v>112.602</v>
      </c>
    </row>
    <row r="1448" spans="1:6" x14ac:dyDescent="0.25">
      <c r="A1448" s="3">
        <v>900</v>
      </c>
      <c r="B1448" s="3">
        <v>0</v>
      </c>
      <c r="C1448" s="9" t="s">
        <v>8221</v>
      </c>
      <c r="D1448" s="3">
        <v>0</v>
      </c>
      <c r="E1448">
        <f t="shared" si="22"/>
        <v>12679.210404000001</v>
      </c>
      <c r="F1448" s="3">
        <v>112.602</v>
      </c>
    </row>
    <row r="1449" spans="1:6" x14ac:dyDescent="0.25">
      <c r="A1449" s="3">
        <v>500000</v>
      </c>
      <c r="B1449" s="3">
        <v>75</v>
      </c>
      <c r="C1449" s="9" t="s">
        <v>8221</v>
      </c>
      <c r="D1449" s="3">
        <v>3</v>
      </c>
      <c r="E1449">
        <f t="shared" si="22"/>
        <v>12012.598404</v>
      </c>
      <c r="F1449" s="3">
        <v>112.602</v>
      </c>
    </row>
    <row r="1450" spans="1:6" x14ac:dyDescent="0.25">
      <c r="A1450" s="3">
        <v>200000</v>
      </c>
      <c r="B1450" s="3">
        <v>0</v>
      </c>
      <c r="C1450" s="9" t="s">
        <v>8221</v>
      </c>
      <c r="D1450" s="3">
        <v>0</v>
      </c>
      <c r="E1450">
        <f t="shared" si="22"/>
        <v>12679.210404000001</v>
      </c>
      <c r="F1450" s="3">
        <v>112.602</v>
      </c>
    </row>
    <row r="1451" spans="1:6" x14ac:dyDescent="0.25">
      <c r="A1451" s="3">
        <v>8888</v>
      </c>
      <c r="B1451" s="3">
        <v>0</v>
      </c>
      <c r="C1451" s="9" t="s">
        <v>8221</v>
      </c>
      <c r="D1451" s="3">
        <v>0</v>
      </c>
      <c r="E1451">
        <f t="shared" si="22"/>
        <v>12679.210404000001</v>
      </c>
      <c r="F1451" s="3">
        <v>112.602</v>
      </c>
    </row>
    <row r="1452" spans="1:6" x14ac:dyDescent="0.25">
      <c r="A1452" s="3">
        <v>100000</v>
      </c>
      <c r="B1452" s="3">
        <v>1</v>
      </c>
      <c r="C1452" s="9" t="s">
        <v>8221</v>
      </c>
      <c r="D1452" s="3">
        <v>1</v>
      </c>
      <c r="E1452">
        <f t="shared" si="22"/>
        <v>12455.006404000002</v>
      </c>
      <c r="F1452" s="3">
        <v>112.602</v>
      </c>
    </row>
    <row r="1453" spans="1:6" x14ac:dyDescent="0.25">
      <c r="A1453" s="3">
        <v>18950</v>
      </c>
      <c r="B1453" s="3">
        <v>2</v>
      </c>
      <c r="C1453" s="7" t="s">
        <v>8220</v>
      </c>
      <c r="D1453" s="3">
        <v>2</v>
      </c>
      <c r="E1453">
        <f t="shared" si="22"/>
        <v>12232.802404</v>
      </c>
      <c r="F1453" s="3">
        <v>112.602</v>
      </c>
    </row>
    <row r="1454" spans="1:6" x14ac:dyDescent="0.25">
      <c r="A1454" s="3">
        <v>14000</v>
      </c>
      <c r="B1454" s="3">
        <v>0</v>
      </c>
      <c r="C1454" s="7" t="s">
        <v>8220</v>
      </c>
      <c r="D1454" s="3">
        <v>0</v>
      </c>
      <c r="E1454">
        <f t="shared" si="22"/>
        <v>12679.210404000001</v>
      </c>
      <c r="F1454" s="3">
        <v>112.602</v>
      </c>
    </row>
    <row r="1455" spans="1:6" x14ac:dyDescent="0.25">
      <c r="A1455" s="3">
        <v>25000</v>
      </c>
      <c r="B1455" s="3">
        <v>0</v>
      </c>
      <c r="C1455" s="7" t="s">
        <v>8220</v>
      </c>
      <c r="D1455" s="3">
        <v>0</v>
      </c>
      <c r="E1455">
        <f t="shared" si="22"/>
        <v>12679.210404000001</v>
      </c>
      <c r="F1455" s="3">
        <v>112.602</v>
      </c>
    </row>
    <row r="1456" spans="1:6" x14ac:dyDescent="0.25">
      <c r="A1456" s="3">
        <v>1750</v>
      </c>
      <c r="B1456" s="3">
        <v>15</v>
      </c>
      <c r="C1456" s="7" t="s">
        <v>8220</v>
      </c>
      <c r="D1456" s="3">
        <v>1</v>
      </c>
      <c r="E1456">
        <f t="shared" si="22"/>
        <v>12455.006404000002</v>
      </c>
      <c r="F1456" s="3">
        <v>112.602</v>
      </c>
    </row>
    <row r="1457" spans="1:6" x14ac:dyDescent="0.25">
      <c r="A1457" s="3">
        <v>15000</v>
      </c>
      <c r="B1457" s="3">
        <v>1575</v>
      </c>
      <c r="C1457" s="7" t="s">
        <v>8220</v>
      </c>
      <c r="D1457" s="3">
        <v>7</v>
      </c>
      <c r="E1457">
        <f t="shared" si="22"/>
        <v>11151.782404000001</v>
      </c>
      <c r="F1457" s="3">
        <v>112.602</v>
      </c>
    </row>
    <row r="1458" spans="1:6" x14ac:dyDescent="0.25">
      <c r="A1458" s="3">
        <v>5000</v>
      </c>
      <c r="B1458" s="3">
        <v>145</v>
      </c>
      <c r="C1458" s="7" t="s">
        <v>8220</v>
      </c>
      <c r="D1458" s="3">
        <v>3</v>
      </c>
      <c r="E1458">
        <f t="shared" si="22"/>
        <v>12012.598404</v>
      </c>
      <c r="F1458" s="3">
        <v>112.602</v>
      </c>
    </row>
    <row r="1459" spans="1:6" x14ac:dyDescent="0.25">
      <c r="A1459" s="3">
        <v>6000</v>
      </c>
      <c r="B1459" s="3">
        <v>0</v>
      </c>
      <c r="C1459" s="7" t="s">
        <v>8220</v>
      </c>
      <c r="D1459" s="3">
        <v>0</v>
      </c>
      <c r="E1459">
        <f t="shared" si="22"/>
        <v>12679.210404000001</v>
      </c>
      <c r="F1459" s="3">
        <v>112.602</v>
      </c>
    </row>
    <row r="1460" spans="1:6" x14ac:dyDescent="0.25">
      <c r="A1460" s="3">
        <v>5000</v>
      </c>
      <c r="B1460" s="3">
        <v>0</v>
      </c>
      <c r="C1460" s="7" t="s">
        <v>8220</v>
      </c>
      <c r="D1460" s="3">
        <v>0</v>
      </c>
      <c r="E1460">
        <f t="shared" si="22"/>
        <v>12679.210404000001</v>
      </c>
      <c r="F1460" s="3">
        <v>112.602</v>
      </c>
    </row>
    <row r="1461" spans="1:6" x14ac:dyDescent="0.25">
      <c r="A1461" s="3">
        <v>37000</v>
      </c>
      <c r="B1461" s="3">
        <v>0</v>
      </c>
      <c r="C1461" s="7" t="s">
        <v>8220</v>
      </c>
      <c r="D1461" s="3">
        <v>0</v>
      </c>
      <c r="E1461">
        <f t="shared" si="22"/>
        <v>12679.210404000001</v>
      </c>
      <c r="F1461" s="3">
        <v>112.602</v>
      </c>
    </row>
    <row r="1462" spans="1:6" x14ac:dyDescent="0.25">
      <c r="A1462" s="3">
        <v>25000000</v>
      </c>
      <c r="B1462" s="3">
        <v>0</v>
      </c>
      <c r="C1462" s="7" t="s">
        <v>8220</v>
      </c>
      <c r="D1462" s="3">
        <v>0</v>
      </c>
      <c r="E1462">
        <f t="shared" si="22"/>
        <v>12679.210404000001</v>
      </c>
      <c r="F1462" s="3">
        <v>112.602</v>
      </c>
    </row>
    <row r="1463" spans="1:6" x14ac:dyDescent="0.25">
      <c r="A1463" s="3">
        <v>15000</v>
      </c>
      <c r="B1463" s="3">
        <v>15186.69</v>
      </c>
      <c r="C1463" s="8" t="s">
        <v>8219</v>
      </c>
      <c r="D1463" s="3">
        <v>340</v>
      </c>
      <c r="E1463">
        <f t="shared" si="22"/>
        <v>51709.850403999997</v>
      </c>
      <c r="F1463" s="3">
        <v>112.602</v>
      </c>
    </row>
    <row r="1464" spans="1:6" x14ac:dyDescent="0.25">
      <c r="A1464" s="3">
        <v>4000</v>
      </c>
      <c r="B1464" s="3">
        <v>4340.7</v>
      </c>
      <c r="C1464" s="8" t="s">
        <v>8219</v>
      </c>
      <c r="D1464" s="3">
        <v>150</v>
      </c>
      <c r="E1464">
        <f t="shared" si="22"/>
        <v>1398.6104039999998</v>
      </c>
      <c r="F1464" s="3">
        <v>112.602</v>
      </c>
    </row>
    <row r="1465" spans="1:6" x14ac:dyDescent="0.25">
      <c r="A1465" s="3">
        <v>600</v>
      </c>
      <c r="B1465" s="3">
        <v>886</v>
      </c>
      <c r="C1465" s="8" t="s">
        <v>8219</v>
      </c>
      <c r="D1465" s="3">
        <v>25</v>
      </c>
      <c r="E1465">
        <f t="shared" si="22"/>
        <v>7674.1104040000009</v>
      </c>
      <c r="F1465" s="3">
        <v>112.602</v>
      </c>
    </row>
    <row r="1466" spans="1:6" x14ac:dyDescent="0.25">
      <c r="A1466" s="3">
        <v>5000</v>
      </c>
      <c r="B1466" s="3">
        <v>8160</v>
      </c>
      <c r="C1466" s="8" t="s">
        <v>8219</v>
      </c>
      <c r="D1466" s="3">
        <v>234</v>
      </c>
      <c r="E1466">
        <f t="shared" si="22"/>
        <v>14737.474403999999</v>
      </c>
      <c r="F1466" s="3">
        <v>112.602</v>
      </c>
    </row>
    <row r="1467" spans="1:6" x14ac:dyDescent="0.25">
      <c r="A1467" s="3">
        <v>30000</v>
      </c>
      <c r="B1467" s="3">
        <v>136924.35</v>
      </c>
      <c r="C1467" s="8" t="s">
        <v>8219</v>
      </c>
      <c r="D1467" s="3">
        <v>2602</v>
      </c>
      <c r="E1467">
        <f t="shared" si="22"/>
        <v>6197102.402404001</v>
      </c>
      <c r="F1467" s="3">
        <v>112.602</v>
      </c>
    </row>
    <row r="1468" spans="1:6" x14ac:dyDescent="0.25">
      <c r="A1468" s="3">
        <v>16000</v>
      </c>
      <c r="B1468" s="3">
        <v>17260.37</v>
      </c>
      <c r="C1468" s="8" t="s">
        <v>8219</v>
      </c>
      <c r="D1468" s="3">
        <v>248</v>
      </c>
      <c r="E1468">
        <f t="shared" si="22"/>
        <v>18332.618404000001</v>
      </c>
      <c r="F1468" s="3">
        <v>112.602</v>
      </c>
    </row>
    <row r="1469" spans="1:6" x14ac:dyDescent="0.25">
      <c r="A1469" s="3">
        <v>40000</v>
      </c>
      <c r="B1469" s="3">
        <v>46032</v>
      </c>
      <c r="C1469" s="8" t="s">
        <v>8219</v>
      </c>
      <c r="D1469" s="3">
        <v>600</v>
      </c>
      <c r="E1469">
        <f t="shared" si="22"/>
        <v>237556.81040400002</v>
      </c>
      <c r="F1469" s="3">
        <v>112.602</v>
      </c>
    </row>
    <row r="1470" spans="1:6" x14ac:dyDescent="0.25">
      <c r="A1470" s="3">
        <v>9500</v>
      </c>
      <c r="B1470" s="3">
        <v>9725</v>
      </c>
      <c r="C1470" s="8" t="s">
        <v>8219</v>
      </c>
      <c r="D1470" s="3">
        <v>293</v>
      </c>
      <c r="E1470">
        <f t="shared" si="22"/>
        <v>32543.438403999997</v>
      </c>
      <c r="F1470" s="3">
        <v>112.602</v>
      </c>
    </row>
    <row r="1471" spans="1:6" x14ac:dyDescent="0.25">
      <c r="A1471" s="3">
        <v>44250</v>
      </c>
      <c r="B1471" s="3">
        <v>47978</v>
      </c>
      <c r="C1471" s="8" t="s">
        <v>8219</v>
      </c>
      <c r="D1471" s="3">
        <v>321</v>
      </c>
      <c r="E1471">
        <f t="shared" si="22"/>
        <v>43429.726404000001</v>
      </c>
      <c r="F1471" s="3">
        <v>112.602</v>
      </c>
    </row>
    <row r="1472" spans="1:6" x14ac:dyDescent="0.25">
      <c r="A1472" s="3">
        <v>1500</v>
      </c>
      <c r="B1472" s="3">
        <v>1877</v>
      </c>
      <c r="C1472" s="8" t="s">
        <v>8219</v>
      </c>
      <c r="D1472" s="3">
        <v>81</v>
      </c>
      <c r="E1472">
        <f t="shared" si="22"/>
        <v>998.68640400000027</v>
      </c>
      <c r="F1472" s="3">
        <v>112.602</v>
      </c>
    </row>
    <row r="1473" spans="1:6" x14ac:dyDescent="0.25">
      <c r="A1473" s="3">
        <v>32000</v>
      </c>
      <c r="B1473" s="3">
        <v>33229</v>
      </c>
      <c r="C1473" s="8" t="s">
        <v>8219</v>
      </c>
      <c r="D1473" s="3">
        <v>343</v>
      </c>
      <c r="E1473">
        <f t="shared" si="22"/>
        <v>53083.238403999996</v>
      </c>
      <c r="F1473" s="3">
        <v>112.602</v>
      </c>
    </row>
    <row r="1474" spans="1:6" x14ac:dyDescent="0.25">
      <c r="A1474" s="3">
        <v>25000</v>
      </c>
      <c r="B1474" s="3">
        <v>34676</v>
      </c>
      <c r="C1474" s="8" t="s">
        <v>8219</v>
      </c>
      <c r="D1474" s="3">
        <v>336</v>
      </c>
      <c r="E1474">
        <f t="shared" si="22"/>
        <v>49906.666403999996</v>
      </c>
      <c r="F1474" s="3">
        <v>112.602</v>
      </c>
    </row>
    <row r="1475" spans="1:6" x14ac:dyDescent="0.25">
      <c r="A1475" s="3">
        <v>1500</v>
      </c>
      <c r="B1475" s="3">
        <v>1807.74</v>
      </c>
      <c r="C1475" s="8" t="s">
        <v>8219</v>
      </c>
      <c r="D1475" s="3">
        <v>47</v>
      </c>
      <c r="E1475">
        <f t="shared" ref="E1475:E1538" si="23">POWER(D1475-F1475,2)</f>
        <v>4303.6224040000006</v>
      </c>
      <c r="F1475" s="3">
        <v>112.602</v>
      </c>
    </row>
    <row r="1476" spans="1:6" x14ac:dyDescent="0.25">
      <c r="A1476" s="3">
        <v>3000</v>
      </c>
      <c r="B1476" s="3">
        <v>3368</v>
      </c>
      <c r="C1476" s="8" t="s">
        <v>8219</v>
      </c>
      <c r="D1476" s="3">
        <v>76</v>
      </c>
      <c r="E1476">
        <f t="shared" si="23"/>
        <v>1339.7064040000002</v>
      </c>
      <c r="F1476" s="3">
        <v>112.602</v>
      </c>
    </row>
    <row r="1477" spans="1:6" x14ac:dyDescent="0.25">
      <c r="A1477" s="3">
        <v>15000</v>
      </c>
      <c r="B1477" s="3">
        <v>28300.45</v>
      </c>
      <c r="C1477" s="8" t="s">
        <v>8219</v>
      </c>
      <c r="D1477" s="3">
        <v>441</v>
      </c>
      <c r="E1477">
        <f t="shared" si="23"/>
        <v>107845.24640400002</v>
      </c>
      <c r="F1477" s="3">
        <v>112.602</v>
      </c>
    </row>
    <row r="1478" spans="1:6" x14ac:dyDescent="0.25">
      <c r="A1478" s="3">
        <v>6000</v>
      </c>
      <c r="B1478" s="3">
        <v>39693.279999999999</v>
      </c>
      <c r="C1478" s="8" t="s">
        <v>8219</v>
      </c>
      <c r="D1478" s="3">
        <v>916</v>
      </c>
      <c r="E1478">
        <f t="shared" si="23"/>
        <v>645448.34640400007</v>
      </c>
      <c r="F1478" s="3">
        <v>112.602</v>
      </c>
    </row>
    <row r="1479" spans="1:6" x14ac:dyDescent="0.25">
      <c r="A1479" s="3">
        <v>30000</v>
      </c>
      <c r="B1479" s="3">
        <v>33393</v>
      </c>
      <c r="C1479" s="8" t="s">
        <v>8219</v>
      </c>
      <c r="D1479" s="3">
        <v>369</v>
      </c>
      <c r="E1479">
        <f t="shared" si="23"/>
        <v>65739.934404000014</v>
      </c>
      <c r="F1479" s="3">
        <v>112.602</v>
      </c>
    </row>
    <row r="1480" spans="1:6" x14ac:dyDescent="0.25">
      <c r="A1480" s="3">
        <v>50000</v>
      </c>
      <c r="B1480" s="3">
        <v>590807.11</v>
      </c>
      <c r="C1480" s="8" t="s">
        <v>8219</v>
      </c>
      <c r="D1480" s="3">
        <v>20242</v>
      </c>
      <c r="E1480">
        <f t="shared" si="23"/>
        <v>405192663.84240407</v>
      </c>
      <c r="F1480" s="3">
        <v>112.602</v>
      </c>
    </row>
    <row r="1481" spans="1:6" x14ac:dyDescent="0.25">
      <c r="A1481" s="3">
        <v>1600</v>
      </c>
      <c r="B1481" s="3">
        <v>2198</v>
      </c>
      <c r="C1481" s="8" t="s">
        <v>8219</v>
      </c>
      <c r="D1481" s="3">
        <v>71</v>
      </c>
      <c r="E1481">
        <f t="shared" si="23"/>
        <v>1730.7264040000002</v>
      </c>
      <c r="F1481" s="3">
        <v>112.602</v>
      </c>
    </row>
    <row r="1482" spans="1:6" x14ac:dyDescent="0.25">
      <c r="A1482" s="3">
        <v>50000</v>
      </c>
      <c r="B1482" s="3">
        <v>58520.2</v>
      </c>
      <c r="C1482" s="8" t="s">
        <v>8219</v>
      </c>
      <c r="D1482" s="3">
        <v>635</v>
      </c>
      <c r="E1482">
        <f t="shared" si="23"/>
        <v>272899.67040400003</v>
      </c>
      <c r="F1482" s="3">
        <v>112.602</v>
      </c>
    </row>
    <row r="1483" spans="1:6" x14ac:dyDescent="0.25">
      <c r="A1483" s="3">
        <v>5000</v>
      </c>
      <c r="B1483" s="3">
        <v>105</v>
      </c>
      <c r="C1483" s="9" t="s">
        <v>8221</v>
      </c>
      <c r="D1483" s="3">
        <v>6</v>
      </c>
      <c r="E1483">
        <f t="shared" si="23"/>
        <v>11363.986404000001</v>
      </c>
      <c r="F1483" s="3">
        <v>112.602</v>
      </c>
    </row>
    <row r="1484" spans="1:6" x14ac:dyDescent="0.25">
      <c r="A1484" s="3">
        <v>5000</v>
      </c>
      <c r="B1484" s="3">
        <v>5</v>
      </c>
      <c r="C1484" s="9" t="s">
        <v>8221</v>
      </c>
      <c r="D1484" s="3">
        <v>1</v>
      </c>
      <c r="E1484">
        <f t="shared" si="23"/>
        <v>12455.006404000002</v>
      </c>
      <c r="F1484" s="3">
        <v>112.602</v>
      </c>
    </row>
    <row r="1485" spans="1:6" x14ac:dyDescent="0.25">
      <c r="A1485" s="3">
        <v>7000</v>
      </c>
      <c r="B1485" s="3">
        <v>50</v>
      </c>
      <c r="C1485" s="9" t="s">
        <v>8221</v>
      </c>
      <c r="D1485" s="3">
        <v>2</v>
      </c>
      <c r="E1485">
        <f t="shared" si="23"/>
        <v>12232.802404</v>
      </c>
      <c r="F1485" s="3">
        <v>112.602</v>
      </c>
    </row>
    <row r="1486" spans="1:6" x14ac:dyDescent="0.25">
      <c r="A1486" s="3">
        <v>2000</v>
      </c>
      <c r="B1486" s="3">
        <v>0</v>
      </c>
      <c r="C1486" s="9" t="s">
        <v>8221</v>
      </c>
      <c r="D1486" s="3">
        <v>0</v>
      </c>
      <c r="E1486">
        <f t="shared" si="23"/>
        <v>12679.210404000001</v>
      </c>
      <c r="F1486" s="3">
        <v>112.602</v>
      </c>
    </row>
    <row r="1487" spans="1:6" x14ac:dyDescent="0.25">
      <c r="A1487" s="3">
        <v>6700</v>
      </c>
      <c r="B1487" s="3">
        <v>150</v>
      </c>
      <c r="C1487" s="9" t="s">
        <v>8221</v>
      </c>
      <c r="D1487" s="3">
        <v>3</v>
      </c>
      <c r="E1487">
        <f t="shared" si="23"/>
        <v>12012.598404</v>
      </c>
      <c r="F1487" s="3">
        <v>112.602</v>
      </c>
    </row>
    <row r="1488" spans="1:6" x14ac:dyDescent="0.25">
      <c r="A1488" s="3">
        <v>20000</v>
      </c>
      <c r="B1488" s="3">
        <v>48</v>
      </c>
      <c r="C1488" s="9" t="s">
        <v>8221</v>
      </c>
      <c r="D1488" s="3">
        <v>3</v>
      </c>
      <c r="E1488">
        <f t="shared" si="23"/>
        <v>12012.598404</v>
      </c>
      <c r="F1488" s="3">
        <v>112.602</v>
      </c>
    </row>
    <row r="1489" spans="1:6" x14ac:dyDescent="0.25">
      <c r="A1489" s="3">
        <v>10000</v>
      </c>
      <c r="B1489" s="3">
        <v>0</v>
      </c>
      <c r="C1489" s="9" t="s">
        <v>8221</v>
      </c>
      <c r="D1489" s="3">
        <v>0</v>
      </c>
      <c r="E1489">
        <f t="shared" si="23"/>
        <v>12679.210404000001</v>
      </c>
      <c r="F1489" s="3">
        <v>112.602</v>
      </c>
    </row>
    <row r="1490" spans="1:6" x14ac:dyDescent="0.25">
      <c r="A1490" s="3">
        <v>15000</v>
      </c>
      <c r="B1490" s="3">
        <v>360</v>
      </c>
      <c r="C1490" s="9" t="s">
        <v>8221</v>
      </c>
      <c r="D1490" s="3">
        <v>6</v>
      </c>
      <c r="E1490">
        <f t="shared" si="23"/>
        <v>11363.986404000001</v>
      </c>
      <c r="F1490" s="3">
        <v>112.602</v>
      </c>
    </row>
    <row r="1491" spans="1:6" x14ac:dyDescent="0.25">
      <c r="A1491" s="3">
        <v>5000</v>
      </c>
      <c r="B1491" s="3">
        <v>0</v>
      </c>
      <c r="C1491" s="9" t="s">
        <v>8221</v>
      </c>
      <c r="D1491" s="3">
        <v>0</v>
      </c>
      <c r="E1491">
        <f t="shared" si="23"/>
        <v>12679.210404000001</v>
      </c>
      <c r="F1491" s="3">
        <v>112.602</v>
      </c>
    </row>
    <row r="1492" spans="1:6" x14ac:dyDescent="0.25">
      <c r="A1492" s="3">
        <v>2900</v>
      </c>
      <c r="B1492" s="3">
        <v>895</v>
      </c>
      <c r="C1492" s="9" t="s">
        <v>8221</v>
      </c>
      <c r="D1492" s="3">
        <v>19</v>
      </c>
      <c r="E1492">
        <f t="shared" si="23"/>
        <v>8761.3344040000011</v>
      </c>
      <c r="F1492" s="3">
        <v>112.602</v>
      </c>
    </row>
    <row r="1493" spans="1:6" x14ac:dyDescent="0.25">
      <c r="A1493" s="3">
        <v>1200</v>
      </c>
      <c r="B1493" s="3">
        <v>100</v>
      </c>
      <c r="C1493" s="9" t="s">
        <v>8221</v>
      </c>
      <c r="D1493" s="3">
        <v>1</v>
      </c>
      <c r="E1493">
        <f t="shared" si="23"/>
        <v>12455.006404000002</v>
      </c>
      <c r="F1493" s="3">
        <v>112.602</v>
      </c>
    </row>
    <row r="1494" spans="1:6" x14ac:dyDescent="0.25">
      <c r="A1494" s="3">
        <v>4000</v>
      </c>
      <c r="B1494" s="3">
        <v>30</v>
      </c>
      <c r="C1494" s="9" t="s">
        <v>8221</v>
      </c>
      <c r="D1494" s="3">
        <v>2</v>
      </c>
      <c r="E1494">
        <f t="shared" si="23"/>
        <v>12232.802404</v>
      </c>
      <c r="F1494" s="3">
        <v>112.602</v>
      </c>
    </row>
    <row r="1495" spans="1:6" x14ac:dyDescent="0.25">
      <c r="A1495" s="3">
        <v>2400</v>
      </c>
      <c r="B1495" s="3">
        <v>0</v>
      </c>
      <c r="C1495" s="9" t="s">
        <v>8221</v>
      </c>
      <c r="D1495" s="3">
        <v>0</v>
      </c>
      <c r="E1495">
        <f t="shared" si="23"/>
        <v>12679.210404000001</v>
      </c>
      <c r="F1495" s="3">
        <v>112.602</v>
      </c>
    </row>
    <row r="1496" spans="1:6" x14ac:dyDescent="0.25">
      <c r="A1496" s="3">
        <v>5000</v>
      </c>
      <c r="B1496" s="3">
        <v>445</v>
      </c>
      <c r="C1496" s="9" t="s">
        <v>8221</v>
      </c>
      <c r="D1496" s="3">
        <v>11</v>
      </c>
      <c r="E1496">
        <f t="shared" si="23"/>
        <v>10322.966404000001</v>
      </c>
      <c r="F1496" s="3">
        <v>112.602</v>
      </c>
    </row>
    <row r="1497" spans="1:6" x14ac:dyDescent="0.25">
      <c r="A1497" s="3">
        <v>2000</v>
      </c>
      <c r="B1497" s="3">
        <v>0</v>
      </c>
      <c r="C1497" s="9" t="s">
        <v>8221</v>
      </c>
      <c r="D1497" s="3">
        <v>0</v>
      </c>
      <c r="E1497">
        <f t="shared" si="23"/>
        <v>12679.210404000001</v>
      </c>
      <c r="F1497" s="3">
        <v>112.602</v>
      </c>
    </row>
    <row r="1498" spans="1:6" x14ac:dyDescent="0.25">
      <c r="A1498" s="3">
        <v>1500</v>
      </c>
      <c r="B1498" s="3">
        <v>0</v>
      </c>
      <c r="C1498" s="9" t="s">
        <v>8221</v>
      </c>
      <c r="D1498" s="3">
        <v>0</v>
      </c>
      <c r="E1498">
        <f t="shared" si="23"/>
        <v>12679.210404000001</v>
      </c>
      <c r="F1498" s="3">
        <v>112.602</v>
      </c>
    </row>
    <row r="1499" spans="1:6" x14ac:dyDescent="0.25">
      <c r="A1499" s="3">
        <v>15000</v>
      </c>
      <c r="B1499" s="3">
        <v>1</v>
      </c>
      <c r="C1499" s="9" t="s">
        <v>8221</v>
      </c>
      <c r="D1499" s="3">
        <v>1</v>
      </c>
      <c r="E1499">
        <f t="shared" si="23"/>
        <v>12455.006404000002</v>
      </c>
      <c r="F1499" s="3">
        <v>112.602</v>
      </c>
    </row>
    <row r="1500" spans="1:6" x14ac:dyDescent="0.25">
      <c r="A1500" s="3">
        <v>3000</v>
      </c>
      <c r="B1500" s="3">
        <v>57</v>
      </c>
      <c r="C1500" s="9" t="s">
        <v>8221</v>
      </c>
      <c r="D1500" s="3">
        <v>3</v>
      </c>
      <c r="E1500">
        <f t="shared" si="23"/>
        <v>12012.598404</v>
      </c>
      <c r="F1500" s="3">
        <v>112.602</v>
      </c>
    </row>
    <row r="1501" spans="1:6" x14ac:dyDescent="0.25">
      <c r="A1501" s="3">
        <v>2000</v>
      </c>
      <c r="B1501" s="3">
        <v>5</v>
      </c>
      <c r="C1501" s="9" t="s">
        <v>8221</v>
      </c>
      <c r="D1501" s="3">
        <v>1</v>
      </c>
      <c r="E1501">
        <f t="shared" si="23"/>
        <v>12455.006404000002</v>
      </c>
      <c r="F1501" s="3">
        <v>112.602</v>
      </c>
    </row>
    <row r="1502" spans="1:6" x14ac:dyDescent="0.25">
      <c r="A1502" s="3">
        <v>2800</v>
      </c>
      <c r="B1502" s="3">
        <v>701</v>
      </c>
      <c r="C1502" s="9" t="s">
        <v>8221</v>
      </c>
      <c r="D1502" s="3">
        <v>15</v>
      </c>
      <c r="E1502">
        <f t="shared" si="23"/>
        <v>9526.150404</v>
      </c>
      <c r="F1502" s="3">
        <v>112.602</v>
      </c>
    </row>
    <row r="1503" spans="1:6" x14ac:dyDescent="0.25">
      <c r="A1503" s="3">
        <v>52000</v>
      </c>
      <c r="B1503" s="3">
        <v>86492</v>
      </c>
      <c r="C1503" s="8" t="s">
        <v>8219</v>
      </c>
      <c r="D1503" s="3">
        <v>885</v>
      </c>
      <c r="E1503">
        <f t="shared" si="23"/>
        <v>596598.67040400009</v>
      </c>
      <c r="F1503" s="3">
        <v>112.602</v>
      </c>
    </row>
    <row r="1504" spans="1:6" x14ac:dyDescent="0.25">
      <c r="A1504" s="3">
        <v>22000</v>
      </c>
      <c r="B1504" s="3">
        <v>22318</v>
      </c>
      <c r="C1504" s="8" t="s">
        <v>8219</v>
      </c>
      <c r="D1504" s="3">
        <v>329</v>
      </c>
      <c r="E1504">
        <f t="shared" si="23"/>
        <v>46828.094403999996</v>
      </c>
      <c r="F1504" s="3">
        <v>112.602</v>
      </c>
    </row>
    <row r="1505" spans="1:6" x14ac:dyDescent="0.25">
      <c r="A1505" s="3">
        <v>3750</v>
      </c>
      <c r="B1505" s="3">
        <v>4045.93</v>
      </c>
      <c r="C1505" s="8" t="s">
        <v>8219</v>
      </c>
      <c r="D1505" s="3">
        <v>71</v>
      </c>
      <c r="E1505">
        <f t="shared" si="23"/>
        <v>1730.7264040000002</v>
      </c>
      <c r="F1505" s="3">
        <v>112.602</v>
      </c>
    </row>
    <row r="1506" spans="1:6" x14ac:dyDescent="0.25">
      <c r="A1506" s="3">
        <v>6500</v>
      </c>
      <c r="B1506" s="3">
        <v>18066</v>
      </c>
      <c r="C1506" s="8" t="s">
        <v>8219</v>
      </c>
      <c r="D1506" s="3">
        <v>269</v>
      </c>
      <c r="E1506">
        <f t="shared" si="23"/>
        <v>24460.334403999997</v>
      </c>
      <c r="F1506" s="3">
        <v>112.602</v>
      </c>
    </row>
    <row r="1507" spans="1:6" x14ac:dyDescent="0.25">
      <c r="A1507" s="3">
        <v>16000</v>
      </c>
      <c r="B1507" s="3">
        <v>16573</v>
      </c>
      <c r="C1507" s="8" t="s">
        <v>8219</v>
      </c>
      <c r="D1507" s="3">
        <v>345</v>
      </c>
      <c r="E1507">
        <f t="shared" si="23"/>
        <v>54008.830404</v>
      </c>
      <c r="F1507" s="3">
        <v>112.602</v>
      </c>
    </row>
    <row r="1508" spans="1:6" x14ac:dyDescent="0.25">
      <c r="A1508" s="3">
        <v>1500</v>
      </c>
      <c r="B1508" s="3">
        <v>1671</v>
      </c>
      <c r="C1508" s="8" t="s">
        <v>8219</v>
      </c>
      <c r="D1508" s="3">
        <v>43</v>
      </c>
      <c r="E1508">
        <f t="shared" si="23"/>
        <v>4844.4384040000004</v>
      </c>
      <c r="F1508" s="3">
        <v>112.602</v>
      </c>
    </row>
    <row r="1509" spans="1:6" x14ac:dyDescent="0.25">
      <c r="A1509" s="3">
        <v>1200</v>
      </c>
      <c r="B1509" s="3">
        <v>2580</v>
      </c>
      <c r="C1509" s="8" t="s">
        <v>8219</v>
      </c>
      <c r="D1509" s="3">
        <v>33</v>
      </c>
      <c r="E1509">
        <f t="shared" si="23"/>
        <v>6336.4784040000004</v>
      </c>
      <c r="F1509" s="3">
        <v>112.602</v>
      </c>
    </row>
    <row r="1510" spans="1:6" x14ac:dyDescent="0.25">
      <c r="A1510" s="3">
        <v>18500</v>
      </c>
      <c r="B1510" s="3">
        <v>20491</v>
      </c>
      <c r="C1510" s="8" t="s">
        <v>8219</v>
      </c>
      <c r="D1510" s="3">
        <v>211</v>
      </c>
      <c r="E1510">
        <f t="shared" si="23"/>
        <v>9682.1664039999996</v>
      </c>
      <c r="F1510" s="3">
        <v>112.602</v>
      </c>
    </row>
    <row r="1511" spans="1:6" x14ac:dyDescent="0.25">
      <c r="A1511" s="3">
        <v>17500</v>
      </c>
      <c r="B1511" s="3">
        <v>21637.22</v>
      </c>
      <c r="C1511" s="8" t="s">
        <v>8219</v>
      </c>
      <c r="D1511" s="3">
        <v>196</v>
      </c>
      <c r="E1511">
        <f t="shared" si="23"/>
        <v>6955.2264039999991</v>
      </c>
      <c r="F1511" s="3">
        <v>112.602</v>
      </c>
    </row>
    <row r="1512" spans="1:6" x14ac:dyDescent="0.25">
      <c r="A1512" s="3">
        <v>16000</v>
      </c>
      <c r="B1512" s="3">
        <v>16165.6</v>
      </c>
      <c r="C1512" s="8" t="s">
        <v>8219</v>
      </c>
      <c r="D1512" s="3">
        <v>405</v>
      </c>
      <c r="E1512">
        <f t="shared" si="23"/>
        <v>85496.590404000017</v>
      </c>
      <c r="F1512" s="3">
        <v>112.602</v>
      </c>
    </row>
    <row r="1513" spans="1:6" x14ac:dyDescent="0.25">
      <c r="A1513" s="3">
        <v>14000</v>
      </c>
      <c r="B1513" s="3">
        <v>15651</v>
      </c>
      <c r="C1513" s="8" t="s">
        <v>8219</v>
      </c>
      <c r="D1513" s="3">
        <v>206</v>
      </c>
      <c r="E1513">
        <f t="shared" si="23"/>
        <v>8723.186404</v>
      </c>
      <c r="F1513" s="3">
        <v>112.602</v>
      </c>
    </row>
    <row r="1514" spans="1:6" x14ac:dyDescent="0.25">
      <c r="A1514" s="3">
        <v>3500</v>
      </c>
      <c r="B1514" s="3">
        <v>19557</v>
      </c>
      <c r="C1514" s="8" t="s">
        <v>8219</v>
      </c>
      <c r="D1514" s="3">
        <v>335</v>
      </c>
      <c r="E1514">
        <f t="shared" si="23"/>
        <v>49460.870404000001</v>
      </c>
      <c r="F1514" s="3">
        <v>112.602</v>
      </c>
    </row>
    <row r="1515" spans="1:6" x14ac:dyDescent="0.25">
      <c r="A1515" s="3">
        <v>8000</v>
      </c>
      <c r="B1515" s="3">
        <v>12001.5</v>
      </c>
      <c r="C1515" s="8" t="s">
        <v>8219</v>
      </c>
      <c r="D1515" s="3">
        <v>215</v>
      </c>
      <c r="E1515">
        <f t="shared" si="23"/>
        <v>10485.350403999999</v>
      </c>
      <c r="F1515" s="3">
        <v>112.602</v>
      </c>
    </row>
    <row r="1516" spans="1:6" x14ac:dyDescent="0.25">
      <c r="A1516" s="3">
        <v>25000</v>
      </c>
      <c r="B1516" s="3">
        <v>26619</v>
      </c>
      <c r="C1516" s="8" t="s">
        <v>8219</v>
      </c>
      <c r="D1516" s="3">
        <v>176</v>
      </c>
      <c r="E1516">
        <f t="shared" si="23"/>
        <v>4019.3064039999995</v>
      </c>
      <c r="F1516" s="3">
        <v>112.602</v>
      </c>
    </row>
    <row r="1517" spans="1:6" x14ac:dyDescent="0.25">
      <c r="A1517" s="3">
        <v>300000</v>
      </c>
      <c r="B1517" s="3">
        <v>471567</v>
      </c>
      <c r="C1517" s="8" t="s">
        <v>8219</v>
      </c>
      <c r="D1517" s="3">
        <v>555</v>
      </c>
      <c r="E1517">
        <f t="shared" si="23"/>
        <v>195715.99040400001</v>
      </c>
      <c r="F1517" s="3">
        <v>112.602</v>
      </c>
    </row>
    <row r="1518" spans="1:6" x14ac:dyDescent="0.25">
      <c r="A1518" s="3">
        <v>17000</v>
      </c>
      <c r="B1518" s="3">
        <v>18472</v>
      </c>
      <c r="C1518" s="8" t="s">
        <v>8219</v>
      </c>
      <c r="D1518" s="3">
        <v>116</v>
      </c>
      <c r="E1518">
        <f t="shared" si="23"/>
        <v>11.546403999999974</v>
      </c>
      <c r="F1518" s="3">
        <v>112.602</v>
      </c>
    </row>
    <row r="1519" spans="1:6" x14ac:dyDescent="0.25">
      <c r="A1519" s="3">
        <v>15000</v>
      </c>
      <c r="B1519" s="3">
        <v>24297</v>
      </c>
      <c r="C1519" s="8" t="s">
        <v>8219</v>
      </c>
      <c r="D1519" s="3">
        <v>615</v>
      </c>
      <c r="E1519">
        <f t="shared" si="23"/>
        <v>252403.75040400002</v>
      </c>
      <c r="F1519" s="3">
        <v>112.602</v>
      </c>
    </row>
    <row r="1520" spans="1:6" x14ac:dyDescent="0.25">
      <c r="A1520" s="3">
        <v>15000</v>
      </c>
      <c r="B1520" s="3">
        <v>30805</v>
      </c>
      <c r="C1520" s="8" t="s">
        <v>8219</v>
      </c>
      <c r="D1520" s="3">
        <v>236</v>
      </c>
      <c r="E1520">
        <f t="shared" si="23"/>
        <v>15227.066403999999</v>
      </c>
      <c r="F1520" s="3">
        <v>112.602</v>
      </c>
    </row>
    <row r="1521" spans="1:6" x14ac:dyDescent="0.25">
      <c r="A1521" s="3">
        <v>9000</v>
      </c>
      <c r="B1521" s="3">
        <v>9302.75</v>
      </c>
      <c r="C1521" s="8" t="s">
        <v>8219</v>
      </c>
      <c r="D1521" s="3">
        <v>145</v>
      </c>
      <c r="E1521">
        <f t="shared" si="23"/>
        <v>1049.6304039999998</v>
      </c>
      <c r="F1521" s="3">
        <v>112.602</v>
      </c>
    </row>
    <row r="1522" spans="1:6" x14ac:dyDescent="0.25">
      <c r="A1522" s="3">
        <v>18000</v>
      </c>
      <c r="B1522" s="3">
        <v>18625</v>
      </c>
      <c r="C1522" s="8" t="s">
        <v>8219</v>
      </c>
      <c r="D1522" s="3">
        <v>167</v>
      </c>
      <c r="E1522">
        <f t="shared" si="23"/>
        <v>2959.1424039999997</v>
      </c>
      <c r="F1522" s="3">
        <v>112.602</v>
      </c>
    </row>
    <row r="1523" spans="1:6" x14ac:dyDescent="0.25">
      <c r="A1523" s="3">
        <v>37500</v>
      </c>
      <c r="B1523" s="3">
        <v>40055</v>
      </c>
      <c r="C1523" s="8" t="s">
        <v>8219</v>
      </c>
      <c r="D1523" s="3">
        <v>235</v>
      </c>
      <c r="E1523">
        <f t="shared" si="23"/>
        <v>14981.270403999999</v>
      </c>
      <c r="F1523" s="3">
        <v>112.602</v>
      </c>
    </row>
    <row r="1524" spans="1:6" x14ac:dyDescent="0.25">
      <c r="A1524" s="3">
        <v>43500</v>
      </c>
      <c r="B1524" s="3">
        <v>60450.1</v>
      </c>
      <c r="C1524" s="8" t="s">
        <v>8219</v>
      </c>
      <c r="D1524" s="3">
        <v>452</v>
      </c>
      <c r="E1524">
        <f t="shared" si="23"/>
        <v>115191.00240400001</v>
      </c>
      <c r="F1524" s="3">
        <v>112.602</v>
      </c>
    </row>
    <row r="1525" spans="1:6" x14ac:dyDescent="0.25">
      <c r="A1525" s="3">
        <v>18500</v>
      </c>
      <c r="B1525" s="3">
        <v>23096</v>
      </c>
      <c r="C1525" s="8" t="s">
        <v>8219</v>
      </c>
      <c r="D1525" s="3">
        <v>241</v>
      </c>
      <c r="E1525">
        <f t="shared" si="23"/>
        <v>16486.046404000001</v>
      </c>
      <c r="F1525" s="3">
        <v>112.602</v>
      </c>
    </row>
    <row r="1526" spans="1:6" x14ac:dyDescent="0.25">
      <c r="A1526" s="3">
        <v>3000</v>
      </c>
      <c r="B1526" s="3">
        <v>6210</v>
      </c>
      <c r="C1526" s="8" t="s">
        <v>8219</v>
      </c>
      <c r="D1526" s="3">
        <v>28</v>
      </c>
      <c r="E1526">
        <f t="shared" si="23"/>
        <v>7157.4984040000008</v>
      </c>
      <c r="F1526" s="3">
        <v>112.602</v>
      </c>
    </row>
    <row r="1527" spans="1:6" x14ac:dyDescent="0.25">
      <c r="A1527" s="3">
        <v>2600</v>
      </c>
      <c r="B1527" s="3">
        <v>4524.1499999999996</v>
      </c>
      <c r="C1527" s="8" t="s">
        <v>8219</v>
      </c>
      <c r="D1527" s="3">
        <v>140</v>
      </c>
      <c r="E1527">
        <f t="shared" si="23"/>
        <v>750.65040399999975</v>
      </c>
      <c r="F1527" s="3">
        <v>112.602</v>
      </c>
    </row>
    <row r="1528" spans="1:6" x14ac:dyDescent="0.25">
      <c r="A1528" s="3">
        <v>23000</v>
      </c>
      <c r="B1528" s="3">
        <v>27675</v>
      </c>
      <c r="C1528" s="8" t="s">
        <v>8219</v>
      </c>
      <c r="D1528" s="3">
        <v>280</v>
      </c>
      <c r="E1528">
        <f t="shared" si="23"/>
        <v>28022.090403999999</v>
      </c>
      <c r="F1528" s="3">
        <v>112.602</v>
      </c>
    </row>
    <row r="1529" spans="1:6" x14ac:dyDescent="0.25">
      <c r="A1529" s="3">
        <v>3500</v>
      </c>
      <c r="B1529" s="3">
        <v>3865.55</v>
      </c>
      <c r="C1529" s="8" t="s">
        <v>8219</v>
      </c>
      <c r="D1529" s="3">
        <v>70</v>
      </c>
      <c r="E1529">
        <f t="shared" si="23"/>
        <v>1814.9304040000004</v>
      </c>
      <c r="F1529" s="3">
        <v>112.602</v>
      </c>
    </row>
    <row r="1530" spans="1:6" x14ac:dyDescent="0.25">
      <c r="A1530" s="3">
        <v>3000</v>
      </c>
      <c r="B1530" s="3">
        <v>8447</v>
      </c>
      <c r="C1530" s="8" t="s">
        <v>8219</v>
      </c>
      <c r="D1530" s="3">
        <v>160</v>
      </c>
      <c r="E1530">
        <f t="shared" si="23"/>
        <v>2246.5704039999996</v>
      </c>
      <c r="F1530" s="3">
        <v>112.602</v>
      </c>
    </row>
    <row r="1531" spans="1:6" x14ac:dyDescent="0.25">
      <c r="A1531" s="3">
        <v>19000</v>
      </c>
      <c r="B1531" s="3">
        <v>19129</v>
      </c>
      <c r="C1531" s="8" t="s">
        <v>8219</v>
      </c>
      <c r="D1531" s="3">
        <v>141</v>
      </c>
      <c r="E1531">
        <f t="shared" si="23"/>
        <v>806.4464039999998</v>
      </c>
      <c r="F1531" s="3">
        <v>112.602</v>
      </c>
    </row>
    <row r="1532" spans="1:6" x14ac:dyDescent="0.25">
      <c r="A1532" s="3">
        <v>35000</v>
      </c>
      <c r="B1532" s="3">
        <v>47189</v>
      </c>
      <c r="C1532" s="8" t="s">
        <v>8219</v>
      </c>
      <c r="D1532" s="3">
        <v>874</v>
      </c>
      <c r="E1532">
        <f t="shared" si="23"/>
        <v>579726.91440400004</v>
      </c>
      <c r="F1532" s="3">
        <v>112.602</v>
      </c>
    </row>
    <row r="1533" spans="1:6" x14ac:dyDescent="0.25">
      <c r="A1533" s="3">
        <v>2350</v>
      </c>
      <c r="B1533" s="3">
        <v>4135</v>
      </c>
      <c r="C1533" s="8" t="s">
        <v>8219</v>
      </c>
      <c r="D1533" s="3">
        <v>73</v>
      </c>
      <c r="E1533">
        <f t="shared" si="23"/>
        <v>1568.3184040000003</v>
      </c>
      <c r="F1533" s="3">
        <v>112.602</v>
      </c>
    </row>
    <row r="1534" spans="1:6" x14ac:dyDescent="0.25">
      <c r="A1534" s="3">
        <v>5000</v>
      </c>
      <c r="B1534" s="3">
        <v>24201</v>
      </c>
      <c r="C1534" s="8" t="s">
        <v>8219</v>
      </c>
      <c r="D1534" s="3">
        <v>294</v>
      </c>
      <c r="E1534">
        <f t="shared" si="23"/>
        <v>32905.234403999995</v>
      </c>
      <c r="F1534" s="3">
        <v>112.602</v>
      </c>
    </row>
    <row r="1535" spans="1:6" x14ac:dyDescent="0.25">
      <c r="A1535" s="3">
        <v>45000</v>
      </c>
      <c r="B1535" s="3">
        <v>65313</v>
      </c>
      <c r="C1535" s="8" t="s">
        <v>8219</v>
      </c>
      <c r="D1535" s="3">
        <v>740</v>
      </c>
      <c r="E1535">
        <f t="shared" si="23"/>
        <v>393628.25040400005</v>
      </c>
      <c r="F1535" s="3">
        <v>112.602</v>
      </c>
    </row>
    <row r="1536" spans="1:6" x14ac:dyDescent="0.25">
      <c r="A1536" s="3">
        <v>7500</v>
      </c>
      <c r="B1536" s="3">
        <v>31330</v>
      </c>
      <c r="C1536" s="8" t="s">
        <v>8219</v>
      </c>
      <c r="D1536" s="3">
        <v>369</v>
      </c>
      <c r="E1536">
        <f t="shared" si="23"/>
        <v>65739.934404000014</v>
      </c>
      <c r="F1536" s="3">
        <v>112.602</v>
      </c>
    </row>
    <row r="1537" spans="1:6" x14ac:dyDescent="0.25">
      <c r="A1537" s="3">
        <v>4000</v>
      </c>
      <c r="B1537" s="3">
        <v>5297</v>
      </c>
      <c r="C1537" s="8" t="s">
        <v>8219</v>
      </c>
      <c r="D1537" s="3">
        <v>110</v>
      </c>
      <c r="E1537">
        <f t="shared" si="23"/>
        <v>6.7704040000000205</v>
      </c>
      <c r="F1537" s="3">
        <v>112.602</v>
      </c>
    </row>
    <row r="1538" spans="1:6" x14ac:dyDescent="0.25">
      <c r="A1538" s="3">
        <v>12000</v>
      </c>
      <c r="B1538" s="3">
        <v>30037.01</v>
      </c>
      <c r="C1538" s="8" t="s">
        <v>8219</v>
      </c>
      <c r="D1538" s="3">
        <v>455</v>
      </c>
      <c r="E1538">
        <f t="shared" si="23"/>
        <v>117236.39040400002</v>
      </c>
      <c r="F1538" s="3">
        <v>112.602</v>
      </c>
    </row>
    <row r="1539" spans="1:6" x14ac:dyDescent="0.25">
      <c r="A1539" s="3">
        <v>12000</v>
      </c>
      <c r="B1539" s="3">
        <v>21588</v>
      </c>
      <c r="C1539" s="8" t="s">
        <v>8219</v>
      </c>
      <c r="D1539" s="3">
        <v>224</v>
      </c>
      <c r="E1539">
        <f t="shared" ref="E1539:E1602" si="24">POWER(D1539-F1539,2)</f>
        <v>12409.514404</v>
      </c>
      <c r="F1539" s="3">
        <v>112.602</v>
      </c>
    </row>
    <row r="1540" spans="1:6" x14ac:dyDescent="0.25">
      <c r="A1540" s="3">
        <v>7000</v>
      </c>
      <c r="B1540" s="3">
        <v>7184</v>
      </c>
      <c r="C1540" s="8" t="s">
        <v>8219</v>
      </c>
      <c r="D1540" s="3">
        <v>46</v>
      </c>
      <c r="E1540">
        <f t="shared" si="24"/>
        <v>4435.8264040000004</v>
      </c>
      <c r="F1540" s="3">
        <v>112.602</v>
      </c>
    </row>
    <row r="1541" spans="1:6" x14ac:dyDescent="0.25">
      <c r="A1541" s="3">
        <v>20000</v>
      </c>
      <c r="B1541" s="3">
        <v>27197.22</v>
      </c>
      <c r="C1541" s="8" t="s">
        <v>8219</v>
      </c>
      <c r="D1541" s="3">
        <v>284</v>
      </c>
      <c r="E1541">
        <f t="shared" si="24"/>
        <v>29377.274404</v>
      </c>
      <c r="F1541" s="3">
        <v>112.602</v>
      </c>
    </row>
    <row r="1542" spans="1:6" x14ac:dyDescent="0.25">
      <c r="A1542" s="3">
        <v>15000</v>
      </c>
      <c r="B1542" s="3">
        <v>17680</v>
      </c>
      <c r="C1542" s="8" t="s">
        <v>8219</v>
      </c>
      <c r="D1542" s="3">
        <v>98</v>
      </c>
      <c r="E1542">
        <f t="shared" si="24"/>
        <v>213.21840400000011</v>
      </c>
      <c r="F1542" s="3">
        <v>112.602</v>
      </c>
    </row>
    <row r="1543" spans="1:6" x14ac:dyDescent="0.25">
      <c r="A1543" s="3">
        <v>18000</v>
      </c>
      <c r="B1543" s="3">
        <v>6</v>
      </c>
      <c r="C1543" s="9" t="s">
        <v>8221</v>
      </c>
      <c r="D1543" s="3">
        <v>2</v>
      </c>
      <c r="E1543">
        <f t="shared" si="24"/>
        <v>12232.802404</v>
      </c>
      <c r="F1543" s="3">
        <v>112.602</v>
      </c>
    </row>
    <row r="1544" spans="1:6" x14ac:dyDescent="0.25">
      <c r="A1544" s="3">
        <v>500</v>
      </c>
      <c r="B1544" s="3">
        <v>20</v>
      </c>
      <c r="C1544" s="9" t="s">
        <v>8221</v>
      </c>
      <c r="D1544" s="3">
        <v>1</v>
      </c>
      <c r="E1544">
        <f t="shared" si="24"/>
        <v>12455.006404000002</v>
      </c>
      <c r="F1544" s="3">
        <v>112.602</v>
      </c>
    </row>
    <row r="1545" spans="1:6" x14ac:dyDescent="0.25">
      <c r="A1545" s="3">
        <v>2250</v>
      </c>
      <c r="B1545" s="3">
        <v>10</v>
      </c>
      <c r="C1545" s="9" t="s">
        <v>8221</v>
      </c>
      <c r="D1545" s="3">
        <v>1</v>
      </c>
      <c r="E1545">
        <f t="shared" si="24"/>
        <v>12455.006404000002</v>
      </c>
      <c r="F1545" s="3">
        <v>112.602</v>
      </c>
    </row>
    <row r="1546" spans="1:6" x14ac:dyDescent="0.25">
      <c r="A1546" s="3">
        <v>1000</v>
      </c>
      <c r="B1546" s="3">
        <v>0</v>
      </c>
      <c r="C1546" s="9" t="s">
        <v>8221</v>
      </c>
      <c r="D1546" s="3">
        <v>0</v>
      </c>
      <c r="E1546">
        <f t="shared" si="24"/>
        <v>12679.210404000001</v>
      </c>
      <c r="F1546" s="3">
        <v>112.602</v>
      </c>
    </row>
    <row r="1547" spans="1:6" x14ac:dyDescent="0.25">
      <c r="A1547" s="3">
        <v>3000</v>
      </c>
      <c r="B1547" s="3">
        <v>1</v>
      </c>
      <c r="C1547" s="9" t="s">
        <v>8221</v>
      </c>
      <c r="D1547" s="3">
        <v>1</v>
      </c>
      <c r="E1547">
        <f t="shared" si="24"/>
        <v>12455.006404000002</v>
      </c>
      <c r="F1547" s="3">
        <v>112.602</v>
      </c>
    </row>
    <row r="1548" spans="1:6" x14ac:dyDescent="0.25">
      <c r="A1548" s="3">
        <v>1000</v>
      </c>
      <c r="B1548" s="3">
        <v>289</v>
      </c>
      <c r="C1548" s="9" t="s">
        <v>8221</v>
      </c>
      <c r="D1548" s="3">
        <v>11</v>
      </c>
      <c r="E1548">
        <f t="shared" si="24"/>
        <v>10322.966404000001</v>
      </c>
      <c r="F1548" s="3">
        <v>112.602</v>
      </c>
    </row>
    <row r="1549" spans="1:6" x14ac:dyDescent="0.25">
      <c r="A1549" s="3">
        <v>20</v>
      </c>
      <c r="B1549" s="3">
        <v>0</v>
      </c>
      <c r="C1549" s="9" t="s">
        <v>8221</v>
      </c>
      <c r="D1549" s="3">
        <v>0</v>
      </c>
      <c r="E1549">
        <f t="shared" si="24"/>
        <v>12679.210404000001</v>
      </c>
      <c r="F1549" s="3">
        <v>112.602</v>
      </c>
    </row>
    <row r="1550" spans="1:6" x14ac:dyDescent="0.25">
      <c r="A1550" s="3">
        <v>700</v>
      </c>
      <c r="B1550" s="3">
        <v>60</v>
      </c>
      <c r="C1550" s="9" t="s">
        <v>8221</v>
      </c>
      <c r="D1550" s="3">
        <v>1</v>
      </c>
      <c r="E1550">
        <f t="shared" si="24"/>
        <v>12455.006404000002</v>
      </c>
      <c r="F1550" s="3">
        <v>112.602</v>
      </c>
    </row>
    <row r="1551" spans="1:6" x14ac:dyDescent="0.25">
      <c r="A1551" s="3">
        <v>500</v>
      </c>
      <c r="B1551" s="3">
        <v>170</v>
      </c>
      <c r="C1551" s="9" t="s">
        <v>8221</v>
      </c>
      <c r="D1551" s="3">
        <v>6</v>
      </c>
      <c r="E1551">
        <f t="shared" si="24"/>
        <v>11363.986404000001</v>
      </c>
      <c r="F1551" s="3">
        <v>112.602</v>
      </c>
    </row>
    <row r="1552" spans="1:6" x14ac:dyDescent="0.25">
      <c r="A1552" s="3">
        <v>750</v>
      </c>
      <c r="B1552" s="3">
        <v>101</v>
      </c>
      <c r="C1552" s="9" t="s">
        <v>8221</v>
      </c>
      <c r="D1552" s="3">
        <v>7</v>
      </c>
      <c r="E1552">
        <f t="shared" si="24"/>
        <v>11151.782404000001</v>
      </c>
      <c r="F1552" s="3">
        <v>112.602</v>
      </c>
    </row>
    <row r="1553" spans="1:6" x14ac:dyDescent="0.25">
      <c r="A1553" s="3">
        <v>3500</v>
      </c>
      <c r="B1553" s="3">
        <v>0</v>
      </c>
      <c r="C1553" s="9" t="s">
        <v>8221</v>
      </c>
      <c r="D1553" s="3">
        <v>0</v>
      </c>
      <c r="E1553">
        <f t="shared" si="24"/>
        <v>12679.210404000001</v>
      </c>
      <c r="F1553" s="3">
        <v>112.602</v>
      </c>
    </row>
    <row r="1554" spans="1:6" x14ac:dyDescent="0.25">
      <c r="A1554" s="3">
        <v>4300</v>
      </c>
      <c r="B1554" s="3">
        <v>2115</v>
      </c>
      <c r="C1554" s="9" t="s">
        <v>8221</v>
      </c>
      <c r="D1554" s="3">
        <v>16</v>
      </c>
      <c r="E1554">
        <f t="shared" si="24"/>
        <v>9331.9464040000003</v>
      </c>
      <c r="F1554" s="3">
        <v>112.602</v>
      </c>
    </row>
    <row r="1555" spans="1:6" x14ac:dyDescent="0.25">
      <c r="A1555" s="3">
        <v>6000</v>
      </c>
      <c r="B1555" s="3">
        <v>0</v>
      </c>
      <c r="C1555" s="9" t="s">
        <v>8221</v>
      </c>
      <c r="D1555" s="3">
        <v>0</v>
      </c>
      <c r="E1555">
        <f t="shared" si="24"/>
        <v>12679.210404000001</v>
      </c>
      <c r="F1555" s="3">
        <v>112.602</v>
      </c>
    </row>
    <row r="1556" spans="1:6" x14ac:dyDescent="0.25">
      <c r="A1556" s="3">
        <v>20000</v>
      </c>
      <c r="B1556" s="3">
        <v>0</v>
      </c>
      <c r="C1556" s="9" t="s">
        <v>8221</v>
      </c>
      <c r="D1556" s="3">
        <v>0</v>
      </c>
      <c r="E1556">
        <f t="shared" si="24"/>
        <v>12679.210404000001</v>
      </c>
      <c r="F1556" s="3">
        <v>112.602</v>
      </c>
    </row>
    <row r="1557" spans="1:6" x14ac:dyDescent="0.25">
      <c r="A1557" s="3">
        <v>750</v>
      </c>
      <c r="B1557" s="3">
        <v>0</v>
      </c>
      <c r="C1557" s="9" t="s">
        <v>8221</v>
      </c>
      <c r="D1557" s="3">
        <v>0</v>
      </c>
      <c r="E1557">
        <f t="shared" si="24"/>
        <v>12679.210404000001</v>
      </c>
      <c r="F1557" s="3">
        <v>112.602</v>
      </c>
    </row>
    <row r="1558" spans="1:6" x14ac:dyDescent="0.25">
      <c r="A1558" s="3">
        <v>1500</v>
      </c>
      <c r="B1558" s="3">
        <v>677</v>
      </c>
      <c r="C1558" s="9" t="s">
        <v>8221</v>
      </c>
      <c r="D1558" s="3">
        <v>12</v>
      </c>
      <c r="E1558">
        <f t="shared" si="24"/>
        <v>10120.762404000001</v>
      </c>
      <c r="F1558" s="3">
        <v>112.602</v>
      </c>
    </row>
    <row r="1559" spans="1:6" x14ac:dyDescent="0.25">
      <c r="A1559" s="3">
        <v>2500</v>
      </c>
      <c r="B1559" s="3">
        <v>100</v>
      </c>
      <c r="C1559" s="9" t="s">
        <v>8221</v>
      </c>
      <c r="D1559" s="3">
        <v>1</v>
      </c>
      <c r="E1559">
        <f t="shared" si="24"/>
        <v>12455.006404000002</v>
      </c>
      <c r="F1559" s="3">
        <v>112.602</v>
      </c>
    </row>
    <row r="1560" spans="1:6" x14ac:dyDescent="0.25">
      <c r="A1560" s="3">
        <v>750</v>
      </c>
      <c r="B1560" s="3">
        <v>35</v>
      </c>
      <c r="C1560" s="9" t="s">
        <v>8221</v>
      </c>
      <c r="D1560" s="3">
        <v>3</v>
      </c>
      <c r="E1560">
        <f t="shared" si="24"/>
        <v>12012.598404</v>
      </c>
      <c r="F1560" s="3">
        <v>112.602</v>
      </c>
    </row>
    <row r="1561" spans="1:6" x14ac:dyDescent="0.25">
      <c r="A1561" s="3">
        <v>15000</v>
      </c>
      <c r="B1561" s="3">
        <v>50</v>
      </c>
      <c r="C1561" s="9" t="s">
        <v>8221</v>
      </c>
      <c r="D1561" s="3">
        <v>1</v>
      </c>
      <c r="E1561">
        <f t="shared" si="24"/>
        <v>12455.006404000002</v>
      </c>
      <c r="F1561" s="3">
        <v>112.602</v>
      </c>
    </row>
    <row r="1562" spans="1:6" x14ac:dyDescent="0.25">
      <c r="A1562" s="3">
        <v>2500</v>
      </c>
      <c r="B1562" s="3">
        <v>94</v>
      </c>
      <c r="C1562" s="9" t="s">
        <v>8221</v>
      </c>
      <c r="D1562" s="3">
        <v>4</v>
      </c>
      <c r="E1562">
        <f t="shared" si="24"/>
        <v>11794.394404000001</v>
      </c>
      <c r="F1562" s="3">
        <v>112.602</v>
      </c>
    </row>
    <row r="1563" spans="1:6" x14ac:dyDescent="0.25">
      <c r="A1563" s="3">
        <v>10000</v>
      </c>
      <c r="B1563" s="3">
        <v>67</v>
      </c>
      <c r="C1563" s="7" t="s">
        <v>8220</v>
      </c>
      <c r="D1563" s="3">
        <v>1</v>
      </c>
      <c r="E1563">
        <f t="shared" si="24"/>
        <v>12455.006404000002</v>
      </c>
      <c r="F1563" s="3">
        <v>112.602</v>
      </c>
    </row>
    <row r="1564" spans="1:6" x14ac:dyDescent="0.25">
      <c r="A1564" s="3">
        <v>4000</v>
      </c>
      <c r="B1564" s="3">
        <v>0</v>
      </c>
      <c r="C1564" s="7" t="s">
        <v>8220</v>
      </c>
      <c r="D1564" s="3">
        <v>0</v>
      </c>
      <c r="E1564">
        <f t="shared" si="24"/>
        <v>12679.210404000001</v>
      </c>
      <c r="F1564" s="3">
        <v>112.602</v>
      </c>
    </row>
    <row r="1565" spans="1:6" x14ac:dyDescent="0.25">
      <c r="A1565" s="3">
        <v>6000</v>
      </c>
      <c r="B1565" s="3">
        <v>85</v>
      </c>
      <c r="C1565" s="7" t="s">
        <v>8220</v>
      </c>
      <c r="D1565" s="3">
        <v>2</v>
      </c>
      <c r="E1565">
        <f t="shared" si="24"/>
        <v>12232.802404</v>
      </c>
      <c r="F1565" s="3">
        <v>112.602</v>
      </c>
    </row>
    <row r="1566" spans="1:6" x14ac:dyDescent="0.25">
      <c r="A1566" s="3">
        <v>10000</v>
      </c>
      <c r="B1566" s="3">
        <v>10</v>
      </c>
      <c r="C1566" s="7" t="s">
        <v>8220</v>
      </c>
      <c r="D1566" s="3">
        <v>1</v>
      </c>
      <c r="E1566">
        <f t="shared" si="24"/>
        <v>12455.006404000002</v>
      </c>
      <c r="F1566" s="3">
        <v>112.602</v>
      </c>
    </row>
    <row r="1567" spans="1:6" x14ac:dyDescent="0.25">
      <c r="A1567" s="3">
        <v>4000</v>
      </c>
      <c r="B1567" s="3">
        <v>100</v>
      </c>
      <c r="C1567" s="7" t="s">
        <v>8220</v>
      </c>
      <c r="D1567" s="3">
        <v>1</v>
      </c>
      <c r="E1567">
        <f t="shared" si="24"/>
        <v>12455.006404000002</v>
      </c>
      <c r="F1567" s="3">
        <v>112.602</v>
      </c>
    </row>
    <row r="1568" spans="1:6" x14ac:dyDescent="0.25">
      <c r="A1568" s="3">
        <v>30000</v>
      </c>
      <c r="B1568" s="3">
        <v>6375</v>
      </c>
      <c r="C1568" s="7" t="s">
        <v>8220</v>
      </c>
      <c r="D1568" s="3">
        <v>59</v>
      </c>
      <c r="E1568">
        <f t="shared" si="24"/>
        <v>2873.1744040000003</v>
      </c>
      <c r="F1568" s="3">
        <v>112.602</v>
      </c>
    </row>
    <row r="1569" spans="1:6" x14ac:dyDescent="0.25">
      <c r="A1569" s="3">
        <v>8500</v>
      </c>
      <c r="B1569" s="3">
        <v>350</v>
      </c>
      <c r="C1569" s="7" t="s">
        <v>8220</v>
      </c>
      <c r="D1569" s="3">
        <v>13</v>
      </c>
      <c r="E1569">
        <f t="shared" si="24"/>
        <v>9920.5584040000012</v>
      </c>
      <c r="F1569" s="3">
        <v>112.602</v>
      </c>
    </row>
    <row r="1570" spans="1:6" x14ac:dyDescent="0.25">
      <c r="A1570" s="3">
        <v>25000</v>
      </c>
      <c r="B1570" s="3">
        <v>3410</v>
      </c>
      <c r="C1570" s="7" t="s">
        <v>8220</v>
      </c>
      <c r="D1570" s="3">
        <v>22</v>
      </c>
      <c r="E1570">
        <f t="shared" si="24"/>
        <v>8208.7224040000001</v>
      </c>
      <c r="F1570" s="3">
        <v>112.602</v>
      </c>
    </row>
    <row r="1571" spans="1:6" x14ac:dyDescent="0.25">
      <c r="A1571" s="3">
        <v>30000</v>
      </c>
      <c r="B1571" s="3">
        <v>0</v>
      </c>
      <c r="C1571" s="7" t="s">
        <v>8220</v>
      </c>
      <c r="D1571" s="3">
        <v>0</v>
      </c>
      <c r="E1571">
        <f t="shared" si="24"/>
        <v>12679.210404000001</v>
      </c>
      <c r="F1571" s="3">
        <v>112.602</v>
      </c>
    </row>
    <row r="1572" spans="1:6" x14ac:dyDescent="0.25">
      <c r="A1572" s="3">
        <v>6000</v>
      </c>
      <c r="B1572" s="3">
        <v>2484</v>
      </c>
      <c r="C1572" s="7" t="s">
        <v>8220</v>
      </c>
      <c r="D1572" s="3">
        <v>52</v>
      </c>
      <c r="E1572">
        <f t="shared" si="24"/>
        <v>3672.6024040000007</v>
      </c>
      <c r="F1572" s="3">
        <v>112.602</v>
      </c>
    </row>
    <row r="1573" spans="1:6" x14ac:dyDescent="0.25">
      <c r="A1573" s="3">
        <v>12100</v>
      </c>
      <c r="B1573" s="3">
        <v>80</v>
      </c>
      <c r="C1573" s="7" t="s">
        <v>8220</v>
      </c>
      <c r="D1573" s="3">
        <v>4</v>
      </c>
      <c r="E1573">
        <f t="shared" si="24"/>
        <v>11794.394404000001</v>
      </c>
      <c r="F1573" s="3">
        <v>112.602</v>
      </c>
    </row>
    <row r="1574" spans="1:6" x14ac:dyDescent="0.25">
      <c r="A1574" s="3">
        <v>2500</v>
      </c>
      <c r="B1574" s="3">
        <v>125</v>
      </c>
      <c r="C1574" s="7" t="s">
        <v>8220</v>
      </c>
      <c r="D1574" s="3">
        <v>3</v>
      </c>
      <c r="E1574">
        <f t="shared" si="24"/>
        <v>12012.598404</v>
      </c>
      <c r="F1574" s="3">
        <v>112.602</v>
      </c>
    </row>
    <row r="1575" spans="1:6" x14ac:dyDescent="0.25">
      <c r="A1575" s="3">
        <v>9000</v>
      </c>
      <c r="B1575" s="3">
        <v>223</v>
      </c>
      <c r="C1575" s="7" t="s">
        <v>8220</v>
      </c>
      <c r="D1575" s="3">
        <v>3</v>
      </c>
      <c r="E1575">
        <f t="shared" si="24"/>
        <v>12012.598404</v>
      </c>
      <c r="F1575" s="3">
        <v>112.602</v>
      </c>
    </row>
    <row r="1576" spans="1:6" x14ac:dyDescent="0.25">
      <c r="A1576" s="3">
        <v>10000</v>
      </c>
      <c r="B1576" s="3">
        <v>506</v>
      </c>
      <c r="C1576" s="7" t="s">
        <v>8220</v>
      </c>
      <c r="D1576" s="3">
        <v>6</v>
      </c>
      <c r="E1576">
        <f t="shared" si="24"/>
        <v>11363.986404000001</v>
      </c>
      <c r="F1576" s="3">
        <v>112.602</v>
      </c>
    </row>
    <row r="1577" spans="1:6" x14ac:dyDescent="0.25">
      <c r="A1577" s="3">
        <v>10000</v>
      </c>
      <c r="B1577" s="3">
        <v>2291</v>
      </c>
      <c r="C1577" s="7" t="s">
        <v>8220</v>
      </c>
      <c r="D1577" s="3">
        <v>35</v>
      </c>
      <c r="E1577">
        <f t="shared" si="24"/>
        <v>6022.070404000001</v>
      </c>
      <c r="F1577" s="3">
        <v>112.602</v>
      </c>
    </row>
    <row r="1578" spans="1:6" x14ac:dyDescent="0.25">
      <c r="A1578" s="3">
        <v>5000</v>
      </c>
      <c r="B1578" s="3">
        <v>650</v>
      </c>
      <c r="C1578" s="7" t="s">
        <v>8220</v>
      </c>
      <c r="D1578" s="3">
        <v>10</v>
      </c>
      <c r="E1578">
        <f t="shared" si="24"/>
        <v>10527.170404</v>
      </c>
      <c r="F1578" s="3">
        <v>112.602</v>
      </c>
    </row>
    <row r="1579" spans="1:6" x14ac:dyDescent="0.25">
      <c r="A1579" s="3">
        <v>10000</v>
      </c>
      <c r="B1579" s="3">
        <v>55</v>
      </c>
      <c r="C1579" s="7" t="s">
        <v>8220</v>
      </c>
      <c r="D1579" s="3">
        <v>2</v>
      </c>
      <c r="E1579">
        <f t="shared" si="24"/>
        <v>12232.802404</v>
      </c>
      <c r="F1579" s="3">
        <v>112.602</v>
      </c>
    </row>
    <row r="1580" spans="1:6" x14ac:dyDescent="0.25">
      <c r="A1580" s="3">
        <v>1897</v>
      </c>
      <c r="B1580" s="3">
        <v>205</v>
      </c>
      <c r="C1580" s="7" t="s">
        <v>8220</v>
      </c>
      <c r="D1580" s="3">
        <v>4</v>
      </c>
      <c r="E1580">
        <f t="shared" si="24"/>
        <v>11794.394404000001</v>
      </c>
      <c r="F1580" s="3">
        <v>112.602</v>
      </c>
    </row>
    <row r="1581" spans="1:6" x14ac:dyDescent="0.25">
      <c r="A1581" s="3">
        <v>3333</v>
      </c>
      <c r="B1581" s="3">
        <v>28</v>
      </c>
      <c r="C1581" s="7" t="s">
        <v>8220</v>
      </c>
      <c r="D1581" s="3">
        <v>2</v>
      </c>
      <c r="E1581">
        <f t="shared" si="24"/>
        <v>12232.802404</v>
      </c>
      <c r="F1581" s="3">
        <v>112.602</v>
      </c>
    </row>
    <row r="1582" spans="1:6" x14ac:dyDescent="0.25">
      <c r="A1582" s="3">
        <v>1750</v>
      </c>
      <c r="B1582" s="3">
        <v>0</v>
      </c>
      <c r="C1582" s="7" t="s">
        <v>8220</v>
      </c>
      <c r="D1582" s="3">
        <v>0</v>
      </c>
      <c r="E1582">
        <f t="shared" si="24"/>
        <v>12679.210404000001</v>
      </c>
      <c r="F1582" s="3">
        <v>112.602</v>
      </c>
    </row>
    <row r="1583" spans="1:6" x14ac:dyDescent="0.25">
      <c r="A1583" s="3">
        <v>1000</v>
      </c>
      <c r="B1583" s="3">
        <v>5</v>
      </c>
      <c r="C1583" s="9" t="s">
        <v>8221</v>
      </c>
      <c r="D1583" s="3">
        <v>1</v>
      </c>
      <c r="E1583">
        <f t="shared" si="24"/>
        <v>12455.006404000002</v>
      </c>
      <c r="F1583" s="3">
        <v>112.602</v>
      </c>
    </row>
    <row r="1584" spans="1:6" x14ac:dyDescent="0.25">
      <c r="A1584" s="3">
        <v>1000</v>
      </c>
      <c r="B1584" s="3">
        <v>93</v>
      </c>
      <c r="C1584" s="9" t="s">
        <v>8221</v>
      </c>
      <c r="D1584" s="3">
        <v>3</v>
      </c>
      <c r="E1584">
        <f t="shared" si="24"/>
        <v>12012.598404</v>
      </c>
      <c r="F1584" s="3">
        <v>112.602</v>
      </c>
    </row>
    <row r="1585" spans="1:6" x14ac:dyDescent="0.25">
      <c r="A1585" s="3">
        <v>20000</v>
      </c>
      <c r="B1585" s="3">
        <v>15</v>
      </c>
      <c r="C1585" s="9" t="s">
        <v>8221</v>
      </c>
      <c r="D1585" s="3">
        <v>1</v>
      </c>
      <c r="E1585">
        <f t="shared" si="24"/>
        <v>12455.006404000002</v>
      </c>
      <c r="F1585" s="3">
        <v>112.602</v>
      </c>
    </row>
    <row r="1586" spans="1:6" x14ac:dyDescent="0.25">
      <c r="A1586" s="3">
        <v>1200</v>
      </c>
      <c r="B1586" s="3">
        <v>0</v>
      </c>
      <c r="C1586" s="9" t="s">
        <v>8221</v>
      </c>
      <c r="D1586" s="3">
        <v>0</v>
      </c>
      <c r="E1586">
        <f t="shared" si="24"/>
        <v>12679.210404000001</v>
      </c>
      <c r="F1586" s="3">
        <v>112.602</v>
      </c>
    </row>
    <row r="1587" spans="1:6" x14ac:dyDescent="0.25">
      <c r="A1587" s="3">
        <v>2000</v>
      </c>
      <c r="B1587" s="3">
        <v>1580</v>
      </c>
      <c r="C1587" s="9" t="s">
        <v>8221</v>
      </c>
      <c r="D1587" s="3">
        <v>12</v>
      </c>
      <c r="E1587">
        <f t="shared" si="24"/>
        <v>10120.762404000001</v>
      </c>
      <c r="F1587" s="3">
        <v>112.602</v>
      </c>
    </row>
    <row r="1588" spans="1:6" x14ac:dyDescent="0.25">
      <c r="A1588" s="3">
        <v>1500</v>
      </c>
      <c r="B1588" s="3">
        <v>0</v>
      </c>
      <c r="C1588" s="9" t="s">
        <v>8221</v>
      </c>
      <c r="D1588" s="3">
        <v>0</v>
      </c>
      <c r="E1588">
        <f t="shared" si="24"/>
        <v>12679.210404000001</v>
      </c>
      <c r="F1588" s="3">
        <v>112.602</v>
      </c>
    </row>
    <row r="1589" spans="1:6" x14ac:dyDescent="0.25">
      <c r="A1589" s="3">
        <v>7500</v>
      </c>
      <c r="B1589" s="3">
        <v>1</v>
      </c>
      <c r="C1589" s="9" t="s">
        <v>8221</v>
      </c>
      <c r="D1589" s="3">
        <v>1</v>
      </c>
      <c r="E1589">
        <f t="shared" si="24"/>
        <v>12455.006404000002</v>
      </c>
      <c r="F1589" s="3">
        <v>112.602</v>
      </c>
    </row>
    <row r="1590" spans="1:6" x14ac:dyDescent="0.25">
      <c r="A1590" s="3">
        <v>516</v>
      </c>
      <c r="B1590" s="3">
        <v>0</v>
      </c>
      <c r="C1590" s="9" t="s">
        <v>8221</v>
      </c>
      <c r="D1590" s="3">
        <v>0</v>
      </c>
      <c r="E1590">
        <f t="shared" si="24"/>
        <v>12679.210404000001</v>
      </c>
      <c r="F1590" s="3">
        <v>112.602</v>
      </c>
    </row>
    <row r="1591" spans="1:6" x14ac:dyDescent="0.25">
      <c r="A1591" s="3">
        <v>1200</v>
      </c>
      <c r="B1591" s="3">
        <v>0</v>
      </c>
      <c r="C1591" s="9" t="s">
        <v>8221</v>
      </c>
      <c r="D1591" s="3">
        <v>0</v>
      </c>
      <c r="E1591">
        <f t="shared" si="24"/>
        <v>12679.210404000001</v>
      </c>
      <c r="F1591" s="3">
        <v>112.602</v>
      </c>
    </row>
    <row r="1592" spans="1:6" x14ac:dyDescent="0.25">
      <c r="A1592" s="3">
        <v>60000</v>
      </c>
      <c r="B1592" s="3">
        <v>1020</v>
      </c>
      <c r="C1592" s="9" t="s">
        <v>8221</v>
      </c>
      <c r="D1592" s="3">
        <v>2</v>
      </c>
      <c r="E1592">
        <f t="shared" si="24"/>
        <v>12232.802404</v>
      </c>
      <c r="F1592" s="3">
        <v>112.602</v>
      </c>
    </row>
    <row r="1593" spans="1:6" x14ac:dyDescent="0.25">
      <c r="A1593" s="3">
        <v>14000</v>
      </c>
      <c r="B1593" s="3">
        <v>4092</v>
      </c>
      <c r="C1593" s="9" t="s">
        <v>8221</v>
      </c>
      <c r="D1593" s="3">
        <v>92</v>
      </c>
      <c r="E1593">
        <f t="shared" si="24"/>
        <v>424.44240400000018</v>
      </c>
      <c r="F1593" s="3">
        <v>112.602</v>
      </c>
    </row>
    <row r="1594" spans="1:6" x14ac:dyDescent="0.25">
      <c r="A1594" s="3">
        <v>25</v>
      </c>
      <c r="B1594" s="3">
        <v>0</v>
      </c>
      <c r="C1594" s="9" t="s">
        <v>8221</v>
      </c>
      <c r="D1594" s="3">
        <v>0</v>
      </c>
      <c r="E1594">
        <f t="shared" si="24"/>
        <v>12679.210404000001</v>
      </c>
      <c r="F1594" s="3">
        <v>112.602</v>
      </c>
    </row>
    <row r="1595" spans="1:6" x14ac:dyDescent="0.25">
      <c r="A1595" s="3">
        <v>22000</v>
      </c>
      <c r="B1595" s="3">
        <v>3</v>
      </c>
      <c r="C1595" s="9" t="s">
        <v>8221</v>
      </c>
      <c r="D1595" s="3">
        <v>3</v>
      </c>
      <c r="E1595">
        <f t="shared" si="24"/>
        <v>12012.598404</v>
      </c>
      <c r="F1595" s="3">
        <v>112.602</v>
      </c>
    </row>
    <row r="1596" spans="1:6" x14ac:dyDescent="0.25">
      <c r="A1596" s="3">
        <v>1000</v>
      </c>
      <c r="B1596" s="3">
        <v>205</v>
      </c>
      <c r="C1596" s="9" t="s">
        <v>8221</v>
      </c>
      <c r="D1596" s="3">
        <v>10</v>
      </c>
      <c r="E1596">
        <f t="shared" si="24"/>
        <v>10527.170404</v>
      </c>
      <c r="F1596" s="3">
        <v>112.602</v>
      </c>
    </row>
    <row r="1597" spans="1:6" x14ac:dyDescent="0.25">
      <c r="A1597" s="3">
        <v>100000</v>
      </c>
      <c r="B1597" s="3">
        <v>280</v>
      </c>
      <c r="C1597" s="9" t="s">
        <v>8221</v>
      </c>
      <c r="D1597" s="3">
        <v>7</v>
      </c>
      <c r="E1597">
        <f t="shared" si="24"/>
        <v>11151.782404000001</v>
      </c>
      <c r="F1597" s="3">
        <v>112.602</v>
      </c>
    </row>
    <row r="1598" spans="1:6" x14ac:dyDescent="0.25">
      <c r="A1598" s="3">
        <v>3250</v>
      </c>
      <c r="B1598" s="3">
        <v>75</v>
      </c>
      <c r="C1598" s="9" t="s">
        <v>8221</v>
      </c>
      <c r="D1598" s="3">
        <v>3</v>
      </c>
      <c r="E1598">
        <f t="shared" si="24"/>
        <v>12012.598404</v>
      </c>
      <c r="F1598" s="3">
        <v>112.602</v>
      </c>
    </row>
    <row r="1599" spans="1:6" x14ac:dyDescent="0.25">
      <c r="A1599" s="3">
        <v>15000</v>
      </c>
      <c r="B1599" s="3">
        <v>0</v>
      </c>
      <c r="C1599" s="9" t="s">
        <v>8221</v>
      </c>
      <c r="D1599" s="3">
        <v>0</v>
      </c>
      <c r="E1599">
        <f t="shared" si="24"/>
        <v>12679.210404000001</v>
      </c>
      <c r="F1599" s="3">
        <v>112.602</v>
      </c>
    </row>
    <row r="1600" spans="1:6" x14ac:dyDescent="0.25">
      <c r="A1600" s="3">
        <v>800</v>
      </c>
      <c r="B1600" s="3">
        <v>1</v>
      </c>
      <c r="C1600" s="9" t="s">
        <v>8221</v>
      </c>
      <c r="D1600" s="3">
        <v>1</v>
      </c>
      <c r="E1600">
        <f t="shared" si="24"/>
        <v>12455.006404000002</v>
      </c>
      <c r="F1600" s="3">
        <v>112.602</v>
      </c>
    </row>
    <row r="1601" spans="1:6" x14ac:dyDescent="0.25">
      <c r="A1601" s="3">
        <v>500</v>
      </c>
      <c r="B1601" s="3">
        <v>0</v>
      </c>
      <c r="C1601" s="9" t="s">
        <v>8221</v>
      </c>
      <c r="D1601" s="3">
        <v>0</v>
      </c>
      <c r="E1601">
        <f t="shared" si="24"/>
        <v>12679.210404000001</v>
      </c>
      <c r="F1601" s="3">
        <v>112.602</v>
      </c>
    </row>
    <row r="1602" spans="1:6" x14ac:dyDescent="0.25">
      <c r="A1602" s="3">
        <v>5000</v>
      </c>
      <c r="B1602" s="3">
        <v>367</v>
      </c>
      <c r="C1602" s="9" t="s">
        <v>8221</v>
      </c>
      <c r="D1602" s="3">
        <v>9</v>
      </c>
      <c r="E1602">
        <f t="shared" si="24"/>
        <v>10733.374404</v>
      </c>
      <c r="F1602" s="3">
        <v>112.602</v>
      </c>
    </row>
    <row r="1603" spans="1:6" x14ac:dyDescent="0.25">
      <c r="A1603" s="3">
        <v>2500</v>
      </c>
      <c r="B1603" s="3">
        <v>2706.23</v>
      </c>
      <c r="C1603" s="8" t="s">
        <v>8219</v>
      </c>
      <c r="D1603" s="3">
        <v>56</v>
      </c>
      <c r="E1603">
        <f t="shared" ref="E1603:E1666" si="25">POWER(D1603-F1603,2)</f>
        <v>3203.7864040000004</v>
      </c>
      <c r="F1603" s="3">
        <v>112.602</v>
      </c>
    </row>
    <row r="1604" spans="1:6" x14ac:dyDescent="0.25">
      <c r="A1604" s="3">
        <v>1500</v>
      </c>
      <c r="B1604" s="3">
        <v>1502.5</v>
      </c>
      <c r="C1604" s="8" t="s">
        <v>8219</v>
      </c>
      <c r="D1604" s="3">
        <v>32</v>
      </c>
      <c r="E1604">
        <f t="shared" si="25"/>
        <v>6496.682404000001</v>
      </c>
      <c r="F1604" s="3">
        <v>112.602</v>
      </c>
    </row>
    <row r="1605" spans="1:6" x14ac:dyDescent="0.25">
      <c r="A1605" s="3">
        <v>2000</v>
      </c>
      <c r="B1605" s="3">
        <v>2000.66</v>
      </c>
      <c r="C1605" s="8" t="s">
        <v>8219</v>
      </c>
      <c r="D1605" s="3">
        <v>30</v>
      </c>
      <c r="E1605">
        <f t="shared" si="25"/>
        <v>6823.0904040000005</v>
      </c>
      <c r="F1605" s="3">
        <v>112.602</v>
      </c>
    </row>
    <row r="1606" spans="1:6" x14ac:dyDescent="0.25">
      <c r="A1606" s="3">
        <v>2800</v>
      </c>
      <c r="B1606" s="3">
        <v>3419</v>
      </c>
      <c r="C1606" s="8" t="s">
        <v>8219</v>
      </c>
      <c r="D1606" s="3">
        <v>70</v>
      </c>
      <c r="E1606">
        <f t="shared" si="25"/>
        <v>1814.9304040000004</v>
      </c>
      <c r="F1606" s="3">
        <v>112.602</v>
      </c>
    </row>
    <row r="1607" spans="1:6" x14ac:dyDescent="0.25">
      <c r="A1607" s="3">
        <v>6000</v>
      </c>
      <c r="B1607" s="3">
        <v>6041.6</v>
      </c>
      <c r="C1607" s="8" t="s">
        <v>8219</v>
      </c>
      <c r="D1607" s="3">
        <v>44</v>
      </c>
      <c r="E1607">
        <f t="shared" si="25"/>
        <v>4706.2344040000007</v>
      </c>
      <c r="F1607" s="3">
        <v>112.602</v>
      </c>
    </row>
    <row r="1608" spans="1:6" x14ac:dyDescent="0.25">
      <c r="A1608" s="3">
        <v>8000</v>
      </c>
      <c r="B1608" s="3">
        <v>8080.33</v>
      </c>
      <c r="C1608" s="8" t="s">
        <v>8219</v>
      </c>
      <c r="D1608" s="3">
        <v>92</v>
      </c>
      <c r="E1608">
        <f t="shared" si="25"/>
        <v>424.44240400000018</v>
      </c>
      <c r="F1608" s="3">
        <v>112.602</v>
      </c>
    </row>
    <row r="1609" spans="1:6" x14ac:dyDescent="0.25">
      <c r="A1609" s="3">
        <v>10000</v>
      </c>
      <c r="B1609" s="3">
        <v>14511</v>
      </c>
      <c r="C1609" s="8" t="s">
        <v>8219</v>
      </c>
      <c r="D1609" s="3">
        <v>205</v>
      </c>
      <c r="E1609">
        <f t="shared" si="25"/>
        <v>8537.3904039999998</v>
      </c>
      <c r="F1609" s="3">
        <v>112.602</v>
      </c>
    </row>
    <row r="1610" spans="1:6" x14ac:dyDescent="0.25">
      <c r="A1610" s="3">
        <v>1200</v>
      </c>
      <c r="B1610" s="3">
        <v>1215</v>
      </c>
      <c r="C1610" s="8" t="s">
        <v>8219</v>
      </c>
      <c r="D1610" s="3">
        <v>23</v>
      </c>
      <c r="E1610">
        <f t="shared" si="25"/>
        <v>8028.5184040000004</v>
      </c>
      <c r="F1610" s="3">
        <v>112.602</v>
      </c>
    </row>
    <row r="1611" spans="1:6" x14ac:dyDescent="0.25">
      <c r="A1611" s="3">
        <v>1500</v>
      </c>
      <c r="B1611" s="3">
        <v>1775</v>
      </c>
      <c r="C1611" s="8" t="s">
        <v>8219</v>
      </c>
      <c r="D1611" s="3">
        <v>4</v>
      </c>
      <c r="E1611">
        <f t="shared" si="25"/>
        <v>11794.394404000001</v>
      </c>
      <c r="F1611" s="3">
        <v>112.602</v>
      </c>
    </row>
    <row r="1612" spans="1:6" x14ac:dyDescent="0.25">
      <c r="A1612" s="3">
        <v>2000</v>
      </c>
      <c r="B1612" s="3">
        <v>5437</v>
      </c>
      <c r="C1612" s="8" t="s">
        <v>8219</v>
      </c>
      <c r="D1612" s="3">
        <v>112</v>
      </c>
      <c r="E1612">
        <f t="shared" si="25"/>
        <v>0.36240400000000467</v>
      </c>
      <c r="F1612" s="3">
        <v>112.602</v>
      </c>
    </row>
    <row r="1613" spans="1:6" x14ac:dyDescent="0.25">
      <c r="A1613" s="3">
        <v>800</v>
      </c>
      <c r="B1613" s="3">
        <v>1001</v>
      </c>
      <c r="C1613" s="8" t="s">
        <v>8219</v>
      </c>
      <c r="D1613" s="3">
        <v>27</v>
      </c>
      <c r="E1613">
        <f t="shared" si="25"/>
        <v>7327.7024040000006</v>
      </c>
      <c r="F1613" s="3">
        <v>112.602</v>
      </c>
    </row>
    <row r="1614" spans="1:6" x14ac:dyDescent="0.25">
      <c r="A1614" s="3">
        <v>500</v>
      </c>
      <c r="B1614" s="3">
        <v>550</v>
      </c>
      <c r="C1614" s="8" t="s">
        <v>8219</v>
      </c>
      <c r="D1614" s="3">
        <v>11</v>
      </c>
      <c r="E1614">
        <f t="shared" si="25"/>
        <v>10322.966404000001</v>
      </c>
      <c r="F1614" s="3">
        <v>112.602</v>
      </c>
    </row>
    <row r="1615" spans="1:6" x14ac:dyDescent="0.25">
      <c r="A1615" s="3">
        <v>1000</v>
      </c>
      <c r="B1615" s="3">
        <v>1015</v>
      </c>
      <c r="C1615" s="8" t="s">
        <v>8219</v>
      </c>
      <c r="D1615" s="3">
        <v>26</v>
      </c>
      <c r="E1615">
        <f t="shared" si="25"/>
        <v>7499.9064040000003</v>
      </c>
      <c r="F1615" s="3">
        <v>112.602</v>
      </c>
    </row>
    <row r="1616" spans="1:6" x14ac:dyDescent="0.25">
      <c r="A1616" s="3">
        <v>5000</v>
      </c>
      <c r="B1616" s="3">
        <v>5135</v>
      </c>
      <c r="C1616" s="8" t="s">
        <v>8219</v>
      </c>
      <c r="D1616" s="3">
        <v>77</v>
      </c>
      <c r="E1616">
        <f t="shared" si="25"/>
        <v>1267.5024040000003</v>
      </c>
      <c r="F1616" s="3">
        <v>112.602</v>
      </c>
    </row>
    <row r="1617" spans="1:6" x14ac:dyDescent="0.25">
      <c r="A1617" s="3">
        <v>8000</v>
      </c>
      <c r="B1617" s="3">
        <v>9130</v>
      </c>
      <c r="C1617" s="8" t="s">
        <v>8219</v>
      </c>
      <c r="D1617" s="3">
        <v>136</v>
      </c>
      <c r="E1617">
        <f t="shared" si="25"/>
        <v>547.46640399999978</v>
      </c>
      <c r="F1617" s="3">
        <v>112.602</v>
      </c>
    </row>
    <row r="1618" spans="1:6" x14ac:dyDescent="0.25">
      <c r="A1618" s="3">
        <v>10000</v>
      </c>
      <c r="B1618" s="3">
        <v>10420</v>
      </c>
      <c r="C1618" s="8" t="s">
        <v>8219</v>
      </c>
      <c r="D1618" s="3">
        <v>157</v>
      </c>
      <c r="E1618">
        <f t="shared" si="25"/>
        <v>1971.1824039999997</v>
      </c>
      <c r="F1618" s="3">
        <v>112.602</v>
      </c>
    </row>
    <row r="1619" spans="1:6" x14ac:dyDescent="0.25">
      <c r="A1619" s="3">
        <v>7000</v>
      </c>
      <c r="B1619" s="3">
        <v>10210</v>
      </c>
      <c r="C1619" s="8" t="s">
        <v>8219</v>
      </c>
      <c r="D1619" s="3">
        <v>158</v>
      </c>
      <c r="E1619">
        <f t="shared" si="25"/>
        <v>2060.9784039999995</v>
      </c>
      <c r="F1619" s="3">
        <v>112.602</v>
      </c>
    </row>
    <row r="1620" spans="1:6" x14ac:dyDescent="0.25">
      <c r="A1620" s="3">
        <v>1500</v>
      </c>
      <c r="B1620" s="3">
        <v>1576</v>
      </c>
      <c r="C1620" s="8" t="s">
        <v>8219</v>
      </c>
      <c r="D1620" s="3">
        <v>27</v>
      </c>
      <c r="E1620">
        <f t="shared" si="25"/>
        <v>7327.7024040000006</v>
      </c>
      <c r="F1620" s="3">
        <v>112.602</v>
      </c>
    </row>
    <row r="1621" spans="1:6" x14ac:dyDescent="0.25">
      <c r="A1621" s="3">
        <v>1500</v>
      </c>
      <c r="B1621" s="3">
        <v>2000</v>
      </c>
      <c r="C1621" s="8" t="s">
        <v>8219</v>
      </c>
      <c r="D1621" s="3">
        <v>23</v>
      </c>
      <c r="E1621">
        <f t="shared" si="25"/>
        <v>8028.5184040000004</v>
      </c>
      <c r="F1621" s="3">
        <v>112.602</v>
      </c>
    </row>
    <row r="1622" spans="1:6" x14ac:dyDescent="0.25">
      <c r="A1622" s="3">
        <v>1000</v>
      </c>
      <c r="B1622" s="3">
        <v>1130</v>
      </c>
      <c r="C1622" s="8" t="s">
        <v>8219</v>
      </c>
      <c r="D1622" s="3">
        <v>17</v>
      </c>
      <c r="E1622">
        <f t="shared" si="25"/>
        <v>9139.7424040000005</v>
      </c>
      <c r="F1622" s="3">
        <v>112.602</v>
      </c>
    </row>
    <row r="1623" spans="1:6" x14ac:dyDescent="0.25">
      <c r="A1623" s="3">
        <v>5000</v>
      </c>
      <c r="B1623" s="3">
        <v>6060</v>
      </c>
      <c r="C1623" s="8" t="s">
        <v>8219</v>
      </c>
      <c r="D1623" s="3">
        <v>37</v>
      </c>
      <c r="E1623">
        <f t="shared" si="25"/>
        <v>5715.6624040000006</v>
      </c>
      <c r="F1623" s="3">
        <v>112.602</v>
      </c>
    </row>
    <row r="1624" spans="1:6" x14ac:dyDescent="0.25">
      <c r="A1624" s="3">
        <v>6900</v>
      </c>
      <c r="B1624" s="3">
        <v>7019</v>
      </c>
      <c r="C1624" s="8" t="s">
        <v>8219</v>
      </c>
      <c r="D1624" s="3">
        <v>65</v>
      </c>
      <c r="E1624">
        <f t="shared" si="25"/>
        <v>2265.9504040000002</v>
      </c>
      <c r="F1624" s="3">
        <v>112.602</v>
      </c>
    </row>
    <row r="1625" spans="1:6" x14ac:dyDescent="0.25">
      <c r="A1625" s="3">
        <v>750</v>
      </c>
      <c r="B1625" s="3">
        <v>758</v>
      </c>
      <c r="C1625" s="8" t="s">
        <v>8219</v>
      </c>
      <c r="D1625" s="3">
        <v>18</v>
      </c>
      <c r="E1625">
        <f t="shared" si="25"/>
        <v>8949.5384040000008</v>
      </c>
      <c r="F1625" s="3">
        <v>112.602</v>
      </c>
    </row>
    <row r="1626" spans="1:6" x14ac:dyDescent="0.25">
      <c r="A1626" s="3">
        <v>1000</v>
      </c>
      <c r="B1626" s="3">
        <v>1180</v>
      </c>
      <c r="C1626" s="8" t="s">
        <v>8219</v>
      </c>
      <c r="D1626" s="3">
        <v>25</v>
      </c>
      <c r="E1626">
        <f t="shared" si="25"/>
        <v>7674.1104040000009</v>
      </c>
      <c r="F1626" s="3">
        <v>112.602</v>
      </c>
    </row>
    <row r="1627" spans="1:6" x14ac:dyDescent="0.25">
      <c r="A1627" s="3">
        <v>7500</v>
      </c>
      <c r="B1627" s="3">
        <v>11650</v>
      </c>
      <c r="C1627" s="8" t="s">
        <v>8219</v>
      </c>
      <c r="D1627" s="3">
        <v>104</v>
      </c>
      <c r="E1627">
        <f t="shared" si="25"/>
        <v>73.99440400000006</v>
      </c>
      <c r="F1627" s="3">
        <v>112.602</v>
      </c>
    </row>
    <row r="1628" spans="1:6" x14ac:dyDescent="0.25">
      <c r="A1628" s="3">
        <v>8000</v>
      </c>
      <c r="B1628" s="3">
        <v>8095</v>
      </c>
      <c r="C1628" s="8" t="s">
        <v>8219</v>
      </c>
      <c r="D1628" s="3">
        <v>108</v>
      </c>
      <c r="E1628">
        <f t="shared" si="25"/>
        <v>21.178404000000036</v>
      </c>
      <c r="F1628" s="3">
        <v>112.602</v>
      </c>
    </row>
    <row r="1629" spans="1:6" x14ac:dyDescent="0.25">
      <c r="A1629" s="3">
        <v>2000</v>
      </c>
      <c r="B1629" s="3">
        <v>2340</v>
      </c>
      <c r="C1629" s="8" t="s">
        <v>8219</v>
      </c>
      <c r="D1629" s="3">
        <v>38</v>
      </c>
      <c r="E1629">
        <f t="shared" si="25"/>
        <v>5565.4584040000009</v>
      </c>
      <c r="F1629" s="3">
        <v>112.602</v>
      </c>
    </row>
    <row r="1630" spans="1:6" x14ac:dyDescent="0.25">
      <c r="A1630" s="3">
        <v>4000</v>
      </c>
      <c r="B1630" s="3">
        <v>4037</v>
      </c>
      <c r="C1630" s="8" t="s">
        <v>8219</v>
      </c>
      <c r="D1630" s="3">
        <v>88</v>
      </c>
      <c r="E1630">
        <f t="shared" si="25"/>
        <v>605.25840400000016</v>
      </c>
      <c r="F1630" s="3">
        <v>112.602</v>
      </c>
    </row>
    <row r="1631" spans="1:6" x14ac:dyDescent="0.25">
      <c r="A1631" s="3">
        <v>6000</v>
      </c>
      <c r="B1631" s="3">
        <v>6220</v>
      </c>
      <c r="C1631" s="8" t="s">
        <v>8219</v>
      </c>
      <c r="D1631" s="3">
        <v>82</v>
      </c>
      <c r="E1631">
        <f t="shared" si="25"/>
        <v>936.4824040000002</v>
      </c>
      <c r="F1631" s="3">
        <v>112.602</v>
      </c>
    </row>
    <row r="1632" spans="1:6" x14ac:dyDescent="0.25">
      <c r="A1632" s="3">
        <v>4000</v>
      </c>
      <c r="B1632" s="3">
        <v>10610</v>
      </c>
      <c r="C1632" s="8" t="s">
        <v>8219</v>
      </c>
      <c r="D1632" s="3">
        <v>126</v>
      </c>
      <c r="E1632">
        <f t="shared" si="25"/>
        <v>179.50640399999989</v>
      </c>
      <c r="F1632" s="3">
        <v>112.602</v>
      </c>
    </row>
    <row r="1633" spans="1:6" x14ac:dyDescent="0.25">
      <c r="A1633" s="3">
        <v>10000</v>
      </c>
      <c r="B1633" s="3">
        <v>15591</v>
      </c>
      <c r="C1633" s="8" t="s">
        <v>8219</v>
      </c>
      <c r="D1633" s="3">
        <v>133</v>
      </c>
      <c r="E1633">
        <f t="shared" si="25"/>
        <v>416.07840399999986</v>
      </c>
      <c r="F1633" s="3">
        <v>112.602</v>
      </c>
    </row>
    <row r="1634" spans="1:6" x14ac:dyDescent="0.25">
      <c r="A1634" s="3">
        <v>4000</v>
      </c>
      <c r="B1634" s="3">
        <v>4065</v>
      </c>
      <c r="C1634" s="8" t="s">
        <v>8219</v>
      </c>
      <c r="D1634" s="3">
        <v>47</v>
      </c>
      <c r="E1634">
        <f t="shared" si="25"/>
        <v>4303.6224040000006</v>
      </c>
      <c r="F1634" s="3">
        <v>112.602</v>
      </c>
    </row>
    <row r="1635" spans="1:6" x14ac:dyDescent="0.25">
      <c r="A1635" s="3">
        <v>10000</v>
      </c>
      <c r="B1635" s="3">
        <v>10000</v>
      </c>
      <c r="C1635" s="8" t="s">
        <v>8219</v>
      </c>
      <c r="D1635" s="3">
        <v>58</v>
      </c>
      <c r="E1635">
        <f t="shared" si="25"/>
        <v>2981.3784040000005</v>
      </c>
      <c r="F1635" s="3">
        <v>112.602</v>
      </c>
    </row>
    <row r="1636" spans="1:6" x14ac:dyDescent="0.25">
      <c r="A1636" s="3">
        <v>2000</v>
      </c>
      <c r="B1636" s="3">
        <v>2010</v>
      </c>
      <c r="C1636" s="8" t="s">
        <v>8219</v>
      </c>
      <c r="D1636" s="3">
        <v>32</v>
      </c>
      <c r="E1636">
        <f t="shared" si="25"/>
        <v>6496.682404000001</v>
      </c>
      <c r="F1636" s="3">
        <v>112.602</v>
      </c>
    </row>
    <row r="1637" spans="1:6" x14ac:dyDescent="0.25">
      <c r="A1637" s="3">
        <v>2000</v>
      </c>
      <c r="B1637" s="3">
        <v>2506</v>
      </c>
      <c r="C1637" s="8" t="s">
        <v>8219</v>
      </c>
      <c r="D1637" s="3">
        <v>37</v>
      </c>
      <c r="E1637">
        <f t="shared" si="25"/>
        <v>5715.6624040000006</v>
      </c>
      <c r="F1637" s="3">
        <v>112.602</v>
      </c>
    </row>
    <row r="1638" spans="1:6" x14ac:dyDescent="0.25">
      <c r="A1638" s="3">
        <v>4500</v>
      </c>
      <c r="B1638" s="3">
        <v>4660</v>
      </c>
      <c r="C1638" s="8" t="s">
        <v>8219</v>
      </c>
      <c r="D1638" s="3">
        <v>87</v>
      </c>
      <c r="E1638">
        <f t="shared" si="25"/>
        <v>655.46240400000022</v>
      </c>
      <c r="F1638" s="3">
        <v>112.602</v>
      </c>
    </row>
    <row r="1639" spans="1:6" x14ac:dyDescent="0.25">
      <c r="A1639" s="3">
        <v>500</v>
      </c>
      <c r="B1639" s="3">
        <v>519</v>
      </c>
      <c r="C1639" s="8" t="s">
        <v>8219</v>
      </c>
      <c r="D1639" s="3">
        <v>15</v>
      </c>
      <c r="E1639">
        <f t="shared" si="25"/>
        <v>9526.150404</v>
      </c>
      <c r="F1639" s="3">
        <v>112.602</v>
      </c>
    </row>
    <row r="1640" spans="1:6" x14ac:dyDescent="0.25">
      <c r="A1640" s="3">
        <v>1000</v>
      </c>
      <c r="B1640" s="3">
        <v>1050</v>
      </c>
      <c r="C1640" s="8" t="s">
        <v>8219</v>
      </c>
      <c r="D1640" s="3">
        <v>27</v>
      </c>
      <c r="E1640">
        <f t="shared" si="25"/>
        <v>7327.7024040000006</v>
      </c>
      <c r="F1640" s="3">
        <v>112.602</v>
      </c>
    </row>
    <row r="1641" spans="1:6" x14ac:dyDescent="0.25">
      <c r="A1641" s="3">
        <v>1800</v>
      </c>
      <c r="B1641" s="3">
        <v>1800</v>
      </c>
      <c r="C1641" s="8" t="s">
        <v>8219</v>
      </c>
      <c r="D1641" s="3">
        <v>19</v>
      </c>
      <c r="E1641">
        <f t="shared" si="25"/>
        <v>8761.3344040000011</v>
      </c>
      <c r="F1641" s="3">
        <v>112.602</v>
      </c>
    </row>
    <row r="1642" spans="1:6" x14ac:dyDescent="0.25">
      <c r="A1642" s="3">
        <v>400</v>
      </c>
      <c r="B1642" s="3">
        <v>679.44</v>
      </c>
      <c r="C1642" s="8" t="s">
        <v>8219</v>
      </c>
      <c r="D1642" s="3">
        <v>17</v>
      </c>
      <c r="E1642">
        <f t="shared" si="25"/>
        <v>9139.7424040000005</v>
      </c>
      <c r="F1642" s="3">
        <v>112.602</v>
      </c>
    </row>
    <row r="1643" spans="1:6" x14ac:dyDescent="0.25">
      <c r="A1643" s="3">
        <v>2500</v>
      </c>
      <c r="B1643" s="3">
        <v>2535</v>
      </c>
      <c r="C1643" s="8" t="s">
        <v>8219</v>
      </c>
      <c r="D1643" s="3">
        <v>26</v>
      </c>
      <c r="E1643">
        <f t="shared" si="25"/>
        <v>7499.9064040000003</v>
      </c>
      <c r="F1643" s="3">
        <v>112.602</v>
      </c>
    </row>
    <row r="1644" spans="1:6" x14ac:dyDescent="0.25">
      <c r="A1644" s="3">
        <v>1200</v>
      </c>
      <c r="B1644" s="3">
        <v>1200</v>
      </c>
      <c r="C1644" s="8" t="s">
        <v>8219</v>
      </c>
      <c r="D1644" s="3">
        <v>28</v>
      </c>
      <c r="E1644">
        <f t="shared" si="25"/>
        <v>7157.4984040000008</v>
      </c>
      <c r="F1644" s="3">
        <v>112.602</v>
      </c>
    </row>
    <row r="1645" spans="1:6" x14ac:dyDescent="0.25">
      <c r="A1645" s="3">
        <v>5000</v>
      </c>
      <c r="B1645" s="3">
        <v>6235</v>
      </c>
      <c r="C1645" s="8" t="s">
        <v>8219</v>
      </c>
      <c r="D1645" s="3">
        <v>37</v>
      </c>
      <c r="E1645">
        <f t="shared" si="25"/>
        <v>5715.6624040000006</v>
      </c>
      <c r="F1645" s="3">
        <v>112.602</v>
      </c>
    </row>
    <row r="1646" spans="1:6" x14ac:dyDescent="0.25">
      <c r="A1646" s="3">
        <v>10000</v>
      </c>
      <c r="B1646" s="3">
        <v>10950</v>
      </c>
      <c r="C1646" s="8" t="s">
        <v>8219</v>
      </c>
      <c r="D1646" s="3">
        <v>128</v>
      </c>
      <c r="E1646">
        <f t="shared" si="25"/>
        <v>237.09840399999987</v>
      </c>
      <c r="F1646" s="3">
        <v>112.602</v>
      </c>
    </row>
    <row r="1647" spans="1:6" x14ac:dyDescent="0.25">
      <c r="A1647" s="3">
        <v>5000</v>
      </c>
      <c r="B1647" s="3">
        <v>5540</v>
      </c>
      <c r="C1647" s="8" t="s">
        <v>8219</v>
      </c>
      <c r="D1647" s="3">
        <v>10</v>
      </c>
      <c r="E1647">
        <f t="shared" si="25"/>
        <v>10527.170404</v>
      </c>
      <c r="F1647" s="3">
        <v>112.602</v>
      </c>
    </row>
    <row r="1648" spans="1:6" x14ac:dyDescent="0.25">
      <c r="A1648" s="3">
        <v>2000</v>
      </c>
      <c r="B1648" s="3">
        <v>2204</v>
      </c>
      <c r="C1648" s="8" t="s">
        <v>8219</v>
      </c>
      <c r="D1648" s="3">
        <v>83</v>
      </c>
      <c r="E1648">
        <f t="shared" si="25"/>
        <v>876.27840400000025</v>
      </c>
      <c r="F1648" s="3">
        <v>112.602</v>
      </c>
    </row>
    <row r="1649" spans="1:6" x14ac:dyDescent="0.25">
      <c r="A1649" s="3">
        <v>5000</v>
      </c>
      <c r="B1649" s="3">
        <v>5236</v>
      </c>
      <c r="C1649" s="8" t="s">
        <v>8219</v>
      </c>
      <c r="D1649" s="3">
        <v>46</v>
      </c>
      <c r="E1649">
        <f t="shared" si="25"/>
        <v>4435.8264040000004</v>
      </c>
      <c r="F1649" s="3">
        <v>112.602</v>
      </c>
    </row>
    <row r="1650" spans="1:6" x14ac:dyDescent="0.25">
      <c r="A1650" s="3">
        <v>2300</v>
      </c>
      <c r="B1650" s="3">
        <v>2881</v>
      </c>
      <c r="C1650" s="8" t="s">
        <v>8219</v>
      </c>
      <c r="D1650" s="3">
        <v>90</v>
      </c>
      <c r="E1650">
        <f t="shared" si="25"/>
        <v>510.8504040000002</v>
      </c>
      <c r="F1650" s="3">
        <v>112.602</v>
      </c>
    </row>
    <row r="1651" spans="1:6" x14ac:dyDescent="0.25">
      <c r="A1651" s="3">
        <v>3800</v>
      </c>
      <c r="B1651" s="3">
        <v>3822.33</v>
      </c>
      <c r="C1651" s="8" t="s">
        <v>8219</v>
      </c>
      <c r="D1651" s="3">
        <v>81</v>
      </c>
      <c r="E1651">
        <f t="shared" si="25"/>
        <v>998.68640400000027</v>
      </c>
      <c r="F1651" s="3">
        <v>112.602</v>
      </c>
    </row>
    <row r="1652" spans="1:6" x14ac:dyDescent="0.25">
      <c r="A1652" s="3">
        <v>2000</v>
      </c>
      <c r="B1652" s="3">
        <v>2831</v>
      </c>
      <c r="C1652" s="8" t="s">
        <v>8219</v>
      </c>
      <c r="D1652" s="3">
        <v>32</v>
      </c>
      <c r="E1652">
        <f t="shared" si="25"/>
        <v>6496.682404000001</v>
      </c>
      <c r="F1652" s="3">
        <v>112.602</v>
      </c>
    </row>
    <row r="1653" spans="1:6" x14ac:dyDescent="0.25">
      <c r="A1653" s="3">
        <v>2000</v>
      </c>
      <c r="B1653" s="3">
        <v>2015</v>
      </c>
      <c r="C1653" s="8" t="s">
        <v>8219</v>
      </c>
      <c r="D1653" s="3">
        <v>20</v>
      </c>
      <c r="E1653">
        <f t="shared" si="25"/>
        <v>8575.1304040000014</v>
      </c>
      <c r="F1653" s="3">
        <v>112.602</v>
      </c>
    </row>
    <row r="1654" spans="1:6" x14ac:dyDescent="0.25">
      <c r="A1654" s="3">
        <v>4500</v>
      </c>
      <c r="B1654" s="3">
        <v>4530</v>
      </c>
      <c r="C1654" s="8" t="s">
        <v>8219</v>
      </c>
      <c r="D1654" s="3">
        <v>70</v>
      </c>
      <c r="E1654">
        <f t="shared" si="25"/>
        <v>1814.9304040000004</v>
      </c>
      <c r="F1654" s="3">
        <v>112.602</v>
      </c>
    </row>
    <row r="1655" spans="1:6" x14ac:dyDescent="0.25">
      <c r="A1655" s="3">
        <v>5000</v>
      </c>
      <c r="B1655" s="3">
        <v>8711.52</v>
      </c>
      <c r="C1655" s="8" t="s">
        <v>8219</v>
      </c>
      <c r="D1655" s="3">
        <v>168</v>
      </c>
      <c r="E1655">
        <f t="shared" si="25"/>
        <v>3068.9384039999995</v>
      </c>
      <c r="F1655" s="3">
        <v>112.602</v>
      </c>
    </row>
    <row r="1656" spans="1:6" x14ac:dyDescent="0.25">
      <c r="A1656" s="3">
        <v>1100</v>
      </c>
      <c r="B1656" s="3">
        <v>1319</v>
      </c>
      <c r="C1656" s="8" t="s">
        <v>8219</v>
      </c>
      <c r="D1656" s="3">
        <v>34</v>
      </c>
      <c r="E1656">
        <f t="shared" si="25"/>
        <v>6178.2744040000007</v>
      </c>
      <c r="F1656" s="3">
        <v>112.602</v>
      </c>
    </row>
    <row r="1657" spans="1:6" x14ac:dyDescent="0.25">
      <c r="A1657" s="3">
        <v>1500</v>
      </c>
      <c r="B1657" s="3">
        <v>2143</v>
      </c>
      <c r="C1657" s="8" t="s">
        <v>8219</v>
      </c>
      <c r="D1657" s="3">
        <v>48</v>
      </c>
      <c r="E1657">
        <f t="shared" si="25"/>
        <v>4173.4184040000009</v>
      </c>
      <c r="F1657" s="3">
        <v>112.602</v>
      </c>
    </row>
    <row r="1658" spans="1:6" x14ac:dyDescent="0.25">
      <c r="A1658" s="3">
        <v>7500</v>
      </c>
      <c r="B1658" s="3">
        <v>7525.12</v>
      </c>
      <c r="C1658" s="8" t="s">
        <v>8219</v>
      </c>
      <c r="D1658" s="3">
        <v>48</v>
      </c>
      <c r="E1658">
        <f t="shared" si="25"/>
        <v>4173.4184040000009</v>
      </c>
      <c r="F1658" s="3">
        <v>112.602</v>
      </c>
    </row>
    <row r="1659" spans="1:6" x14ac:dyDescent="0.25">
      <c r="A1659" s="3">
        <v>25000</v>
      </c>
      <c r="B1659" s="3">
        <v>26233.45</v>
      </c>
      <c r="C1659" s="8" t="s">
        <v>8219</v>
      </c>
      <c r="D1659" s="3">
        <v>221</v>
      </c>
      <c r="E1659">
        <f t="shared" si="25"/>
        <v>11750.126403999999</v>
      </c>
      <c r="F1659" s="3">
        <v>112.602</v>
      </c>
    </row>
    <row r="1660" spans="1:6" x14ac:dyDescent="0.25">
      <c r="A1660" s="3">
        <v>6000</v>
      </c>
      <c r="B1660" s="3">
        <v>7934</v>
      </c>
      <c r="C1660" s="8" t="s">
        <v>8219</v>
      </c>
      <c r="D1660" s="3">
        <v>107</v>
      </c>
      <c r="E1660">
        <f t="shared" si="25"/>
        <v>31.382404000000044</v>
      </c>
      <c r="F1660" s="3">
        <v>112.602</v>
      </c>
    </row>
    <row r="1661" spans="1:6" x14ac:dyDescent="0.25">
      <c r="A1661" s="3">
        <v>500</v>
      </c>
      <c r="B1661" s="3">
        <v>564</v>
      </c>
      <c r="C1661" s="8" t="s">
        <v>8219</v>
      </c>
      <c r="D1661" s="3">
        <v>45</v>
      </c>
      <c r="E1661">
        <f t="shared" si="25"/>
        <v>4570.0304040000001</v>
      </c>
      <c r="F1661" s="3">
        <v>112.602</v>
      </c>
    </row>
    <row r="1662" spans="1:6" x14ac:dyDescent="0.25">
      <c r="A1662" s="3">
        <v>80</v>
      </c>
      <c r="B1662" s="3">
        <v>1003</v>
      </c>
      <c r="C1662" s="8" t="s">
        <v>8219</v>
      </c>
      <c r="D1662" s="3">
        <v>36</v>
      </c>
      <c r="E1662">
        <f t="shared" si="25"/>
        <v>5867.8664040000003</v>
      </c>
      <c r="F1662" s="3">
        <v>112.602</v>
      </c>
    </row>
    <row r="1663" spans="1:6" x14ac:dyDescent="0.25">
      <c r="A1663" s="3">
        <v>7900</v>
      </c>
      <c r="B1663" s="3">
        <v>8098</v>
      </c>
      <c r="C1663" s="8" t="s">
        <v>8219</v>
      </c>
      <c r="D1663" s="3">
        <v>101</v>
      </c>
      <c r="E1663">
        <f t="shared" si="25"/>
        <v>134.60640400000008</v>
      </c>
      <c r="F1663" s="3">
        <v>112.602</v>
      </c>
    </row>
    <row r="1664" spans="1:6" x14ac:dyDescent="0.25">
      <c r="A1664" s="3">
        <v>8000</v>
      </c>
      <c r="B1664" s="3">
        <v>8211</v>
      </c>
      <c r="C1664" s="8" t="s">
        <v>8219</v>
      </c>
      <c r="D1664" s="3">
        <v>62</v>
      </c>
      <c r="E1664">
        <f t="shared" si="25"/>
        <v>2560.5624040000002</v>
      </c>
      <c r="F1664" s="3">
        <v>112.602</v>
      </c>
    </row>
    <row r="1665" spans="1:6" x14ac:dyDescent="0.25">
      <c r="A1665" s="3">
        <v>1000</v>
      </c>
      <c r="B1665" s="3">
        <v>1080</v>
      </c>
      <c r="C1665" s="8" t="s">
        <v>8219</v>
      </c>
      <c r="D1665" s="3">
        <v>32</v>
      </c>
      <c r="E1665">
        <f t="shared" si="25"/>
        <v>6496.682404000001</v>
      </c>
      <c r="F1665" s="3">
        <v>112.602</v>
      </c>
    </row>
    <row r="1666" spans="1:6" x14ac:dyDescent="0.25">
      <c r="A1666" s="3">
        <v>2500</v>
      </c>
      <c r="B1666" s="3">
        <v>3060.22</v>
      </c>
      <c r="C1666" s="8" t="s">
        <v>8219</v>
      </c>
      <c r="D1666" s="3">
        <v>89</v>
      </c>
      <c r="E1666">
        <f t="shared" si="25"/>
        <v>557.0544040000002</v>
      </c>
      <c r="F1666" s="3">
        <v>112.602</v>
      </c>
    </row>
    <row r="1667" spans="1:6" x14ac:dyDescent="0.25">
      <c r="A1667" s="3">
        <v>3500</v>
      </c>
      <c r="B1667" s="3">
        <v>4181</v>
      </c>
      <c r="C1667" s="8" t="s">
        <v>8219</v>
      </c>
      <c r="D1667" s="3">
        <v>93</v>
      </c>
      <c r="E1667">
        <f t="shared" ref="E1667:E1730" si="26">POWER(D1667-F1667,2)</f>
        <v>384.23840400000017</v>
      </c>
      <c r="F1667" s="3">
        <v>112.602</v>
      </c>
    </row>
    <row r="1668" spans="1:6" x14ac:dyDescent="0.25">
      <c r="A1668" s="3">
        <v>2500</v>
      </c>
      <c r="B1668" s="3">
        <v>4022</v>
      </c>
      <c r="C1668" s="8" t="s">
        <v>8219</v>
      </c>
      <c r="D1668" s="3">
        <v>98</v>
      </c>
      <c r="E1668">
        <f t="shared" si="26"/>
        <v>213.21840400000011</v>
      </c>
      <c r="F1668" s="3">
        <v>112.602</v>
      </c>
    </row>
    <row r="1669" spans="1:6" x14ac:dyDescent="0.25">
      <c r="A1669" s="3">
        <v>3400</v>
      </c>
      <c r="B1669" s="3">
        <v>4313</v>
      </c>
      <c r="C1669" s="8" t="s">
        <v>8219</v>
      </c>
      <c r="D1669" s="3">
        <v>82</v>
      </c>
      <c r="E1669">
        <f t="shared" si="26"/>
        <v>936.4824040000002</v>
      </c>
      <c r="F1669" s="3">
        <v>112.602</v>
      </c>
    </row>
    <row r="1670" spans="1:6" x14ac:dyDescent="0.25">
      <c r="A1670" s="3">
        <v>8000</v>
      </c>
      <c r="B1670" s="3">
        <v>8211</v>
      </c>
      <c r="C1670" s="8" t="s">
        <v>8219</v>
      </c>
      <c r="D1670" s="3">
        <v>116</v>
      </c>
      <c r="E1670">
        <f t="shared" si="26"/>
        <v>11.546403999999974</v>
      </c>
      <c r="F1670" s="3">
        <v>112.602</v>
      </c>
    </row>
    <row r="1671" spans="1:6" x14ac:dyDescent="0.25">
      <c r="A1671" s="3">
        <v>2000</v>
      </c>
      <c r="B1671" s="3">
        <v>2795</v>
      </c>
      <c r="C1671" s="8" t="s">
        <v>8219</v>
      </c>
      <c r="D1671" s="3">
        <v>52</v>
      </c>
      <c r="E1671">
        <f t="shared" si="26"/>
        <v>3672.6024040000007</v>
      </c>
      <c r="F1671" s="3">
        <v>112.602</v>
      </c>
    </row>
    <row r="1672" spans="1:6" x14ac:dyDescent="0.25">
      <c r="A1672" s="3">
        <v>1000</v>
      </c>
      <c r="B1672" s="3">
        <v>1026</v>
      </c>
      <c r="C1672" s="8" t="s">
        <v>8219</v>
      </c>
      <c r="D1672" s="3">
        <v>23</v>
      </c>
      <c r="E1672">
        <f t="shared" si="26"/>
        <v>8028.5184040000004</v>
      </c>
      <c r="F1672" s="3">
        <v>112.602</v>
      </c>
    </row>
    <row r="1673" spans="1:6" x14ac:dyDescent="0.25">
      <c r="A1673" s="3">
        <v>2000</v>
      </c>
      <c r="B1673" s="3">
        <v>2013.47</v>
      </c>
      <c r="C1673" s="8" t="s">
        <v>8219</v>
      </c>
      <c r="D1673" s="3">
        <v>77</v>
      </c>
      <c r="E1673">
        <f t="shared" si="26"/>
        <v>1267.5024040000003</v>
      </c>
      <c r="F1673" s="3">
        <v>112.602</v>
      </c>
    </row>
    <row r="1674" spans="1:6" x14ac:dyDescent="0.25">
      <c r="A1674" s="3">
        <v>1700</v>
      </c>
      <c r="B1674" s="3">
        <v>1920</v>
      </c>
      <c r="C1674" s="8" t="s">
        <v>8219</v>
      </c>
      <c r="D1674" s="3">
        <v>49</v>
      </c>
      <c r="E1674">
        <f t="shared" si="26"/>
        <v>4045.2144040000003</v>
      </c>
      <c r="F1674" s="3">
        <v>112.602</v>
      </c>
    </row>
    <row r="1675" spans="1:6" x14ac:dyDescent="0.25">
      <c r="A1675" s="3">
        <v>2100</v>
      </c>
      <c r="B1675" s="3">
        <v>2690</v>
      </c>
      <c r="C1675" s="8" t="s">
        <v>8219</v>
      </c>
      <c r="D1675" s="3">
        <v>59</v>
      </c>
      <c r="E1675">
        <f t="shared" si="26"/>
        <v>2873.1744040000003</v>
      </c>
      <c r="F1675" s="3">
        <v>112.602</v>
      </c>
    </row>
    <row r="1676" spans="1:6" x14ac:dyDescent="0.25">
      <c r="A1676" s="3">
        <v>5000</v>
      </c>
      <c r="B1676" s="3">
        <v>10085</v>
      </c>
      <c r="C1676" s="8" t="s">
        <v>8219</v>
      </c>
      <c r="D1676" s="3">
        <v>113</v>
      </c>
      <c r="E1676">
        <f t="shared" si="26"/>
        <v>0.15840399999999694</v>
      </c>
      <c r="F1676" s="3">
        <v>112.602</v>
      </c>
    </row>
    <row r="1677" spans="1:6" x14ac:dyDescent="0.25">
      <c r="A1677" s="3">
        <v>1000</v>
      </c>
      <c r="B1677" s="3">
        <v>1374.16</v>
      </c>
      <c r="C1677" s="8" t="s">
        <v>8219</v>
      </c>
      <c r="D1677" s="3">
        <v>34</v>
      </c>
      <c r="E1677">
        <f t="shared" si="26"/>
        <v>6178.2744040000007</v>
      </c>
      <c r="F1677" s="3">
        <v>112.602</v>
      </c>
    </row>
    <row r="1678" spans="1:6" x14ac:dyDescent="0.25">
      <c r="A1678" s="3">
        <v>3000</v>
      </c>
      <c r="B1678" s="3">
        <v>3460</v>
      </c>
      <c r="C1678" s="8" t="s">
        <v>8219</v>
      </c>
      <c r="D1678" s="3">
        <v>42</v>
      </c>
      <c r="E1678">
        <f t="shared" si="26"/>
        <v>4984.6424040000002</v>
      </c>
      <c r="F1678" s="3">
        <v>112.602</v>
      </c>
    </row>
    <row r="1679" spans="1:6" x14ac:dyDescent="0.25">
      <c r="A1679" s="3">
        <v>6000</v>
      </c>
      <c r="B1679" s="3">
        <v>6700</v>
      </c>
      <c r="C1679" s="8" t="s">
        <v>8219</v>
      </c>
      <c r="D1679" s="3">
        <v>42</v>
      </c>
      <c r="E1679">
        <f t="shared" si="26"/>
        <v>4984.6424040000002</v>
      </c>
      <c r="F1679" s="3">
        <v>112.602</v>
      </c>
    </row>
    <row r="1680" spans="1:6" x14ac:dyDescent="0.25">
      <c r="A1680" s="3">
        <v>1500</v>
      </c>
      <c r="B1680" s="3">
        <v>1776</v>
      </c>
      <c r="C1680" s="8" t="s">
        <v>8219</v>
      </c>
      <c r="D1680" s="3">
        <v>49</v>
      </c>
      <c r="E1680">
        <f t="shared" si="26"/>
        <v>4045.2144040000003</v>
      </c>
      <c r="F1680" s="3">
        <v>112.602</v>
      </c>
    </row>
    <row r="1681" spans="1:6" x14ac:dyDescent="0.25">
      <c r="A1681" s="3">
        <v>2000</v>
      </c>
      <c r="B1681" s="3">
        <v>3500</v>
      </c>
      <c r="C1681" s="8" t="s">
        <v>8219</v>
      </c>
      <c r="D1681" s="3">
        <v>56</v>
      </c>
      <c r="E1681">
        <f t="shared" si="26"/>
        <v>3203.7864040000004</v>
      </c>
      <c r="F1681" s="3">
        <v>112.602</v>
      </c>
    </row>
    <row r="1682" spans="1:6" x14ac:dyDescent="0.25">
      <c r="A1682" s="3">
        <v>1000</v>
      </c>
      <c r="B1682" s="3">
        <v>1175</v>
      </c>
      <c r="C1682" s="8" t="s">
        <v>8219</v>
      </c>
      <c r="D1682" s="3">
        <v>25</v>
      </c>
      <c r="E1682">
        <f t="shared" si="26"/>
        <v>7674.1104040000009</v>
      </c>
      <c r="F1682" s="3">
        <v>112.602</v>
      </c>
    </row>
    <row r="1683" spans="1:6" x14ac:dyDescent="0.25">
      <c r="A1683" s="3">
        <v>65000</v>
      </c>
      <c r="B1683" s="3">
        <v>65924.38</v>
      </c>
      <c r="C1683" s="10" t="s">
        <v>8222</v>
      </c>
      <c r="D1683" s="3">
        <v>884</v>
      </c>
      <c r="E1683">
        <f t="shared" si="26"/>
        <v>595054.874404</v>
      </c>
      <c r="F1683" s="3">
        <v>112.602</v>
      </c>
    </row>
    <row r="1684" spans="1:6" x14ac:dyDescent="0.25">
      <c r="A1684" s="3">
        <v>6000</v>
      </c>
      <c r="B1684" s="3">
        <v>0</v>
      </c>
      <c r="C1684" s="10" t="s">
        <v>8222</v>
      </c>
      <c r="D1684" s="3">
        <v>0</v>
      </c>
      <c r="E1684">
        <f t="shared" si="26"/>
        <v>12679.210404000001</v>
      </c>
      <c r="F1684" s="3">
        <v>112.602</v>
      </c>
    </row>
    <row r="1685" spans="1:6" x14ac:dyDescent="0.25">
      <c r="A1685" s="3">
        <v>3500</v>
      </c>
      <c r="B1685" s="3">
        <v>760</v>
      </c>
      <c r="C1685" s="10" t="s">
        <v>8222</v>
      </c>
      <c r="D1685" s="3">
        <v>10</v>
      </c>
      <c r="E1685">
        <f t="shared" si="26"/>
        <v>10527.170404</v>
      </c>
      <c r="F1685" s="3">
        <v>112.602</v>
      </c>
    </row>
    <row r="1686" spans="1:6" x14ac:dyDescent="0.25">
      <c r="A1686" s="3">
        <v>8000</v>
      </c>
      <c r="B1686" s="3">
        <v>8730</v>
      </c>
      <c r="C1686" s="10" t="s">
        <v>8222</v>
      </c>
      <c r="D1686" s="3">
        <v>101</v>
      </c>
      <c r="E1686">
        <f t="shared" si="26"/>
        <v>134.60640400000008</v>
      </c>
      <c r="F1686" s="3">
        <v>112.602</v>
      </c>
    </row>
    <row r="1687" spans="1:6" x14ac:dyDescent="0.25">
      <c r="A1687" s="3">
        <v>350</v>
      </c>
      <c r="B1687" s="3">
        <v>360</v>
      </c>
      <c r="C1687" s="10" t="s">
        <v>8222</v>
      </c>
      <c r="D1687" s="3">
        <v>15</v>
      </c>
      <c r="E1687">
        <f t="shared" si="26"/>
        <v>9526.150404</v>
      </c>
      <c r="F1687" s="3">
        <v>112.602</v>
      </c>
    </row>
    <row r="1688" spans="1:6" x14ac:dyDescent="0.25">
      <c r="A1688" s="3">
        <v>5000</v>
      </c>
      <c r="B1688" s="3">
        <v>18</v>
      </c>
      <c r="C1688" s="10" t="s">
        <v>8222</v>
      </c>
      <c r="D1688" s="3">
        <v>1</v>
      </c>
      <c r="E1688">
        <f t="shared" si="26"/>
        <v>12455.006404000002</v>
      </c>
      <c r="F1688" s="3">
        <v>112.602</v>
      </c>
    </row>
    <row r="1689" spans="1:6" x14ac:dyDescent="0.25">
      <c r="A1689" s="3">
        <v>10000</v>
      </c>
      <c r="B1689" s="3">
        <v>3125</v>
      </c>
      <c r="C1689" s="10" t="s">
        <v>8222</v>
      </c>
      <c r="D1689" s="3">
        <v>39</v>
      </c>
      <c r="E1689">
        <f t="shared" si="26"/>
        <v>5417.2544040000002</v>
      </c>
      <c r="F1689" s="3">
        <v>112.602</v>
      </c>
    </row>
    <row r="1690" spans="1:6" x14ac:dyDescent="0.25">
      <c r="A1690" s="3">
        <v>4000</v>
      </c>
      <c r="B1690" s="3">
        <v>1772</v>
      </c>
      <c r="C1690" s="10" t="s">
        <v>8222</v>
      </c>
      <c r="D1690" s="3">
        <v>7</v>
      </c>
      <c r="E1690">
        <f t="shared" si="26"/>
        <v>11151.782404000001</v>
      </c>
      <c r="F1690" s="3">
        <v>112.602</v>
      </c>
    </row>
    <row r="1691" spans="1:6" x14ac:dyDescent="0.25">
      <c r="A1691" s="3">
        <v>2400</v>
      </c>
      <c r="B1691" s="3">
        <v>2400</v>
      </c>
      <c r="C1691" s="10" t="s">
        <v>8222</v>
      </c>
      <c r="D1691" s="3">
        <v>14</v>
      </c>
      <c r="E1691">
        <f t="shared" si="26"/>
        <v>9722.3544040000015</v>
      </c>
      <c r="F1691" s="3">
        <v>112.602</v>
      </c>
    </row>
    <row r="1692" spans="1:6" x14ac:dyDescent="0.25">
      <c r="A1692" s="3">
        <v>2500</v>
      </c>
      <c r="B1692" s="3">
        <v>635</v>
      </c>
      <c r="C1692" s="10" t="s">
        <v>8222</v>
      </c>
      <c r="D1692" s="3">
        <v>11</v>
      </c>
      <c r="E1692">
        <f t="shared" si="26"/>
        <v>10322.966404000001</v>
      </c>
      <c r="F1692" s="3">
        <v>112.602</v>
      </c>
    </row>
    <row r="1693" spans="1:6" x14ac:dyDescent="0.25">
      <c r="A1693" s="3">
        <v>30000</v>
      </c>
      <c r="B1693" s="3">
        <v>10042</v>
      </c>
      <c r="C1693" s="10" t="s">
        <v>8222</v>
      </c>
      <c r="D1693" s="3">
        <v>38</v>
      </c>
      <c r="E1693">
        <f t="shared" si="26"/>
        <v>5565.4584040000009</v>
      </c>
      <c r="F1693" s="3">
        <v>112.602</v>
      </c>
    </row>
    <row r="1694" spans="1:6" x14ac:dyDescent="0.25">
      <c r="A1694" s="3">
        <v>5000</v>
      </c>
      <c r="B1694" s="3">
        <v>2390</v>
      </c>
      <c r="C1694" s="10" t="s">
        <v>8222</v>
      </c>
      <c r="D1694" s="3">
        <v>15</v>
      </c>
      <c r="E1694">
        <f t="shared" si="26"/>
        <v>9526.150404</v>
      </c>
      <c r="F1694" s="3">
        <v>112.602</v>
      </c>
    </row>
    <row r="1695" spans="1:6" x14ac:dyDescent="0.25">
      <c r="A1695" s="3">
        <v>3000</v>
      </c>
      <c r="B1695" s="3">
        <v>280</v>
      </c>
      <c r="C1695" s="10" t="s">
        <v>8222</v>
      </c>
      <c r="D1695" s="3">
        <v>8</v>
      </c>
      <c r="E1695">
        <f t="shared" si="26"/>
        <v>10941.578404000002</v>
      </c>
      <c r="F1695" s="3">
        <v>112.602</v>
      </c>
    </row>
    <row r="1696" spans="1:6" x14ac:dyDescent="0.25">
      <c r="A1696" s="3">
        <v>10000</v>
      </c>
      <c r="B1696" s="3">
        <v>5</v>
      </c>
      <c r="C1696" s="10" t="s">
        <v>8222</v>
      </c>
      <c r="D1696" s="3">
        <v>1</v>
      </c>
      <c r="E1696">
        <f t="shared" si="26"/>
        <v>12455.006404000002</v>
      </c>
      <c r="F1696" s="3">
        <v>112.602</v>
      </c>
    </row>
    <row r="1697" spans="1:6" x14ac:dyDescent="0.25">
      <c r="A1697" s="3">
        <v>12000</v>
      </c>
      <c r="B1697" s="3">
        <v>1405</v>
      </c>
      <c r="C1697" s="10" t="s">
        <v>8222</v>
      </c>
      <c r="D1697" s="3">
        <v>23</v>
      </c>
      <c r="E1697">
        <f t="shared" si="26"/>
        <v>8028.5184040000004</v>
      </c>
      <c r="F1697" s="3">
        <v>112.602</v>
      </c>
    </row>
    <row r="1698" spans="1:6" x14ac:dyDescent="0.25">
      <c r="A1698" s="3">
        <v>300000</v>
      </c>
      <c r="B1698" s="3">
        <v>0</v>
      </c>
      <c r="C1698" s="10" t="s">
        <v>8222</v>
      </c>
      <c r="D1698" s="3">
        <v>0</v>
      </c>
      <c r="E1698">
        <f t="shared" si="26"/>
        <v>12679.210404000001</v>
      </c>
      <c r="F1698" s="3">
        <v>112.602</v>
      </c>
    </row>
    <row r="1699" spans="1:6" x14ac:dyDescent="0.25">
      <c r="A1699" s="3">
        <v>12500</v>
      </c>
      <c r="B1699" s="3">
        <v>2526</v>
      </c>
      <c r="C1699" s="10" t="s">
        <v>8222</v>
      </c>
      <c r="D1699" s="3">
        <v>22</v>
      </c>
      <c r="E1699">
        <f t="shared" si="26"/>
        <v>8208.7224040000001</v>
      </c>
      <c r="F1699" s="3">
        <v>112.602</v>
      </c>
    </row>
    <row r="1700" spans="1:6" x14ac:dyDescent="0.25">
      <c r="A1700" s="3">
        <v>125000</v>
      </c>
      <c r="B1700" s="3">
        <v>0</v>
      </c>
      <c r="C1700" s="10" t="s">
        <v>8222</v>
      </c>
      <c r="D1700" s="3">
        <v>0</v>
      </c>
      <c r="E1700">
        <f t="shared" si="26"/>
        <v>12679.210404000001</v>
      </c>
      <c r="F1700" s="3">
        <v>112.602</v>
      </c>
    </row>
    <row r="1701" spans="1:6" x14ac:dyDescent="0.25">
      <c r="A1701" s="3">
        <v>5105</v>
      </c>
      <c r="B1701" s="3">
        <v>216</v>
      </c>
      <c r="C1701" s="10" t="s">
        <v>8222</v>
      </c>
      <c r="D1701" s="3">
        <v>4</v>
      </c>
      <c r="E1701">
        <f t="shared" si="26"/>
        <v>11794.394404000001</v>
      </c>
      <c r="F1701" s="3">
        <v>112.602</v>
      </c>
    </row>
    <row r="1702" spans="1:6" x14ac:dyDescent="0.25">
      <c r="A1702" s="3">
        <v>20000</v>
      </c>
      <c r="B1702" s="3">
        <v>5212</v>
      </c>
      <c r="C1702" s="10" t="s">
        <v>8222</v>
      </c>
      <c r="D1702" s="3">
        <v>79</v>
      </c>
      <c r="E1702">
        <f t="shared" si="26"/>
        <v>1129.0944040000002</v>
      </c>
      <c r="F1702" s="3">
        <v>112.602</v>
      </c>
    </row>
    <row r="1703" spans="1:6" x14ac:dyDescent="0.25">
      <c r="A1703" s="3">
        <v>5050</v>
      </c>
      <c r="B1703" s="3">
        <v>10</v>
      </c>
      <c r="C1703" s="9" t="s">
        <v>8221</v>
      </c>
      <c r="D1703" s="3">
        <v>2</v>
      </c>
      <c r="E1703">
        <f t="shared" si="26"/>
        <v>12232.802404</v>
      </c>
      <c r="F1703" s="3">
        <v>112.602</v>
      </c>
    </row>
    <row r="1704" spans="1:6" x14ac:dyDescent="0.25">
      <c r="A1704" s="3">
        <v>16500</v>
      </c>
      <c r="B1704" s="3">
        <v>1</v>
      </c>
      <c r="C1704" s="9" t="s">
        <v>8221</v>
      </c>
      <c r="D1704" s="3">
        <v>1</v>
      </c>
      <c r="E1704">
        <f t="shared" si="26"/>
        <v>12455.006404000002</v>
      </c>
      <c r="F1704" s="3">
        <v>112.602</v>
      </c>
    </row>
    <row r="1705" spans="1:6" x14ac:dyDescent="0.25">
      <c r="A1705" s="3">
        <v>5000</v>
      </c>
      <c r="B1705" s="3">
        <v>51</v>
      </c>
      <c r="C1705" s="9" t="s">
        <v>8221</v>
      </c>
      <c r="D1705" s="3">
        <v>2</v>
      </c>
      <c r="E1705">
        <f t="shared" si="26"/>
        <v>12232.802404</v>
      </c>
      <c r="F1705" s="3">
        <v>112.602</v>
      </c>
    </row>
    <row r="1706" spans="1:6" x14ac:dyDescent="0.25">
      <c r="A1706" s="3">
        <v>2000</v>
      </c>
      <c r="B1706" s="3">
        <v>1302</v>
      </c>
      <c r="C1706" s="9" t="s">
        <v>8221</v>
      </c>
      <c r="D1706" s="3">
        <v>11</v>
      </c>
      <c r="E1706">
        <f t="shared" si="26"/>
        <v>10322.966404000001</v>
      </c>
      <c r="F1706" s="3">
        <v>112.602</v>
      </c>
    </row>
    <row r="1707" spans="1:6" x14ac:dyDescent="0.25">
      <c r="A1707" s="3">
        <v>2000</v>
      </c>
      <c r="B1707" s="3">
        <v>0</v>
      </c>
      <c r="C1707" s="9" t="s">
        <v>8221</v>
      </c>
      <c r="D1707" s="3">
        <v>0</v>
      </c>
      <c r="E1707">
        <f t="shared" si="26"/>
        <v>12679.210404000001</v>
      </c>
      <c r="F1707" s="3">
        <v>112.602</v>
      </c>
    </row>
    <row r="1708" spans="1:6" x14ac:dyDescent="0.25">
      <c r="A1708" s="3">
        <v>5500</v>
      </c>
      <c r="B1708" s="3">
        <v>0</v>
      </c>
      <c r="C1708" s="9" t="s">
        <v>8221</v>
      </c>
      <c r="D1708" s="3">
        <v>0</v>
      </c>
      <c r="E1708">
        <f t="shared" si="26"/>
        <v>12679.210404000001</v>
      </c>
      <c r="F1708" s="3">
        <v>112.602</v>
      </c>
    </row>
    <row r="1709" spans="1:6" x14ac:dyDescent="0.25">
      <c r="A1709" s="3">
        <v>5000</v>
      </c>
      <c r="B1709" s="3">
        <v>487</v>
      </c>
      <c r="C1709" s="9" t="s">
        <v>8221</v>
      </c>
      <c r="D1709" s="3">
        <v>9</v>
      </c>
      <c r="E1709">
        <f t="shared" si="26"/>
        <v>10733.374404</v>
      </c>
      <c r="F1709" s="3">
        <v>112.602</v>
      </c>
    </row>
    <row r="1710" spans="1:6" x14ac:dyDescent="0.25">
      <c r="A1710" s="3">
        <v>7000</v>
      </c>
      <c r="B1710" s="3">
        <v>0</v>
      </c>
      <c r="C1710" s="9" t="s">
        <v>8221</v>
      </c>
      <c r="D1710" s="3">
        <v>0</v>
      </c>
      <c r="E1710">
        <f t="shared" si="26"/>
        <v>12679.210404000001</v>
      </c>
      <c r="F1710" s="3">
        <v>112.602</v>
      </c>
    </row>
    <row r="1711" spans="1:6" x14ac:dyDescent="0.25">
      <c r="A1711" s="3">
        <v>1750</v>
      </c>
      <c r="B1711" s="3">
        <v>85</v>
      </c>
      <c r="C1711" s="9" t="s">
        <v>8221</v>
      </c>
      <c r="D1711" s="3">
        <v>4</v>
      </c>
      <c r="E1711">
        <f t="shared" si="26"/>
        <v>11794.394404000001</v>
      </c>
      <c r="F1711" s="3">
        <v>112.602</v>
      </c>
    </row>
    <row r="1712" spans="1:6" x14ac:dyDescent="0.25">
      <c r="A1712" s="3">
        <v>5000</v>
      </c>
      <c r="B1712" s="3">
        <v>34</v>
      </c>
      <c r="C1712" s="9" t="s">
        <v>8221</v>
      </c>
      <c r="D1712" s="3">
        <v>1</v>
      </c>
      <c r="E1712">
        <f t="shared" si="26"/>
        <v>12455.006404000002</v>
      </c>
      <c r="F1712" s="3">
        <v>112.602</v>
      </c>
    </row>
    <row r="1713" spans="1:6" x14ac:dyDescent="0.25">
      <c r="A1713" s="3">
        <v>10000</v>
      </c>
      <c r="B1713" s="3">
        <v>1050</v>
      </c>
      <c r="C1713" s="9" t="s">
        <v>8221</v>
      </c>
      <c r="D1713" s="3">
        <v>2</v>
      </c>
      <c r="E1713">
        <f t="shared" si="26"/>
        <v>12232.802404</v>
      </c>
      <c r="F1713" s="3">
        <v>112.602</v>
      </c>
    </row>
    <row r="1714" spans="1:6" x14ac:dyDescent="0.25">
      <c r="A1714" s="3">
        <v>5000</v>
      </c>
      <c r="B1714" s="3">
        <v>0</v>
      </c>
      <c r="C1714" s="9" t="s">
        <v>8221</v>
      </c>
      <c r="D1714" s="3">
        <v>0</v>
      </c>
      <c r="E1714">
        <f t="shared" si="26"/>
        <v>12679.210404000001</v>
      </c>
      <c r="F1714" s="3">
        <v>112.602</v>
      </c>
    </row>
    <row r="1715" spans="1:6" x14ac:dyDescent="0.25">
      <c r="A1715" s="3">
        <v>3000</v>
      </c>
      <c r="B1715" s="3">
        <v>50</v>
      </c>
      <c r="C1715" s="9" t="s">
        <v>8221</v>
      </c>
      <c r="D1715" s="3">
        <v>1</v>
      </c>
      <c r="E1715">
        <f t="shared" si="26"/>
        <v>12455.006404000002</v>
      </c>
      <c r="F1715" s="3">
        <v>112.602</v>
      </c>
    </row>
    <row r="1716" spans="1:6" x14ac:dyDescent="0.25">
      <c r="A1716" s="3">
        <v>25000</v>
      </c>
      <c r="B1716" s="3">
        <v>1967</v>
      </c>
      <c r="C1716" s="9" t="s">
        <v>8221</v>
      </c>
      <c r="D1716" s="3">
        <v>17</v>
      </c>
      <c r="E1716">
        <f t="shared" si="26"/>
        <v>9139.7424040000005</v>
      </c>
      <c r="F1716" s="3">
        <v>112.602</v>
      </c>
    </row>
    <row r="1717" spans="1:6" x14ac:dyDescent="0.25">
      <c r="A1717" s="3">
        <v>5000</v>
      </c>
      <c r="B1717" s="3">
        <v>11</v>
      </c>
      <c r="C1717" s="9" t="s">
        <v>8221</v>
      </c>
      <c r="D1717" s="3">
        <v>2</v>
      </c>
      <c r="E1717">
        <f t="shared" si="26"/>
        <v>12232.802404</v>
      </c>
      <c r="F1717" s="3">
        <v>112.602</v>
      </c>
    </row>
    <row r="1718" spans="1:6" x14ac:dyDescent="0.25">
      <c r="A1718" s="3">
        <v>2000</v>
      </c>
      <c r="B1718" s="3">
        <v>150</v>
      </c>
      <c r="C1718" s="9" t="s">
        <v>8221</v>
      </c>
      <c r="D1718" s="3">
        <v>3</v>
      </c>
      <c r="E1718">
        <f t="shared" si="26"/>
        <v>12012.598404</v>
      </c>
      <c r="F1718" s="3">
        <v>112.602</v>
      </c>
    </row>
    <row r="1719" spans="1:6" x14ac:dyDescent="0.25">
      <c r="A1719" s="3">
        <v>3265</v>
      </c>
      <c r="B1719" s="3">
        <v>1395</v>
      </c>
      <c r="C1719" s="9" t="s">
        <v>8221</v>
      </c>
      <c r="D1719" s="3">
        <v>41</v>
      </c>
      <c r="E1719">
        <f t="shared" si="26"/>
        <v>5126.8464040000008</v>
      </c>
      <c r="F1719" s="3">
        <v>112.602</v>
      </c>
    </row>
    <row r="1720" spans="1:6" x14ac:dyDescent="0.25">
      <c r="A1720" s="3">
        <v>35000</v>
      </c>
      <c r="B1720" s="3">
        <v>75</v>
      </c>
      <c r="C1720" s="9" t="s">
        <v>8221</v>
      </c>
      <c r="D1720" s="3">
        <v>2</v>
      </c>
      <c r="E1720">
        <f t="shared" si="26"/>
        <v>12232.802404</v>
      </c>
      <c r="F1720" s="3">
        <v>112.602</v>
      </c>
    </row>
    <row r="1721" spans="1:6" x14ac:dyDescent="0.25">
      <c r="A1721" s="3">
        <v>4000</v>
      </c>
      <c r="B1721" s="3">
        <v>35</v>
      </c>
      <c r="C1721" s="9" t="s">
        <v>8221</v>
      </c>
      <c r="D1721" s="3">
        <v>3</v>
      </c>
      <c r="E1721">
        <f t="shared" si="26"/>
        <v>12012.598404</v>
      </c>
      <c r="F1721" s="3">
        <v>112.602</v>
      </c>
    </row>
    <row r="1722" spans="1:6" x14ac:dyDescent="0.25">
      <c r="A1722" s="3">
        <v>4000</v>
      </c>
      <c r="B1722" s="3">
        <v>225</v>
      </c>
      <c r="C1722" s="9" t="s">
        <v>8221</v>
      </c>
      <c r="D1722" s="3">
        <v>8</v>
      </c>
      <c r="E1722">
        <f t="shared" si="26"/>
        <v>10941.578404000002</v>
      </c>
      <c r="F1722" s="3">
        <v>112.602</v>
      </c>
    </row>
    <row r="1723" spans="1:6" x14ac:dyDescent="0.25">
      <c r="A1723" s="3">
        <v>5000</v>
      </c>
      <c r="B1723" s="3">
        <v>0</v>
      </c>
      <c r="C1723" s="9" t="s">
        <v>8221</v>
      </c>
      <c r="D1723" s="3">
        <v>0</v>
      </c>
      <c r="E1723">
        <f t="shared" si="26"/>
        <v>12679.210404000001</v>
      </c>
      <c r="F1723" s="3">
        <v>112.602</v>
      </c>
    </row>
    <row r="1724" spans="1:6" x14ac:dyDescent="0.25">
      <c r="A1724" s="3">
        <v>2880</v>
      </c>
      <c r="B1724" s="3">
        <v>1</v>
      </c>
      <c r="C1724" s="9" t="s">
        <v>8221</v>
      </c>
      <c r="D1724" s="3">
        <v>1</v>
      </c>
      <c r="E1724">
        <f t="shared" si="26"/>
        <v>12455.006404000002</v>
      </c>
      <c r="F1724" s="3">
        <v>112.602</v>
      </c>
    </row>
    <row r="1725" spans="1:6" x14ac:dyDescent="0.25">
      <c r="A1725" s="3">
        <v>10000</v>
      </c>
      <c r="B1725" s="3">
        <v>650</v>
      </c>
      <c r="C1725" s="9" t="s">
        <v>8221</v>
      </c>
      <c r="D1725" s="3">
        <v>3</v>
      </c>
      <c r="E1725">
        <f t="shared" si="26"/>
        <v>12012.598404</v>
      </c>
      <c r="F1725" s="3">
        <v>112.602</v>
      </c>
    </row>
    <row r="1726" spans="1:6" x14ac:dyDescent="0.25">
      <c r="A1726" s="3">
        <v>6000</v>
      </c>
      <c r="B1726" s="3">
        <v>35</v>
      </c>
      <c r="C1726" s="9" t="s">
        <v>8221</v>
      </c>
      <c r="D1726" s="3">
        <v>4</v>
      </c>
      <c r="E1726">
        <f t="shared" si="26"/>
        <v>11794.394404000001</v>
      </c>
      <c r="F1726" s="3">
        <v>112.602</v>
      </c>
    </row>
    <row r="1727" spans="1:6" x14ac:dyDescent="0.25">
      <c r="A1727" s="3">
        <v>5500</v>
      </c>
      <c r="B1727" s="3">
        <v>560</v>
      </c>
      <c r="C1727" s="9" t="s">
        <v>8221</v>
      </c>
      <c r="D1727" s="3">
        <v>9</v>
      </c>
      <c r="E1727">
        <f t="shared" si="26"/>
        <v>10733.374404</v>
      </c>
      <c r="F1727" s="3">
        <v>112.602</v>
      </c>
    </row>
    <row r="1728" spans="1:6" x14ac:dyDescent="0.25">
      <c r="A1728" s="3">
        <v>6500</v>
      </c>
      <c r="B1728" s="3">
        <v>2196</v>
      </c>
      <c r="C1728" s="9" t="s">
        <v>8221</v>
      </c>
      <c r="D1728" s="3">
        <v>16</v>
      </c>
      <c r="E1728">
        <f t="shared" si="26"/>
        <v>9331.9464040000003</v>
      </c>
      <c r="F1728" s="3">
        <v>112.602</v>
      </c>
    </row>
    <row r="1729" spans="1:6" x14ac:dyDescent="0.25">
      <c r="A1729" s="3">
        <v>3000</v>
      </c>
      <c r="B1729" s="3">
        <v>1</v>
      </c>
      <c r="C1729" s="9" t="s">
        <v>8221</v>
      </c>
      <c r="D1729" s="3">
        <v>1</v>
      </c>
      <c r="E1729">
        <f t="shared" si="26"/>
        <v>12455.006404000002</v>
      </c>
      <c r="F1729" s="3">
        <v>112.602</v>
      </c>
    </row>
    <row r="1730" spans="1:6" x14ac:dyDescent="0.25">
      <c r="A1730" s="3">
        <v>1250</v>
      </c>
      <c r="B1730" s="3">
        <v>855</v>
      </c>
      <c r="C1730" s="9" t="s">
        <v>8221</v>
      </c>
      <c r="D1730" s="3">
        <v>7</v>
      </c>
      <c r="E1730">
        <f t="shared" si="26"/>
        <v>11151.782404000001</v>
      </c>
      <c r="F1730" s="3">
        <v>112.602</v>
      </c>
    </row>
    <row r="1731" spans="1:6" x14ac:dyDescent="0.25">
      <c r="A1731" s="3">
        <v>10000</v>
      </c>
      <c r="B1731" s="3">
        <v>0</v>
      </c>
      <c r="C1731" s="9" t="s">
        <v>8221</v>
      </c>
      <c r="D1731" s="3">
        <v>0</v>
      </c>
      <c r="E1731">
        <f t="shared" ref="E1731:E1794" si="27">POWER(D1731-F1731,2)</f>
        <v>12679.210404000001</v>
      </c>
      <c r="F1731" s="3">
        <v>112.602</v>
      </c>
    </row>
    <row r="1732" spans="1:6" x14ac:dyDescent="0.25">
      <c r="A1732" s="3">
        <v>3000</v>
      </c>
      <c r="B1732" s="3">
        <v>0</v>
      </c>
      <c r="C1732" s="9" t="s">
        <v>8221</v>
      </c>
      <c r="D1732" s="3">
        <v>0</v>
      </c>
      <c r="E1732">
        <f t="shared" si="27"/>
        <v>12679.210404000001</v>
      </c>
      <c r="F1732" s="3">
        <v>112.602</v>
      </c>
    </row>
    <row r="1733" spans="1:6" x14ac:dyDescent="0.25">
      <c r="A1733" s="3">
        <v>1000</v>
      </c>
      <c r="B1733" s="3">
        <v>0</v>
      </c>
      <c r="C1733" s="9" t="s">
        <v>8221</v>
      </c>
      <c r="D1733" s="3">
        <v>0</v>
      </c>
      <c r="E1733">
        <f t="shared" si="27"/>
        <v>12679.210404000001</v>
      </c>
      <c r="F1733" s="3">
        <v>112.602</v>
      </c>
    </row>
    <row r="1734" spans="1:6" x14ac:dyDescent="0.25">
      <c r="A1734" s="3">
        <v>4000</v>
      </c>
      <c r="B1734" s="3">
        <v>0</v>
      </c>
      <c r="C1734" s="9" t="s">
        <v>8221</v>
      </c>
      <c r="D1734" s="3">
        <v>0</v>
      </c>
      <c r="E1734">
        <f t="shared" si="27"/>
        <v>12679.210404000001</v>
      </c>
      <c r="F1734" s="3">
        <v>112.602</v>
      </c>
    </row>
    <row r="1735" spans="1:6" x14ac:dyDescent="0.25">
      <c r="A1735" s="3">
        <v>10000</v>
      </c>
      <c r="B1735" s="3">
        <v>0</v>
      </c>
      <c r="C1735" s="9" t="s">
        <v>8221</v>
      </c>
      <c r="D1735" s="3">
        <v>0</v>
      </c>
      <c r="E1735">
        <f t="shared" si="27"/>
        <v>12679.210404000001</v>
      </c>
      <c r="F1735" s="3">
        <v>112.602</v>
      </c>
    </row>
    <row r="1736" spans="1:6" x14ac:dyDescent="0.25">
      <c r="A1736" s="3">
        <v>4500</v>
      </c>
      <c r="B1736" s="3">
        <v>1</v>
      </c>
      <c r="C1736" s="9" t="s">
        <v>8221</v>
      </c>
      <c r="D1736" s="3">
        <v>1</v>
      </c>
      <c r="E1736">
        <f t="shared" si="27"/>
        <v>12455.006404000002</v>
      </c>
      <c r="F1736" s="3">
        <v>112.602</v>
      </c>
    </row>
    <row r="1737" spans="1:6" x14ac:dyDescent="0.25">
      <c r="A1737" s="3">
        <v>1000</v>
      </c>
      <c r="B1737" s="3">
        <v>110</v>
      </c>
      <c r="C1737" s="9" t="s">
        <v>8221</v>
      </c>
      <c r="D1737" s="3">
        <v>2</v>
      </c>
      <c r="E1737">
        <f t="shared" si="27"/>
        <v>12232.802404</v>
      </c>
      <c r="F1737" s="3">
        <v>112.602</v>
      </c>
    </row>
    <row r="1738" spans="1:6" x14ac:dyDescent="0.25">
      <c r="A1738" s="3">
        <v>3000</v>
      </c>
      <c r="B1738" s="3">
        <v>22</v>
      </c>
      <c r="C1738" s="9" t="s">
        <v>8221</v>
      </c>
      <c r="D1738" s="3">
        <v>1</v>
      </c>
      <c r="E1738">
        <f t="shared" si="27"/>
        <v>12455.006404000002</v>
      </c>
      <c r="F1738" s="3">
        <v>112.602</v>
      </c>
    </row>
    <row r="1739" spans="1:6" x14ac:dyDescent="0.25">
      <c r="A1739" s="3">
        <v>4000</v>
      </c>
      <c r="B1739" s="3">
        <v>850</v>
      </c>
      <c r="C1739" s="9" t="s">
        <v>8221</v>
      </c>
      <c r="D1739" s="3">
        <v>15</v>
      </c>
      <c r="E1739">
        <f t="shared" si="27"/>
        <v>9526.150404</v>
      </c>
      <c r="F1739" s="3">
        <v>112.602</v>
      </c>
    </row>
    <row r="1740" spans="1:6" x14ac:dyDescent="0.25">
      <c r="A1740" s="3">
        <v>5000</v>
      </c>
      <c r="B1740" s="3">
        <v>20</v>
      </c>
      <c r="C1740" s="9" t="s">
        <v>8221</v>
      </c>
      <c r="D1740" s="3">
        <v>1</v>
      </c>
      <c r="E1740">
        <f t="shared" si="27"/>
        <v>12455.006404000002</v>
      </c>
      <c r="F1740" s="3">
        <v>112.602</v>
      </c>
    </row>
    <row r="1741" spans="1:6" x14ac:dyDescent="0.25">
      <c r="A1741" s="3">
        <v>1000</v>
      </c>
      <c r="B1741" s="3">
        <v>1</v>
      </c>
      <c r="C1741" s="9" t="s">
        <v>8221</v>
      </c>
      <c r="D1741" s="3">
        <v>1</v>
      </c>
      <c r="E1741">
        <f t="shared" si="27"/>
        <v>12455.006404000002</v>
      </c>
      <c r="F1741" s="3">
        <v>112.602</v>
      </c>
    </row>
    <row r="1742" spans="1:6" x14ac:dyDescent="0.25">
      <c r="A1742" s="3">
        <v>3000</v>
      </c>
      <c r="B1742" s="3">
        <v>0</v>
      </c>
      <c r="C1742" s="9" t="s">
        <v>8221</v>
      </c>
      <c r="D1742" s="3">
        <v>0</v>
      </c>
      <c r="E1742">
        <f t="shared" si="27"/>
        <v>12679.210404000001</v>
      </c>
      <c r="F1742" s="3">
        <v>112.602</v>
      </c>
    </row>
    <row r="1743" spans="1:6" x14ac:dyDescent="0.25">
      <c r="A1743" s="3">
        <v>1200</v>
      </c>
      <c r="B1743" s="3">
        <v>1330</v>
      </c>
      <c r="C1743" s="8" t="s">
        <v>8219</v>
      </c>
      <c r="D1743" s="3">
        <v>52</v>
      </c>
      <c r="E1743">
        <f t="shared" si="27"/>
        <v>3672.6024040000007</v>
      </c>
      <c r="F1743" s="3">
        <v>112.602</v>
      </c>
    </row>
    <row r="1744" spans="1:6" x14ac:dyDescent="0.25">
      <c r="A1744" s="3">
        <v>2000</v>
      </c>
      <c r="B1744" s="3">
        <v>2175</v>
      </c>
      <c r="C1744" s="8" t="s">
        <v>8219</v>
      </c>
      <c r="D1744" s="3">
        <v>34</v>
      </c>
      <c r="E1744">
        <f t="shared" si="27"/>
        <v>6178.2744040000007</v>
      </c>
      <c r="F1744" s="3">
        <v>112.602</v>
      </c>
    </row>
    <row r="1745" spans="1:6" x14ac:dyDescent="0.25">
      <c r="A1745" s="3">
        <v>6000</v>
      </c>
      <c r="B1745" s="3">
        <v>6025</v>
      </c>
      <c r="C1745" s="8" t="s">
        <v>8219</v>
      </c>
      <c r="D1745" s="3">
        <v>67</v>
      </c>
      <c r="E1745">
        <f t="shared" si="27"/>
        <v>2079.5424040000003</v>
      </c>
      <c r="F1745" s="3">
        <v>112.602</v>
      </c>
    </row>
    <row r="1746" spans="1:6" x14ac:dyDescent="0.25">
      <c r="A1746" s="3">
        <v>5500</v>
      </c>
      <c r="B1746" s="3">
        <v>6515</v>
      </c>
      <c r="C1746" s="8" t="s">
        <v>8219</v>
      </c>
      <c r="D1746" s="3">
        <v>70</v>
      </c>
      <c r="E1746">
        <f t="shared" si="27"/>
        <v>1814.9304040000004</v>
      </c>
      <c r="F1746" s="3">
        <v>112.602</v>
      </c>
    </row>
    <row r="1747" spans="1:6" x14ac:dyDescent="0.25">
      <c r="A1747" s="3">
        <v>7000</v>
      </c>
      <c r="B1747" s="3">
        <v>7981</v>
      </c>
      <c r="C1747" s="8" t="s">
        <v>8219</v>
      </c>
      <c r="D1747" s="3">
        <v>89</v>
      </c>
      <c r="E1747">
        <f t="shared" si="27"/>
        <v>557.0544040000002</v>
      </c>
      <c r="F1747" s="3">
        <v>112.602</v>
      </c>
    </row>
    <row r="1748" spans="1:6" x14ac:dyDescent="0.25">
      <c r="A1748" s="3">
        <v>15000</v>
      </c>
      <c r="B1748" s="3">
        <v>22215</v>
      </c>
      <c r="C1748" s="8" t="s">
        <v>8219</v>
      </c>
      <c r="D1748" s="3">
        <v>107</v>
      </c>
      <c r="E1748">
        <f t="shared" si="27"/>
        <v>31.382404000000044</v>
      </c>
      <c r="F1748" s="3">
        <v>112.602</v>
      </c>
    </row>
    <row r="1749" spans="1:6" x14ac:dyDescent="0.25">
      <c r="A1749" s="3">
        <v>9000</v>
      </c>
      <c r="B1749" s="3">
        <v>9446</v>
      </c>
      <c r="C1749" s="8" t="s">
        <v>8219</v>
      </c>
      <c r="D1749" s="3">
        <v>159</v>
      </c>
      <c r="E1749">
        <f t="shared" si="27"/>
        <v>2152.7744039999998</v>
      </c>
      <c r="F1749" s="3">
        <v>112.602</v>
      </c>
    </row>
    <row r="1750" spans="1:6" x14ac:dyDescent="0.25">
      <c r="A1750" s="3">
        <v>50000</v>
      </c>
      <c r="B1750" s="3">
        <v>64974</v>
      </c>
      <c r="C1750" s="8" t="s">
        <v>8219</v>
      </c>
      <c r="D1750" s="3">
        <v>181</v>
      </c>
      <c r="E1750">
        <f t="shared" si="27"/>
        <v>4678.2864039999995</v>
      </c>
      <c r="F1750" s="3">
        <v>112.602</v>
      </c>
    </row>
    <row r="1751" spans="1:6" x14ac:dyDescent="0.25">
      <c r="A1751" s="3">
        <v>10050</v>
      </c>
      <c r="B1751" s="3">
        <v>12410.5</v>
      </c>
      <c r="C1751" s="8" t="s">
        <v>8219</v>
      </c>
      <c r="D1751" s="3">
        <v>131</v>
      </c>
      <c r="E1751">
        <f t="shared" si="27"/>
        <v>338.48640399999988</v>
      </c>
      <c r="F1751" s="3">
        <v>112.602</v>
      </c>
    </row>
    <row r="1752" spans="1:6" x14ac:dyDescent="0.25">
      <c r="A1752" s="3">
        <v>5000</v>
      </c>
      <c r="B1752" s="3">
        <v>10081</v>
      </c>
      <c r="C1752" s="8" t="s">
        <v>8219</v>
      </c>
      <c r="D1752" s="3">
        <v>125</v>
      </c>
      <c r="E1752">
        <f t="shared" si="27"/>
        <v>153.7104039999999</v>
      </c>
      <c r="F1752" s="3">
        <v>112.602</v>
      </c>
    </row>
    <row r="1753" spans="1:6" x14ac:dyDescent="0.25">
      <c r="A1753" s="3">
        <v>10000</v>
      </c>
      <c r="B1753" s="3">
        <v>10290</v>
      </c>
      <c r="C1753" s="8" t="s">
        <v>8219</v>
      </c>
      <c r="D1753" s="3">
        <v>61</v>
      </c>
      <c r="E1753">
        <f t="shared" si="27"/>
        <v>2662.7664040000004</v>
      </c>
      <c r="F1753" s="3">
        <v>112.602</v>
      </c>
    </row>
    <row r="1754" spans="1:6" x14ac:dyDescent="0.25">
      <c r="A1754" s="3">
        <v>1200</v>
      </c>
      <c r="B1754" s="3">
        <v>3122</v>
      </c>
      <c r="C1754" s="8" t="s">
        <v>8219</v>
      </c>
      <c r="D1754" s="3">
        <v>90</v>
      </c>
      <c r="E1754">
        <f t="shared" si="27"/>
        <v>510.8504040000002</v>
      </c>
      <c r="F1754" s="3">
        <v>112.602</v>
      </c>
    </row>
    <row r="1755" spans="1:6" x14ac:dyDescent="0.25">
      <c r="A1755" s="3">
        <v>15000</v>
      </c>
      <c r="B1755" s="3">
        <v>16200</v>
      </c>
      <c r="C1755" s="8" t="s">
        <v>8219</v>
      </c>
      <c r="D1755" s="3">
        <v>35</v>
      </c>
      <c r="E1755">
        <f t="shared" si="27"/>
        <v>6022.070404000001</v>
      </c>
      <c r="F1755" s="3">
        <v>112.602</v>
      </c>
    </row>
    <row r="1756" spans="1:6" x14ac:dyDescent="0.25">
      <c r="A1756" s="3">
        <v>8500</v>
      </c>
      <c r="B1756" s="3">
        <v>9395</v>
      </c>
      <c r="C1756" s="8" t="s">
        <v>8219</v>
      </c>
      <c r="D1756" s="3">
        <v>90</v>
      </c>
      <c r="E1756">
        <f t="shared" si="27"/>
        <v>510.8504040000002</v>
      </c>
      <c r="F1756" s="3">
        <v>112.602</v>
      </c>
    </row>
    <row r="1757" spans="1:6" x14ac:dyDescent="0.25">
      <c r="A1757" s="3">
        <v>25</v>
      </c>
      <c r="B1757" s="3">
        <v>30</v>
      </c>
      <c r="C1757" s="8" t="s">
        <v>8219</v>
      </c>
      <c r="D1757" s="3">
        <v>4</v>
      </c>
      <c r="E1757">
        <f t="shared" si="27"/>
        <v>11794.394404000001</v>
      </c>
      <c r="F1757" s="3">
        <v>112.602</v>
      </c>
    </row>
    <row r="1758" spans="1:6" x14ac:dyDescent="0.25">
      <c r="A1758" s="3">
        <v>5500</v>
      </c>
      <c r="B1758" s="3">
        <v>5655.6</v>
      </c>
      <c r="C1758" s="8" t="s">
        <v>8219</v>
      </c>
      <c r="D1758" s="3">
        <v>120</v>
      </c>
      <c r="E1758">
        <f t="shared" si="27"/>
        <v>54.730403999999943</v>
      </c>
      <c r="F1758" s="3">
        <v>112.602</v>
      </c>
    </row>
    <row r="1759" spans="1:6" x14ac:dyDescent="0.25">
      <c r="A1759" s="3">
        <v>5000</v>
      </c>
      <c r="B1759" s="3">
        <v>5800</v>
      </c>
      <c r="C1759" s="8" t="s">
        <v>8219</v>
      </c>
      <c r="D1759" s="3">
        <v>14</v>
      </c>
      <c r="E1759">
        <f t="shared" si="27"/>
        <v>9722.3544040000015</v>
      </c>
      <c r="F1759" s="3">
        <v>112.602</v>
      </c>
    </row>
    <row r="1760" spans="1:6" x14ac:dyDescent="0.25">
      <c r="A1760" s="3">
        <v>1000</v>
      </c>
      <c r="B1760" s="3">
        <v>1147</v>
      </c>
      <c r="C1760" s="8" t="s">
        <v>8219</v>
      </c>
      <c r="D1760" s="3">
        <v>27</v>
      </c>
      <c r="E1760">
        <f t="shared" si="27"/>
        <v>7327.7024040000006</v>
      </c>
      <c r="F1760" s="3">
        <v>112.602</v>
      </c>
    </row>
    <row r="1761" spans="1:6" x14ac:dyDescent="0.25">
      <c r="A1761" s="3">
        <v>5000</v>
      </c>
      <c r="B1761" s="3">
        <v>5330</v>
      </c>
      <c r="C1761" s="8" t="s">
        <v>8219</v>
      </c>
      <c r="D1761" s="3">
        <v>49</v>
      </c>
      <c r="E1761">
        <f t="shared" si="27"/>
        <v>4045.2144040000003</v>
      </c>
      <c r="F1761" s="3">
        <v>112.602</v>
      </c>
    </row>
    <row r="1762" spans="1:6" x14ac:dyDescent="0.25">
      <c r="A1762" s="3">
        <v>5000</v>
      </c>
      <c r="B1762" s="3">
        <v>8272</v>
      </c>
      <c r="C1762" s="8" t="s">
        <v>8219</v>
      </c>
      <c r="D1762" s="3">
        <v>102</v>
      </c>
      <c r="E1762">
        <f t="shared" si="27"/>
        <v>112.40240400000008</v>
      </c>
      <c r="F1762" s="3">
        <v>112.602</v>
      </c>
    </row>
    <row r="1763" spans="1:6" x14ac:dyDescent="0.25">
      <c r="A1763" s="3">
        <v>100</v>
      </c>
      <c r="B1763" s="3">
        <v>155</v>
      </c>
      <c r="C1763" s="8" t="s">
        <v>8219</v>
      </c>
      <c r="D1763" s="3">
        <v>3</v>
      </c>
      <c r="E1763">
        <f t="shared" si="27"/>
        <v>12012.598404</v>
      </c>
      <c r="F1763" s="3">
        <v>112.602</v>
      </c>
    </row>
    <row r="1764" spans="1:6" x14ac:dyDescent="0.25">
      <c r="A1764" s="3">
        <v>100</v>
      </c>
      <c r="B1764" s="3">
        <v>885</v>
      </c>
      <c r="C1764" s="8" t="s">
        <v>8219</v>
      </c>
      <c r="D1764" s="3">
        <v>25</v>
      </c>
      <c r="E1764">
        <f t="shared" si="27"/>
        <v>7674.1104040000009</v>
      </c>
      <c r="F1764" s="3">
        <v>112.602</v>
      </c>
    </row>
    <row r="1765" spans="1:6" x14ac:dyDescent="0.25">
      <c r="A1765" s="3">
        <v>12000</v>
      </c>
      <c r="B1765" s="3">
        <v>12229</v>
      </c>
      <c r="C1765" s="8" t="s">
        <v>8219</v>
      </c>
      <c r="D1765" s="3">
        <v>118</v>
      </c>
      <c r="E1765">
        <f t="shared" si="27"/>
        <v>29.138403999999959</v>
      </c>
      <c r="F1765" s="3">
        <v>112.602</v>
      </c>
    </row>
    <row r="1766" spans="1:6" x14ac:dyDescent="0.25">
      <c r="A1766" s="3">
        <v>11000</v>
      </c>
      <c r="B1766" s="3">
        <v>2156</v>
      </c>
      <c r="C1766" s="9" t="s">
        <v>8221</v>
      </c>
      <c r="D1766" s="3">
        <v>39</v>
      </c>
      <c r="E1766">
        <f t="shared" si="27"/>
        <v>5417.2544040000002</v>
      </c>
      <c r="F1766" s="3">
        <v>112.602</v>
      </c>
    </row>
    <row r="1767" spans="1:6" x14ac:dyDescent="0.25">
      <c r="A1767" s="3">
        <v>12500</v>
      </c>
      <c r="B1767" s="3">
        <v>7433.48</v>
      </c>
      <c r="C1767" s="9" t="s">
        <v>8221</v>
      </c>
      <c r="D1767" s="3">
        <v>103</v>
      </c>
      <c r="E1767">
        <f t="shared" si="27"/>
        <v>92.198404000000068</v>
      </c>
      <c r="F1767" s="3">
        <v>112.602</v>
      </c>
    </row>
    <row r="1768" spans="1:6" x14ac:dyDescent="0.25">
      <c r="A1768" s="3">
        <v>1500</v>
      </c>
      <c r="B1768" s="3">
        <v>0</v>
      </c>
      <c r="C1768" s="9" t="s">
        <v>8221</v>
      </c>
      <c r="D1768" s="3">
        <v>0</v>
      </c>
      <c r="E1768">
        <f t="shared" si="27"/>
        <v>12679.210404000001</v>
      </c>
      <c r="F1768" s="3">
        <v>112.602</v>
      </c>
    </row>
    <row r="1769" spans="1:6" x14ac:dyDescent="0.25">
      <c r="A1769" s="3">
        <v>5000</v>
      </c>
      <c r="B1769" s="3">
        <v>2286</v>
      </c>
      <c r="C1769" s="9" t="s">
        <v>8221</v>
      </c>
      <c r="D1769" s="3">
        <v>39</v>
      </c>
      <c r="E1769">
        <f t="shared" si="27"/>
        <v>5417.2544040000002</v>
      </c>
      <c r="F1769" s="3">
        <v>112.602</v>
      </c>
    </row>
    <row r="1770" spans="1:6" x14ac:dyDescent="0.25">
      <c r="A1770" s="3">
        <v>5000</v>
      </c>
      <c r="B1770" s="3">
        <v>187</v>
      </c>
      <c r="C1770" s="9" t="s">
        <v>8221</v>
      </c>
      <c r="D1770" s="3">
        <v>15</v>
      </c>
      <c r="E1770">
        <f t="shared" si="27"/>
        <v>9526.150404</v>
      </c>
      <c r="F1770" s="3">
        <v>112.602</v>
      </c>
    </row>
    <row r="1771" spans="1:6" x14ac:dyDescent="0.25">
      <c r="A1771" s="3">
        <v>40000</v>
      </c>
      <c r="B1771" s="3">
        <v>1081</v>
      </c>
      <c r="C1771" s="9" t="s">
        <v>8221</v>
      </c>
      <c r="D1771" s="3">
        <v>22</v>
      </c>
      <c r="E1771">
        <f t="shared" si="27"/>
        <v>8208.7224040000001</v>
      </c>
      <c r="F1771" s="3">
        <v>112.602</v>
      </c>
    </row>
    <row r="1772" spans="1:6" x14ac:dyDescent="0.25">
      <c r="A1772" s="3">
        <v>24500</v>
      </c>
      <c r="B1772" s="3">
        <v>13846</v>
      </c>
      <c r="C1772" s="9" t="s">
        <v>8221</v>
      </c>
      <c r="D1772" s="3">
        <v>92</v>
      </c>
      <c r="E1772">
        <f t="shared" si="27"/>
        <v>424.44240400000018</v>
      </c>
      <c r="F1772" s="3">
        <v>112.602</v>
      </c>
    </row>
    <row r="1773" spans="1:6" x14ac:dyDescent="0.25">
      <c r="A1773" s="3">
        <v>4200</v>
      </c>
      <c r="B1773" s="3">
        <v>895</v>
      </c>
      <c r="C1773" s="9" t="s">
        <v>8221</v>
      </c>
      <c r="D1773" s="3">
        <v>25</v>
      </c>
      <c r="E1773">
        <f t="shared" si="27"/>
        <v>7674.1104040000009</v>
      </c>
      <c r="F1773" s="3">
        <v>112.602</v>
      </c>
    </row>
    <row r="1774" spans="1:6" x14ac:dyDescent="0.25">
      <c r="A1774" s="3">
        <v>5500</v>
      </c>
      <c r="B1774" s="3">
        <v>858</v>
      </c>
      <c r="C1774" s="9" t="s">
        <v>8221</v>
      </c>
      <c r="D1774" s="3">
        <v>19</v>
      </c>
      <c r="E1774">
        <f t="shared" si="27"/>
        <v>8761.3344040000011</v>
      </c>
      <c r="F1774" s="3">
        <v>112.602</v>
      </c>
    </row>
    <row r="1775" spans="1:6" x14ac:dyDescent="0.25">
      <c r="A1775" s="3">
        <v>30000</v>
      </c>
      <c r="B1775" s="3">
        <v>1877</v>
      </c>
      <c r="C1775" s="9" t="s">
        <v>8221</v>
      </c>
      <c r="D1775" s="3">
        <v>19</v>
      </c>
      <c r="E1775">
        <f t="shared" si="27"/>
        <v>8761.3344040000011</v>
      </c>
      <c r="F1775" s="3">
        <v>112.602</v>
      </c>
    </row>
    <row r="1776" spans="1:6" x14ac:dyDescent="0.25">
      <c r="A1776" s="3">
        <v>2500</v>
      </c>
      <c r="B1776" s="3">
        <v>1148</v>
      </c>
      <c r="C1776" s="9" t="s">
        <v>8221</v>
      </c>
      <c r="D1776" s="3">
        <v>13</v>
      </c>
      <c r="E1776">
        <f t="shared" si="27"/>
        <v>9920.5584040000012</v>
      </c>
      <c r="F1776" s="3">
        <v>112.602</v>
      </c>
    </row>
    <row r="1777" spans="1:6" x14ac:dyDescent="0.25">
      <c r="A1777" s="3">
        <v>32500</v>
      </c>
      <c r="B1777" s="3">
        <v>21158</v>
      </c>
      <c r="C1777" s="9" t="s">
        <v>8221</v>
      </c>
      <c r="D1777" s="3">
        <v>124</v>
      </c>
      <c r="E1777">
        <f t="shared" si="27"/>
        <v>129.91440399999991</v>
      </c>
      <c r="F1777" s="3">
        <v>112.602</v>
      </c>
    </row>
    <row r="1778" spans="1:6" x14ac:dyDescent="0.25">
      <c r="A1778" s="3">
        <v>5000</v>
      </c>
      <c r="B1778" s="3">
        <v>335</v>
      </c>
      <c r="C1778" s="9" t="s">
        <v>8221</v>
      </c>
      <c r="D1778" s="3">
        <v>4</v>
      </c>
      <c r="E1778">
        <f t="shared" si="27"/>
        <v>11794.394404000001</v>
      </c>
      <c r="F1778" s="3">
        <v>112.602</v>
      </c>
    </row>
    <row r="1779" spans="1:6" x14ac:dyDescent="0.25">
      <c r="A1779" s="3">
        <v>4800</v>
      </c>
      <c r="B1779" s="3">
        <v>651</v>
      </c>
      <c r="C1779" s="9" t="s">
        <v>8221</v>
      </c>
      <c r="D1779" s="3">
        <v>10</v>
      </c>
      <c r="E1779">
        <f t="shared" si="27"/>
        <v>10527.170404</v>
      </c>
      <c r="F1779" s="3">
        <v>112.602</v>
      </c>
    </row>
    <row r="1780" spans="1:6" x14ac:dyDescent="0.25">
      <c r="A1780" s="3">
        <v>50000</v>
      </c>
      <c r="B1780" s="3">
        <v>995</v>
      </c>
      <c r="C1780" s="9" t="s">
        <v>8221</v>
      </c>
      <c r="D1780" s="3">
        <v>15</v>
      </c>
      <c r="E1780">
        <f t="shared" si="27"/>
        <v>9526.150404</v>
      </c>
      <c r="F1780" s="3">
        <v>112.602</v>
      </c>
    </row>
    <row r="1781" spans="1:6" x14ac:dyDescent="0.25">
      <c r="A1781" s="3">
        <v>11000</v>
      </c>
      <c r="B1781" s="3">
        <v>3986</v>
      </c>
      <c r="C1781" s="9" t="s">
        <v>8221</v>
      </c>
      <c r="D1781" s="3">
        <v>38</v>
      </c>
      <c r="E1781">
        <f t="shared" si="27"/>
        <v>5565.4584040000009</v>
      </c>
      <c r="F1781" s="3">
        <v>112.602</v>
      </c>
    </row>
    <row r="1782" spans="1:6" x14ac:dyDescent="0.25">
      <c r="A1782" s="3">
        <v>30000</v>
      </c>
      <c r="B1782" s="3">
        <v>11923</v>
      </c>
      <c r="C1782" s="9" t="s">
        <v>8221</v>
      </c>
      <c r="D1782" s="3">
        <v>152</v>
      </c>
      <c r="E1782">
        <f t="shared" si="27"/>
        <v>1552.2024039999997</v>
      </c>
      <c r="F1782" s="3">
        <v>112.602</v>
      </c>
    </row>
    <row r="1783" spans="1:6" x14ac:dyDescent="0.25">
      <c r="A1783" s="3">
        <v>5500</v>
      </c>
      <c r="B1783" s="3">
        <v>1417</v>
      </c>
      <c r="C1783" s="9" t="s">
        <v>8221</v>
      </c>
      <c r="D1783" s="3">
        <v>24</v>
      </c>
      <c r="E1783">
        <f t="shared" si="27"/>
        <v>7850.3144040000006</v>
      </c>
      <c r="F1783" s="3">
        <v>112.602</v>
      </c>
    </row>
    <row r="1784" spans="1:6" x14ac:dyDescent="0.25">
      <c r="A1784" s="3">
        <v>35000</v>
      </c>
      <c r="B1784" s="3">
        <v>5422</v>
      </c>
      <c r="C1784" s="9" t="s">
        <v>8221</v>
      </c>
      <c r="D1784" s="3">
        <v>76</v>
      </c>
      <c r="E1784">
        <f t="shared" si="27"/>
        <v>1339.7064040000002</v>
      </c>
      <c r="F1784" s="3">
        <v>112.602</v>
      </c>
    </row>
    <row r="1785" spans="1:6" x14ac:dyDescent="0.25">
      <c r="A1785" s="3">
        <v>40000</v>
      </c>
      <c r="B1785" s="3">
        <v>9477</v>
      </c>
      <c r="C1785" s="9" t="s">
        <v>8221</v>
      </c>
      <c r="D1785" s="3">
        <v>185</v>
      </c>
      <c r="E1785">
        <f t="shared" si="27"/>
        <v>5241.4704039999997</v>
      </c>
      <c r="F1785" s="3">
        <v>112.602</v>
      </c>
    </row>
    <row r="1786" spans="1:6" x14ac:dyDescent="0.25">
      <c r="A1786" s="3">
        <v>5000</v>
      </c>
      <c r="B1786" s="3">
        <v>1988</v>
      </c>
      <c r="C1786" s="9" t="s">
        <v>8221</v>
      </c>
      <c r="D1786" s="3">
        <v>33</v>
      </c>
      <c r="E1786">
        <f t="shared" si="27"/>
        <v>6336.4784040000004</v>
      </c>
      <c r="F1786" s="3">
        <v>112.602</v>
      </c>
    </row>
    <row r="1787" spans="1:6" x14ac:dyDescent="0.25">
      <c r="A1787" s="3">
        <v>24000</v>
      </c>
      <c r="B1787" s="3">
        <v>4853</v>
      </c>
      <c r="C1787" s="9" t="s">
        <v>8221</v>
      </c>
      <c r="D1787" s="3">
        <v>108</v>
      </c>
      <c r="E1787">
        <f t="shared" si="27"/>
        <v>21.178404000000036</v>
      </c>
      <c r="F1787" s="3">
        <v>112.602</v>
      </c>
    </row>
    <row r="1788" spans="1:6" x14ac:dyDescent="0.25">
      <c r="A1788" s="3">
        <v>1900</v>
      </c>
      <c r="B1788" s="3">
        <v>905</v>
      </c>
      <c r="C1788" s="9" t="s">
        <v>8221</v>
      </c>
      <c r="D1788" s="3">
        <v>29</v>
      </c>
      <c r="E1788">
        <f t="shared" si="27"/>
        <v>6989.2944040000002</v>
      </c>
      <c r="F1788" s="3">
        <v>112.602</v>
      </c>
    </row>
    <row r="1789" spans="1:6" x14ac:dyDescent="0.25">
      <c r="A1789" s="3">
        <v>10000</v>
      </c>
      <c r="B1789" s="3">
        <v>1533</v>
      </c>
      <c r="C1789" s="9" t="s">
        <v>8221</v>
      </c>
      <c r="D1789" s="3">
        <v>24</v>
      </c>
      <c r="E1789">
        <f t="shared" si="27"/>
        <v>7850.3144040000006</v>
      </c>
      <c r="F1789" s="3">
        <v>112.602</v>
      </c>
    </row>
    <row r="1790" spans="1:6" x14ac:dyDescent="0.25">
      <c r="A1790" s="3">
        <v>5500</v>
      </c>
      <c r="B1790" s="3">
        <v>76</v>
      </c>
      <c r="C1790" s="9" t="s">
        <v>8221</v>
      </c>
      <c r="D1790" s="3">
        <v>4</v>
      </c>
      <c r="E1790">
        <f t="shared" si="27"/>
        <v>11794.394404000001</v>
      </c>
      <c r="F1790" s="3">
        <v>112.602</v>
      </c>
    </row>
    <row r="1791" spans="1:6" x14ac:dyDescent="0.25">
      <c r="A1791" s="3">
        <v>8000</v>
      </c>
      <c r="B1791" s="3">
        <v>40</v>
      </c>
      <c r="C1791" s="9" t="s">
        <v>8221</v>
      </c>
      <c r="D1791" s="3">
        <v>4</v>
      </c>
      <c r="E1791">
        <f t="shared" si="27"/>
        <v>11794.394404000001</v>
      </c>
      <c r="F1791" s="3">
        <v>112.602</v>
      </c>
    </row>
    <row r="1792" spans="1:6" x14ac:dyDescent="0.25">
      <c r="A1792" s="3">
        <v>33000</v>
      </c>
      <c r="B1792" s="3">
        <v>1636</v>
      </c>
      <c r="C1792" s="9" t="s">
        <v>8221</v>
      </c>
      <c r="D1792" s="3">
        <v>15</v>
      </c>
      <c r="E1792">
        <f t="shared" si="27"/>
        <v>9526.150404</v>
      </c>
      <c r="F1792" s="3">
        <v>112.602</v>
      </c>
    </row>
    <row r="1793" spans="1:6" x14ac:dyDescent="0.25">
      <c r="A1793" s="3">
        <v>3000</v>
      </c>
      <c r="B1793" s="3">
        <v>107</v>
      </c>
      <c r="C1793" s="9" t="s">
        <v>8221</v>
      </c>
      <c r="D1793" s="3">
        <v>4</v>
      </c>
      <c r="E1793">
        <f t="shared" si="27"/>
        <v>11794.394404000001</v>
      </c>
      <c r="F1793" s="3">
        <v>112.602</v>
      </c>
    </row>
    <row r="1794" spans="1:6" x14ac:dyDescent="0.25">
      <c r="A1794" s="3">
        <v>25000</v>
      </c>
      <c r="B1794" s="3">
        <v>15281</v>
      </c>
      <c r="C1794" s="9" t="s">
        <v>8221</v>
      </c>
      <c r="D1794" s="3">
        <v>139</v>
      </c>
      <c r="E1794">
        <f t="shared" si="27"/>
        <v>696.85440399999982</v>
      </c>
      <c r="F1794" s="3">
        <v>112.602</v>
      </c>
    </row>
    <row r="1795" spans="1:6" x14ac:dyDescent="0.25">
      <c r="A1795" s="3">
        <v>3000</v>
      </c>
      <c r="B1795" s="3">
        <v>40</v>
      </c>
      <c r="C1795" s="9" t="s">
        <v>8221</v>
      </c>
      <c r="D1795" s="3">
        <v>2</v>
      </c>
      <c r="E1795">
        <f t="shared" ref="E1795:E1858" si="28">POWER(D1795-F1795,2)</f>
        <v>12232.802404</v>
      </c>
      <c r="F1795" s="3">
        <v>112.602</v>
      </c>
    </row>
    <row r="1796" spans="1:6" x14ac:dyDescent="0.25">
      <c r="A1796" s="3">
        <v>9000</v>
      </c>
      <c r="B1796" s="3">
        <v>997</v>
      </c>
      <c r="C1796" s="9" t="s">
        <v>8221</v>
      </c>
      <c r="D1796" s="3">
        <v>18</v>
      </c>
      <c r="E1796">
        <f t="shared" si="28"/>
        <v>8949.5384040000008</v>
      </c>
      <c r="F1796" s="3">
        <v>112.602</v>
      </c>
    </row>
    <row r="1797" spans="1:6" x14ac:dyDescent="0.25">
      <c r="A1797" s="3">
        <v>28000</v>
      </c>
      <c r="B1797" s="3">
        <v>10846</v>
      </c>
      <c r="C1797" s="9" t="s">
        <v>8221</v>
      </c>
      <c r="D1797" s="3">
        <v>81</v>
      </c>
      <c r="E1797">
        <f t="shared" si="28"/>
        <v>998.68640400000027</v>
      </c>
      <c r="F1797" s="3">
        <v>112.602</v>
      </c>
    </row>
    <row r="1798" spans="1:6" x14ac:dyDescent="0.25">
      <c r="A1798" s="3">
        <v>19000</v>
      </c>
      <c r="B1798" s="3">
        <v>4190</v>
      </c>
      <c r="C1798" s="9" t="s">
        <v>8221</v>
      </c>
      <c r="D1798" s="3">
        <v>86</v>
      </c>
      <c r="E1798">
        <f t="shared" si="28"/>
        <v>707.66640400000017</v>
      </c>
      <c r="F1798" s="3">
        <v>112.602</v>
      </c>
    </row>
    <row r="1799" spans="1:6" x14ac:dyDescent="0.25">
      <c r="A1799" s="3">
        <v>10000</v>
      </c>
      <c r="B1799" s="3">
        <v>6755</v>
      </c>
      <c r="C1799" s="9" t="s">
        <v>8221</v>
      </c>
      <c r="D1799" s="3">
        <v>140</v>
      </c>
      <c r="E1799">
        <f t="shared" si="28"/>
        <v>750.65040399999975</v>
      </c>
      <c r="F1799" s="3">
        <v>112.602</v>
      </c>
    </row>
    <row r="1800" spans="1:6" x14ac:dyDescent="0.25">
      <c r="A1800" s="3">
        <v>16000</v>
      </c>
      <c r="B1800" s="3">
        <v>2182</v>
      </c>
      <c r="C1800" s="9" t="s">
        <v>8221</v>
      </c>
      <c r="D1800" s="3">
        <v>37</v>
      </c>
      <c r="E1800">
        <f t="shared" si="28"/>
        <v>5715.6624040000006</v>
      </c>
      <c r="F1800" s="3">
        <v>112.602</v>
      </c>
    </row>
    <row r="1801" spans="1:6" x14ac:dyDescent="0.25">
      <c r="A1801" s="3">
        <v>4000</v>
      </c>
      <c r="B1801" s="3">
        <v>69.83</v>
      </c>
      <c r="C1801" s="9" t="s">
        <v>8221</v>
      </c>
      <c r="D1801" s="3">
        <v>6</v>
      </c>
      <c r="E1801">
        <f t="shared" si="28"/>
        <v>11363.986404000001</v>
      </c>
      <c r="F1801" s="3">
        <v>112.602</v>
      </c>
    </row>
    <row r="1802" spans="1:6" x14ac:dyDescent="0.25">
      <c r="A1802" s="3">
        <v>46260</v>
      </c>
      <c r="B1802" s="3">
        <v>9460</v>
      </c>
      <c r="C1802" s="9" t="s">
        <v>8221</v>
      </c>
      <c r="D1802" s="3">
        <v>113</v>
      </c>
      <c r="E1802">
        <f t="shared" si="28"/>
        <v>0.15840399999999694</v>
      </c>
      <c r="F1802" s="3">
        <v>112.602</v>
      </c>
    </row>
    <row r="1803" spans="1:6" x14ac:dyDescent="0.25">
      <c r="A1803" s="3">
        <v>17000</v>
      </c>
      <c r="B1803" s="3">
        <v>2355</v>
      </c>
      <c r="C1803" s="9" t="s">
        <v>8221</v>
      </c>
      <c r="D1803" s="3">
        <v>37</v>
      </c>
      <c r="E1803">
        <f t="shared" si="28"/>
        <v>5715.6624040000006</v>
      </c>
      <c r="F1803" s="3">
        <v>112.602</v>
      </c>
    </row>
    <row r="1804" spans="1:6" x14ac:dyDescent="0.25">
      <c r="A1804" s="3">
        <v>3500</v>
      </c>
      <c r="B1804" s="3">
        <v>1697</v>
      </c>
      <c r="C1804" s="9" t="s">
        <v>8221</v>
      </c>
      <c r="D1804" s="3">
        <v>18</v>
      </c>
      <c r="E1804">
        <f t="shared" si="28"/>
        <v>8949.5384040000008</v>
      </c>
      <c r="F1804" s="3">
        <v>112.602</v>
      </c>
    </row>
    <row r="1805" spans="1:6" x14ac:dyDescent="0.25">
      <c r="A1805" s="3">
        <v>17500</v>
      </c>
      <c r="B1805" s="3">
        <v>5390</v>
      </c>
      <c r="C1805" s="9" t="s">
        <v>8221</v>
      </c>
      <c r="D1805" s="3">
        <v>75</v>
      </c>
      <c r="E1805">
        <f t="shared" si="28"/>
        <v>1413.9104040000002</v>
      </c>
      <c r="F1805" s="3">
        <v>112.602</v>
      </c>
    </row>
    <row r="1806" spans="1:6" x14ac:dyDescent="0.25">
      <c r="A1806" s="3">
        <v>15500</v>
      </c>
      <c r="B1806" s="3">
        <v>5452</v>
      </c>
      <c r="C1806" s="9" t="s">
        <v>8221</v>
      </c>
      <c r="D1806" s="3">
        <v>52</v>
      </c>
      <c r="E1806">
        <f t="shared" si="28"/>
        <v>3672.6024040000007</v>
      </c>
      <c r="F1806" s="3">
        <v>112.602</v>
      </c>
    </row>
    <row r="1807" spans="1:6" x14ac:dyDescent="0.25">
      <c r="A1807" s="3">
        <v>22500</v>
      </c>
      <c r="B1807" s="3">
        <v>8191</v>
      </c>
      <c r="C1807" s="9" t="s">
        <v>8221</v>
      </c>
      <c r="D1807" s="3">
        <v>122</v>
      </c>
      <c r="E1807">
        <f t="shared" si="28"/>
        <v>88.322403999999921</v>
      </c>
      <c r="F1807" s="3">
        <v>112.602</v>
      </c>
    </row>
    <row r="1808" spans="1:6" x14ac:dyDescent="0.25">
      <c r="A1808" s="3">
        <v>20000</v>
      </c>
      <c r="B1808" s="3">
        <v>591</v>
      </c>
      <c r="C1808" s="9" t="s">
        <v>8221</v>
      </c>
      <c r="D1808" s="3">
        <v>8</v>
      </c>
      <c r="E1808">
        <f t="shared" si="28"/>
        <v>10941.578404000002</v>
      </c>
      <c r="F1808" s="3">
        <v>112.602</v>
      </c>
    </row>
    <row r="1809" spans="1:6" x14ac:dyDescent="0.25">
      <c r="A1809" s="3">
        <v>5000</v>
      </c>
      <c r="B1809" s="3">
        <v>553</v>
      </c>
      <c r="C1809" s="9" t="s">
        <v>8221</v>
      </c>
      <c r="D1809" s="3">
        <v>8</v>
      </c>
      <c r="E1809">
        <f t="shared" si="28"/>
        <v>10941.578404000002</v>
      </c>
      <c r="F1809" s="3">
        <v>112.602</v>
      </c>
    </row>
    <row r="1810" spans="1:6" x14ac:dyDescent="0.25">
      <c r="A1810" s="3">
        <v>28000</v>
      </c>
      <c r="B1810" s="3">
        <v>11594</v>
      </c>
      <c r="C1810" s="9" t="s">
        <v>8221</v>
      </c>
      <c r="D1810" s="3">
        <v>96</v>
      </c>
      <c r="E1810">
        <f t="shared" si="28"/>
        <v>275.62640400000015</v>
      </c>
      <c r="F1810" s="3">
        <v>112.602</v>
      </c>
    </row>
    <row r="1811" spans="1:6" x14ac:dyDescent="0.25">
      <c r="A1811" s="3">
        <v>3500</v>
      </c>
      <c r="B1811" s="3">
        <v>380</v>
      </c>
      <c r="C1811" s="9" t="s">
        <v>8221</v>
      </c>
      <c r="D1811" s="3">
        <v>9</v>
      </c>
      <c r="E1811">
        <f t="shared" si="28"/>
        <v>10733.374404</v>
      </c>
      <c r="F1811" s="3">
        <v>112.602</v>
      </c>
    </row>
    <row r="1812" spans="1:6" x14ac:dyDescent="0.25">
      <c r="A1812" s="3">
        <v>450</v>
      </c>
      <c r="B1812" s="3">
        <v>15</v>
      </c>
      <c r="C1812" s="9" t="s">
        <v>8221</v>
      </c>
      <c r="D1812" s="3">
        <v>2</v>
      </c>
      <c r="E1812">
        <f t="shared" si="28"/>
        <v>12232.802404</v>
      </c>
      <c r="F1812" s="3">
        <v>112.602</v>
      </c>
    </row>
    <row r="1813" spans="1:6" x14ac:dyDescent="0.25">
      <c r="A1813" s="3">
        <v>54000</v>
      </c>
      <c r="B1813" s="3">
        <v>40</v>
      </c>
      <c r="C1813" s="9" t="s">
        <v>8221</v>
      </c>
      <c r="D1813" s="3">
        <v>26</v>
      </c>
      <c r="E1813">
        <f t="shared" si="28"/>
        <v>7499.9064040000003</v>
      </c>
      <c r="F1813" s="3">
        <v>112.602</v>
      </c>
    </row>
    <row r="1814" spans="1:6" x14ac:dyDescent="0.25">
      <c r="A1814" s="3">
        <v>6500</v>
      </c>
      <c r="B1814" s="3">
        <v>865</v>
      </c>
      <c r="C1814" s="9" t="s">
        <v>8221</v>
      </c>
      <c r="D1814" s="3">
        <v>23</v>
      </c>
      <c r="E1814">
        <f t="shared" si="28"/>
        <v>8028.5184040000004</v>
      </c>
      <c r="F1814" s="3">
        <v>112.602</v>
      </c>
    </row>
    <row r="1815" spans="1:6" x14ac:dyDescent="0.25">
      <c r="A1815" s="3">
        <v>8750</v>
      </c>
      <c r="B1815" s="3">
        <v>0</v>
      </c>
      <c r="C1815" s="9" t="s">
        <v>8221</v>
      </c>
      <c r="D1815" s="3">
        <v>0</v>
      </c>
      <c r="E1815">
        <f t="shared" si="28"/>
        <v>12679.210404000001</v>
      </c>
      <c r="F1815" s="3">
        <v>112.602</v>
      </c>
    </row>
    <row r="1816" spans="1:6" x14ac:dyDescent="0.25">
      <c r="A1816" s="3">
        <v>12000</v>
      </c>
      <c r="B1816" s="3">
        <v>5902</v>
      </c>
      <c r="C1816" s="9" t="s">
        <v>8221</v>
      </c>
      <c r="D1816" s="3">
        <v>140</v>
      </c>
      <c r="E1816">
        <f t="shared" si="28"/>
        <v>750.65040399999975</v>
      </c>
      <c r="F1816" s="3">
        <v>112.602</v>
      </c>
    </row>
    <row r="1817" spans="1:6" x14ac:dyDescent="0.25">
      <c r="A1817" s="3">
        <v>3000</v>
      </c>
      <c r="B1817" s="3">
        <v>0</v>
      </c>
      <c r="C1817" s="9" t="s">
        <v>8221</v>
      </c>
      <c r="D1817" s="3">
        <v>0</v>
      </c>
      <c r="E1817">
        <f t="shared" si="28"/>
        <v>12679.210404000001</v>
      </c>
      <c r="F1817" s="3">
        <v>112.602</v>
      </c>
    </row>
    <row r="1818" spans="1:6" x14ac:dyDescent="0.25">
      <c r="A1818" s="3">
        <v>25000</v>
      </c>
      <c r="B1818" s="3">
        <v>509</v>
      </c>
      <c r="C1818" s="9" t="s">
        <v>8221</v>
      </c>
      <c r="D1818" s="3">
        <v>6</v>
      </c>
      <c r="E1818">
        <f t="shared" si="28"/>
        <v>11363.986404000001</v>
      </c>
      <c r="F1818" s="3">
        <v>112.602</v>
      </c>
    </row>
    <row r="1819" spans="1:6" x14ac:dyDescent="0.25">
      <c r="A1819" s="3">
        <v>18000</v>
      </c>
      <c r="B1819" s="3">
        <v>9419</v>
      </c>
      <c r="C1819" s="9" t="s">
        <v>8221</v>
      </c>
      <c r="D1819" s="3">
        <v>100</v>
      </c>
      <c r="E1819">
        <f t="shared" si="28"/>
        <v>158.81040400000009</v>
      </c>
      <c r="F1819" s="3">
        <v>112.602</v>
      </c>
    </row>
    <row r="1820" spans="1:6" x14ac:dyDescent="0.25">
      <c r="A1820" s="3">
        <v>15000</v>
      </c>
      <c r="B1820" s="3">
        <v>0</v>
      </c>
      <c r="C1820" s="9" t="s">
        <v>8221</v>
      </c>
      <c r="D1820" s="3">
        <v>0</v>
      </c>
      <c r="E1820">
        <f t="shared" si="28"/>
        <v>12679.210404000001</v>
      </c>
      <c r="F1820" s="3">
        <v>112.602</v>
      </c>
    </row>
    <row r="1821" spans="1:6" x14ac:dyDescent="0.25">
      <c r="A1821" s="3">
        <v>1200</v>
      </c>
      <c r="B1821" s="3">
        <v>25</v>
      </c>
      <c r="C1821" s="9" t="s">
        <v>8221</v>
      </c>
      <c r="D1821" s="3">
        <v>4</v>
      </c>
      <c r="E1821">
        <f t="shared" si="28"/>
        <v>11794.394404000001</v>
      </c>
      <c r="F1821" s="3">
        <v>112.602</v>
      </c>
    </row>
    <row r="1822" spans="1:6" x14ac:dyDescent="0.25">
      <c r="A1822" s="3">
        <v>26000</v>
      </c>
      <c r="B1822" s="3">
        <v>1707</v>
      </c>
      <c r="C1822" s="9" t="s">
        <v>8221</v>
      </c>
      <c r="D1822" s="3">
        <v>8</v>
      </c>
      <c r="E1822">
        <f t="shared" si="28"/>
        <v>10941.578404000002</v>
      </c>
      <c r="F1822" s="3">
        <v>112.602</v>
      </c>
    </row>
    <row r="1823" spans="1:6" x14ac:dyDescent="0.25">
      <c r="A1823" s="3">
        <v>2500</v>
      </c>
      <c r="B1823" s="3">
        <v>3372.25</v>
      </c>
      <c r="C1823" s="8" t="s">
        <v>8219</v>
      </c>
      <c r="D1823" s="3">
        <v>57</v>
      </c>
      <c r="E1823">
        <f t="shared" si="28"/>
        <v>3091.5824040000002</v>
      </c>
      <c r="F1823" s="3">
        <v>112.602</v>
      </c>
    </row>
    <row r="1824" spans="1:6" x14ac:dyDescent="0.25">
      <c r="A1824" s="3">
        <v>300</v>
      </c>
      <c r="B1824" s="3">
        <v>300</v>
      </c>
      <c r="C1824" s="8" t="s">
        <v>8219</v>
      </c>
      <c r="D1824" s="3">
        <v>11</v>
      </c>
      <c r="E1824">
        <f t="shared" si="28"/>
        <v>10322.966404000001</v>
      </c>
      <c r="F1824" s="3">
        <v>112.602</v>
      </c>
    </row>
    <row r="1825" spans="1:6" x14ac:dyDescent="0.25">
      <c r="A1825" s="3">
        <v>700</v>
      </c>
      <c r="B1825" s="3">
        <v>811</v>
      </c>
      <c r="C1825" s="8" t="s">
        <v>8219</v>
      </c>
      <c r="D1825" s="3">
        <v>33</v>
      </c>
      <c r="E1825">
        <f t="shared" si="28"/>
        <v>6336.4784040000004</v>
      </c>
      <c r="F1825" s="3">
        <v>112.602</v>
      </c>
    </row>
    <row r="1826" spans="1:6" x14ac:dyDescent="0.25">
      <c r="A1826" s="3">
        <v>3000</v>
      </c>
      <c r="B1826" s="3">
        <v>3002</v>
      </c>
      <c r="C1826" s="8" t="s">
        <v>8219</v>
      </c>
      <c r="D1826" s="3">
        <v>40</v>
      </c>
      <c r="E1826">
        <f t="shared" si="28"/>
        <v>5271.0504040000005</v>
      </c>
      <c r="F1826" s="3">
        <v>112.602</v>
      </c>
    </row>
    <row r="1827" spans="1:6" x14ac:dyDescent="0.25">
      <c r="A1827" s="3">
        <v>2000</v>
      </c>
      <c r="B1827" s="3">
        <v>2101</v>
      </c>
      <c r="C1827" s="8" t="s">
        <v>8219</v>
      </c>
      <c r="D1827" s="3">
        <v>50</v>
      </c>
      <c r="E1827">
        <f t="shared" si="28"/>
        <v>3919.0104040000006</v>
      </c>
      <c r="F1827" s="3">
        <v>112.602</v>
      </c>
    </row>
    <row r="1828" spans="1:6" x14ac:dyDescent="0.25">
      <c r="A1828" s="3">
        <v>2000</v>
      </c>
      <c r="B1828" s="3">
        <v>2020</v>
      </c>
      <c r="C1828" s="8" t="s">
        <v>8219</v>
      </c>
      <c r="D1828" s="3">
        <v>38</v>
      </c>
      <c r="E1828">
        <f t="shared" si="28"/>
        <v>5565.4584040000009</v>
      </c>
      <c r="F1828" s="3">
        <v>112.602</v>
      </c>
    </row>
    <row r="1829" spans="1:6" x14ac:dyDescent="0.25">
      <c r="A1829" s="3">
        <v>8000</v>
      </c>
      <c r="B1829" s="3">
        <v>8053</v>
      </c>
      <c r="C1829" s="8" t="s">
        <v>8219</v>
      </c>
      <c r="D1829" s="3">
        <v>96</v>
      </c>
      <c r="E1829">
        <f t="shared" si="28"/>
        <v>275.62640400000015</v>
      </c>
      <c r="F1829" s="3">
        <v>112.602</v>
      </c>
    </row>
    <row r="1830" spans="1:6" x14ac:dyDescent="0.25">
      <c r="A1830" s="3">
        <v>20000</v>
      </c>
      <c r="B1830" s="3">
        <v>20032</v>
      </c>
      <c r="C1830" s="8" t="s">
        <v>8219</v>
      </c>
      <c r="D1830" s="3">
        <v>48</v>
      </c>
      <c r="E1830">
        <f t="shared" si="28"/>
        <v>4173.4184040000009</v>
      </c>
      <c r="F1830" s="3">
        <v>112.602</v>
      </c>
    </row>
    <row r="1831" spans="1:6" x14ac:dyDescent="0.25">
      <c r="A1831" s="3">
        <v>1500</v>
      </c>
      <c r="B1831" s="3">
        <v>2500.25</v>
      </c>
      <c r="C1831" s="8" t="s">
        <v>8219</v>
      </c>
      <c r="D1831" s="3">
        <v>33</v>
      </c>
      <c r="E1831">
        <f t="shared" si="28"/>
        <v>6336.4784040000004</v>
      </c>
      <c r="F1831" s="3">
        <v>112.602</v>
      </c>
    </row>
    <row r="1832" spans="1:6" x14ac:dyDescent="0.25">
      <c r="A1832" s="3">
        <v>15000</v>
      </c>
      <c r="B1832" s="3">
        <v>15230</v>
      </c>
      <c r="C1832" s="8" t="s">
        <v>8219</v>
      </c>
      <c r="D1832" s="3">
        <v>226</v>
      </c>
      <c r="E1832">
        <f t="shared" si="28"/>
        <v>12859.106403999998</v>
      </c>
      <c r="F1832" s="3">
        <v>112.602</v>
      </c>
    </row>
    <row r="1833" spans="1:6" x14ac:dyDescent="0.25">
      <c r="A1833" s="3">
        <v>1000</v>
      </c>
      <c r="B1833" s="3">
        <v>1030</v>
      </c>
      <c r="C1833" s="8" t="s">
        <v>8219</v>
      </c>
      <c r="D1833" s="3">
        <v>14</v>
      </c>
      <c r="E1833">
        <f t="shared" si="28"/>
        <v>9722.3544040000015</v>
      </c>
      <c r="F1833" s="3">
        <v>112.602</v>
      </c>
    </row>
    <row r="1834" spans="1:6" x14ac:dyDescent="0.25">
      <c r="A1834" s="3">
        <v>350</v>
      </c>
      <c r="B1834" s="3">
        <v>500</v>
      </c>
      <c r="C1834" s="8" t="s">
        <v>8219</v>
      </c>
      <c r="D1834" s="3">
        <v>20</v>
      </c>
      <c r="E1834">
        <f t="shared" si="28"/>
        <v>8575.1304040000014</v>
      </c>
      <c r="F1834" s="3">
        <v>112.602</v>
      </c>
    </row>
    <row r="1835" spans="1:6" x14ac:dyDescent="0.25">
      <c r="A1835" s="3">
        <v>400</v>
      </c>
      <c r="B1835" s="3">
        <v>1050</v>
      </c>
      <c r="C1835" s="8" t="s">
        <v>8219</v>
      </c>
      <c r="D1835" s="3">
        <v>25</v>
      </c>
      <c r="E1835">
        <f t="shared" si="28"/>
        <v>7674.1104040000009</v>
      </c>
      <c r="F1835" s="3">
        <v>112.602</v>
      </c>
    </row>
    <row r="1836" spans="1:6" x14ac:dyDescent="0.25">
      <c r="A1836" s="3">
        <v>10000</v>
      </c>
      <c r="B1836" s="3">
        <v>11805</v>
      </c>
      <c r="C1836" s="8" t="s">
        <v>8219</v>
      </c>
      <c r="D1836" s="3">
        <v>90</v>
      </c>
      <c r="E1836">
        <f t="shared" si="28"/>
        <v>510.8504040000002</v>
      </c>
      <c r="F1836" s="3">
        <v>112.602</v>
      </c>
    </row>
    <row r="1837" spans="1:6" x14ac:dyDescent="0.25">
      <c r="A1837" s="3">
        <v>500</v>
      </c>
      <c r="B1837" s="3">
        <v>520</v>
      </c>
      <c r="C1837" s="8" t="s">
        <v>8219</v>
      </c>
      <c r="D1837" s="3">
        <v>11</v>
      </c>
      <c r="E1837">
        <f t="shared" si="28"/>
        <v>10322.966404000001</v>
      </c>
      <c r="F1837" s="3">
        <v>112.602</v>
      </c>
    </row>
    <row r="1838" spans="1:6" x14ac:dyDescent="0.25">
      <c r="A1838" s="3">
        <v>5000</v>
      </c>
      <c r="B1838" s="3">
        <v>10017</v>
      </c>
      <c r="C1838" s="8" t="s">
        <v>8219</v>
      </c>
      <c r="D1838" s="3">
        <v>55</v>
      </c>
      <c r="E1838">
        <f t="shared" si="28"/>
        <v>3317.9904040000006</v>
      </c>
      <c r="F1838" s="3">
        <v>112.602</v>
      </c>
    </row>
    <row r="1839" spans="1:6" x14ac:dyDescent="0.25">
      <c r="A1839" s="3">
        <v>600</v>
      </c>
      <c r="B1839" s="3">
        <v>1841</v>
      </c>
      <c r="C1839" s="8" t="s">
        <v>8219</v>
      </c>
      <c r="D1839" s="3">
        <v>30</v>
      </c>
      <c r="E1839">
        <f t="shared" si="28"/>
        <v>6823.0904040000005</v>
      </c>
      <c r="F1839" s="3">
        <v>112.602</v>
      </c>
    </row>
    <row r="1840" spans="1:6" x14ac:dyDescent="0.25">
      <c r="A1840" s="3">
        <v>1000</v>
      </c>
      <c r="B1840" s="3">
        <v>1001.49</v>
      </c>
      <c r="C1840" s="8" t="s">
        <v>8219</v>
      </c>
      <c r="D1840" s="3">
        <v>28</v>
      </c>
      <c r="E1840">
        <f t="shared" si="28"/>
        <v>7157.4984040000008</v>
      </c>
      <c r="F1840" s="3">
        <v>112.602</v>
      </c>
    </row>
    <row r="1841" spans="1:6" x14ac:dyDescent="0.25">
      <c r="A1841" s="3">
        <v>1000</v>
      </c>
      <c r="B1841" s="3">
        <v>2053</v>
      </c>
      <c r="C1841" s="8" t="s">
        <v>8219</v>
      </c>
      <c r="D1841" s="3">
        <v>45</v>
      </c>
      <c r="E1841">
        <f t="shared" si="28"/>
        <v>4570.0304040000001</v>
      </c>
      <c r="F1841" s="3">
        <v>112.602</v>
      </c>
    </row>
    <row r="1842" spans="1:6" x14ac:dyDescent="0.25">
      <c r="A1842" s="3">
        <v>900</v>
      </c>
      <c r="B1842" s="3">
        <v>980</v>
      </c>
      <c r="C1842" s="8" t="s">
        <v>8219</v>
      </c>
      <c r="D1842" s="3">
        <v>13</v>
      </c>
      <c r="E1842">
        <f t="shared" si="28"/>
        <v>9920.5584040000012</v>
      </c>
      <c r="F1842" s="3">
        <v>112.602</v>
      </c>
    </row>
    <row r="1843" spans="1:6" x14ac:dyDescent="0.25">
      <c r="A1843" s="3">
        <v>2000</v>
      </c>
      <c r="B1843" s="3">
        <v>2035</v>
      </c>
      <c r="C1843" s="8" t="s">
        <v>8219</v>
      </c>
      <c r="D1843" s="3">
        <v>40</v>
      </c>
      <c r="E1843">
        <f t="shared" si="28"/>
        <v>5271.0504040000005</v>
      </c>
      <c r="F1843" s="3">
        <v>112.602</v>
      </c>
    </row>
    <row r="1844" spans="1:6" x14ac:dyDescent="0.25">
      <c r="A1844" s="3">
        <v>2000</v>
      </c>
      <c r="B1844" s="3">
        <v>2505</v>
      </c>
      <c r="C1844" s="8" t="s">
        <v>8219</v>
      </c>
      <c r="D1844" s="3">
        <v>21</v>
      </c>
      <c r="E1844">
        <f t="shared" si="28"/>
        <v>8390.9264039999998</v>
      </c>
      <c r="F1844" s="3">
        <v>112.602</v>
      </c>
    </row>
    <row r="1845" spans="1:6" x14ac:dyDescent="0.25">
      <c r="A1845" s="3">
        <v>10000</v>
      </c>
      <c r="B1845" s="3">
        <v>12400.61</v>
      </c>
      <c r="C1845" s="8" t="s">
        <v>8219</v>
      </c>
      <c r="D1845" s="3">
        <v>134</v>
      </c>
      <c r="E1845">
        <f t="shared" si="28"/>
        <v>457.87440399999986</v>
      </c>
      <c r="F1845" s="3">
        <v>112.602</v>
      </c>
    </row>
    <row r="1846" spans="1:6" x14ac:dyDescent="0.25">
      <c r="A1846" s="3">
        <v>1500</v>
      </c>
      <c r="B1846" s="3">
        <v>1521</v>
      </c>
      <c r="C1846" s="8" t="s">
        <v>8219</v>
      </c>
      <c r="D1846" s="3">
        <v>20</v>
      </c>
      <c r="E1846">
        <f t="shared" si="28"/>
        <v>8575.1304040000014</v>
      </c>
      <c r="F1846" s="3">
        <v>112.602</v>
      </c>
    </row>
    <row r="1847" spans="1:6" x14ac:dyDescent="0.25">
      <c r="A1847" s="3">
        <v>1000</v>
      </c>
      <c r="B1847" s="3">
        <v>1000</v>
      </c>
      <c r="C1847" s="8" t="s">
        <v>8219</v>
      </c>
      <c r="D1847" s="3">
        <v>19</v>
      </c>
      <c r="E1847">
        <f t="shared" si="28"/>
        <v>8761.3344040000011</v>
      </c>
      <c r="F1847" s="3">
        <v>112.602</v>
      </c>
    </row>
    <row r="1848" spans="1:6" x14ac:dyDescent="0.25">
      <c r="A1848" s="3">
        <v>15000</v>
      </c>
      <c r="B1848" s="3">
        <v>20689</v>
      </c>
      <c r="C1848" s="8" t="s">
        <v>8219</v>
      </c>
      <c r="D1848" s="3">
        <v>209</v>
      </c>
      <c r="E1848">
        <f t="shared" si="28"/>
        <v>9292.574403999999</v>
      </c>
      <c r="F1848" s="3">
        <v>112.602</v>
      </c>
    </row>
    <row r="1849" spans="1:6" x14ac:dyDescent="0.25">
      <c r="A1849" s="3">
        <v>2500</v>
      </c>
      <c r="B1849" s="3">
        <v>3022</v>
      </c>
      <c r="C1849" s="8" t="s">
        <v>8219</v>
      </c>
      <c r="D1849" s="3">
        <v>38</v>
      </c>
      <c r="E1849">
        <f t="shared" si="28"/>
        <v>5565.4584040000009</v>
      </c>
      <c r="F1849" s="3">
        <v>112.602</v>
      </c>
    </row>
    <row r="1850" spans="1:6" x14ac:dyDescent="0.25">
      <c r="A1850" s="3">
        <v>3000</v>
      </c>
      <c r="B1850" s="3">
        <v>3221</v>
      </c>
      <c r="C1850" s="8" t="s">
        <v>8219</v>
      </c>
      <c r="D1850" s="3">
        <v>24</v>
      </c>
      <c r="E1850">
        <f t="shared" si="28"/>
        <v>7850.3144040000006</v>
      </c>
      <c r="F1850" s="3">
        <v>112.602</v>
      </c>
    </row>
    <row r="1851" spans="1:6" x14ac:dyDescent="0.25">
      <c r="A1851" s="3">
        <v>300</v>
      </c>
      <c r="B1851" s="3">
        <v>301</v>
      </c>
      <c r="C1851" s="8" t="s">
        <v>8219</v>
      </c>
      <c r="D1851" s="3">
        <v>8</v>
      </c>
      <c r="E1851">
        <f t="shared" si="28"/>
        <v>10941.578404000002</v>
      </c>
      <c r="F1851" s="3">
        <v>112.602</v>
      </c>
    </row>
    <row r="1852" spans="1:6" x14ac:dyDescent="0.25">
      <c r="A1852" s="3">
        <v>9000</v>
      </c>
      <c r="B1852" s="3">
        <v>9137</v>
      </c>
      <c r="C1852" s="8" t="s">
        <v>8219</v>
      </c>
      <c r="D1852" s="3">
        <v>179</v>
      </c>
      <c r="E1852">
        <f t="shared" si="28"/>
        <v>4408.6944039999998</v>
      </c>
      <c r="F1852" s="3">
        <v>112.602</v>
      </c>
    </row>
    <row r="1853" spans="1:6" x14ac:dyDescent="0.25">
      <c r="A1853" s="3">
        <v>1300</v>
      </c>
      <c r="B1853" s="3">
        <v>1301</v>
      </c>
      <c r="C1853" s="8" t="s">
        <v>8219</v>
      </c>
      <c r="D1853" s="3">
        <v>26</v>
      </c>
      <c r="E1853">
        <f t="shared" si="28"/>
        <v>7499.9064040000003</v>
      </c>
      <c r="F1853" s="3">
        <v>112.602</v>
      </c>
    </row>
    <row r="1854" spans="1:6" x14ac:dyDescent="0.25">
      <c r="A1854" s="3">
        <v>15000</v>
      </c>
      <c r="B1854" s="3">
        <v>17545</v>
      </c>
      <c r="C1854" s="8" t="s">
        <v>8219</v>
      </c>
      <c r="D1854" s="3">
        <v>131</v>
      </c>
      <c r="E1854">
        <f t="shared" si="28"/>
        <v>338.48640399999988</v>
      </c>
      <c r="F1854" s="3">
        <v>112.602</v>
      </c>
    </row>
    <row r="1855" spans="1:6" x14ac:dyDescent="0.25">
      <c r="A1855" s="3">
        <v>800</v>
      </c>
      <c r="B1855" s="3">
        <v>815</v>
      </c>
      <c r="C1855" s="8" t="s">
        <v>8219</v>
      </c>
      <c r="D1855" s="3">
        <v>14</v>
      </c>
      <c r="E1855">
        <f t="shared" si="28"/>
        <v>9722.3544040000015</v>
      </c>
      <c r="F1855" s="3">
        <v>112.602</v>
      </c>
    </row>
    <row r="1856" spans="1:6" x14ac:dyDescent="0.25">
      <c r="A1856" s="3">
        <v>15000</v>
      </c>
      <c r="B1856" s="3">
        <v>15318.55</v>
      </c>
      <c r="C1856" s="8" t="s">
        <v>8219</v>
      </c>
      <c r="D1856" s="3">
        <v>174</v>
      </c>
      <c r="E1856">
        <f t="shared" si="28"/>
        <v>3769.7144039999994</v>
      </c>
      <c r="F1856" s="3">
        <v>112.602</v>
      </c>
    </row>
    <row r="1857" spans="1:6" x14ac:dyDescent="0.25">
      <c r="A1857" s="3">
        <v>8750</v>
      </c>
      <c r="B1857" s="3">
        <v>13480.16</v>
      </c>
      <c r="C1857" s="8" t="s">
        <v>8219</v>
      </c>
      <c r="D1857" s="3">
        <v>191</v>
      </c>
      <c r="E1857">
        <f t="shared" si="28"/>
        <v>6146.2464039999995</v>
      </c>
      <c r="F1857" s="3">
        <v>112.602</v>
      </c>
    </row>
    <row r="1858" spans="1:6" x14ac:dyDescent="0.25">
      <c r="A1858" s="3">
        <v>2000</v>
      </c>
      <c r="B1858" s="3">
        <v>2025</v>
      </c>
      <c r="C1858" s="8" t="s">
        <v>8219</v>
      </c>
      <c r="D1858" s="3">
        <v>38</v>
      </c>
      <c r="E1858">
        <f t="shared" si="28"/>
        <v>5565.4584040000009</v>
      </c>
      <c r="F1858" s="3">
        <v>112.602</v>
      </c>
    </row>
    <row r="1859" spans="1:6" x14ac:dyDescent="0.25">
      <c r="A1859" s="3">
        <v>3000</v>
      </c>
      <c r="B1859" s="3">
        <v>3000</v>
      </c>
      <c r="C1859" s="8" t="s">
        <v>8219</v>
      </c>
      <c r="D1859" s="3">
        <v>22</v>
      </c>
      <c r="E1859">
        <f t="shared" ref="E1859:E1922" si="29">POWER(D1859-F1859,2)</f>
        <v>8208.7224040000001</v>
      </c>
      <c r="F1859" s="3">
        <v>112.602</v>
      </c>
    </row>
    <row r="1860" spans="1:6" x14ac:dyDescent="0.25">
      <c r="A1860" s="3">
        <v>5555.55</v>
      </c>
      <c r="B1860" s="3">
        <v>6041.55</v>
      </c>
      <c r="C1860" s="8" t="s">
        <v>8219</v>
      </c>
      <c r="D1860" s="3">
        <v>149</v>
      </c>
      <c r="E1860">
        <f t="shared" si="29"/>
        <v>1324.8144039999997</v>
      </c>
      <c r="F1860" s="3">
        <v>112.602</v>
      </c>
    </row>
    <row r="1861" spans="1:6" x14ac:dyDescent="0.25">
      <c r="A1861" s="3">
        <v>3000</v>
      </c>
      <c r="B1861" s="3">
        <v>3955</v>
      </c>
      <c r="C1861" s="8" t="s">
        <v>8219</v>
      </c>
      <c r="D1861" s="3">
        <v>56</v>
      </c>
      <c r="E1861">
        <f t="shared" si="29"/>
        <v>3203.7864040000004</v>
      </c>
      <c r="F1861" s="3">
        <v>112.602</v>
      </c>
    </row>
    <row r="1862" spans="1:6" x14ac:dyDescent="0.25">
      <c r="A1862" s="3">
        <v>750</v>
      </c>
      <c r="B1862" s="3">
        <v>1001</v>
      </c>
      <c r="C1862" s="8" t="s">
        <v>8219</v>
      </c>
      <c r="D1862" s="3">
        <v>19</v>
      </c>
      <c r="E1862">
        <f t="shared" si="29"/>
        <v>8761.3344040000011</v>
      </c>
      <c r="F1862" s="3">
        <v>112.602</v>
      </c>
    </row>
    <row r="1863" spans="1:6" x14ac:dyDescent="0.25">
      <c r="A1863" s="3">
        <v>250000</v>
      </c>
      <c r="B1863" s="3">
        <v>0</v>
      </c>
      <c r="C1863" s="9" t="s">
        <v>8221</v>
      </c>
      <c r="D1863" s="3">
        <v>0</v>
      </c>
      <c r="E1863">
        <f t="shared" si="29"/>
        <v>12679.210404000001</v>
      </c>
      <c r="F1863" s="3">
        <v>112.602</v>
      </c>
    </row>
    <row r="1864" spans="1:6" x14ac:dyDescent="0.25">
      <c r="A1864" s="3">
        <v>18000</v>
      </c>
      <c r="B1864" s="3">
        <v>1455</v>
      </c>
      <c r="C1864" s="9" t="s">
        <v>8221</v>
      </c>
      <c r="D1864" s="3">
        <v>16</v>
      </c>
      <c r="E1864">
        <f t="shared" si="29"/>
        <v>9331.9464040000003</v>
      </c>
      <c r="F1864" s="3">
        <v>112.602</v>
      </c>
    </row>
    <row r="1865" spans="1:6" x14ac:dyDescent="0.25">
      <c r="A1865" s="3">
        <v>2500</v>
      </c>
      <c r="B1865" s="3">
        <v>10</v>
      </c>
      <c r="C1865" s="9" t="s">
        <v>8221</v>
      </c>
      <c r="D1865" s="3">
        <v>2</v>
      </c>
      <c r="E1865">
        <f t="shared" si="29"/>
        <v>12232.802404</v>
      </c>
      <c r="F1865" s="3">
        <v>112.602</v>
      </c>
    </row>
    <row r="1866" spans="1:6" x14ac:dyDescent="0.25">
      <c r="A1866" s="3">
        <v>6500</v>
      </c>
      <c r="B1866" s="3">
        <v>2788</v>
      </c>
      <c r="C1866" s="9" t="s">
        <v>8221</v>
      </c>
      <c r="D1866" s="3">
        <v>48</v>
      </c>
      <c r="E1866">
        <f t="shared" si="29"/>
        <v>4173.4184040000009</v>
      </c>
      <c r="F1866" s="3">
        <v>112.602</v>
      </c>
    </row>
    <row r="1867" spans="1:6" x14ac:dyDescent="0.25">
      <c r="A1867" s="3">
        <v>110000</v>
      </c>
      <c r="B1867" s="3">
        <v>4</v>
      </c>
      <c r="C1867" s="9" t="s">
        <v>8221</v>
      </c>
      <c r="D1867" s="3">
        <v>2</v>
      </c>
      <c r="E1867">
        <f t="shared" si="29"/>
        <v>12232.802404</v>
      </c>
      <c r="F1867" s="3">
        <v>112.602</v>
      </c>
    </row>
    <row r="1868" spans="1:6" x14ac:dyDescent="0.25">
      <c r="A1868" s="3">
        <v>25000</v>
      </c>
      <c r="B1868" s="3">
        <v>125</v>
      </c>
      <c r="C1868" s="9" t="s">
        <v>8221</v>
      </c>
      <c r="D1868" s="3">
        <v>2</v>
      </c>
      <c r="E1868">
        <f t="shared" si="29"/>
        <v>12232.802404</v>
      </c>
      <c r="F1868" s="3">
        <v>112.602</v>
      </c>
    </row>
    <row r="1869" spans="1:6" x14ac:dyDescent="0.25">
      <c r="A1869" s="3">
        <v>20000</v>
      </c>
      <c r="B1869" s="3">
        <v>10</v>
      </c>
      <c r="C1869" s="9" t="s">
        <v>8221</v>
      </c>
      <c r="D1869" s="3">
        <v>1</v>
      </c>
      <c r="E1869">
        <f t="shared" si="29"/>
        <v>12455.006404000002</v>
      </c>
      <c r="F1869" s="3">
        <v>112.602</v>
      </c>
    </row>
    <row r="1870" spans="1:6" x14ac:dyDescent="0.25">
      <c r="A1870" s="3">
        <v>25000</v>
      </c>
      <c r="B1870" s="3">
        <v>1217</v>
      </c>
      <c r="C1870" s="9" t="s">
        <v>8221</v>
      </c>
      <c r="D1870" s="3">
        <v>17</v>
      </c>
      <c r="E1870">
        <f t="shared" si="29"/>
        <v>9139.7424040000005</v>
      </c>
      <c r="F1870" s="3">
        <v>112.602</v>
      </c>
    </row>
    <row r="1871" spans="1:6" x14ac:dyDescent="0.25">
      <c r="A1871" s="3">
        <v>10000</v>
      </c>
      <c r="B1871" s="3">
        <v>0</v>
      </c>
      <c r="C1871" s="9" t="s">
        <v>8221</v>
      </c>
      <c r="D1871" s="3">
        <v>0</v>
      </c>
      <c r="E1871">
        <f t="shared" si="29"/>
        <v>12679.210404000001</v>
      </c>
      <c r="F1871" s="3">
        <v>112.602</v>
      </c>
    </row>
    <row r="1872" spans="1:6" x14ac:dyDescent="0.25">
      <c r="A1872" s="3">
        <v>3500</v>
      </c>
      <c r="B1872" s="3">
        <v>361</v>
      </c>
      <c r="C1872" s="9" t="s">
        <v>8221</v>
      </c>
      <c r="D1872" s="3">
        <v>11</v>
      </c>
      <c r="E1872">
        <f t="shared" si="29"/>
        <v>10322.966404000001</v>
      </c>
      <c r="F1872" s="3">
        <v>112.602</v>
      </c>
    </row>
    <row r="1873" spans="1:6" x14ac:dyDescent="0.25">
      <c r="A1873" s="3">
        <v>6500</v>
      </c>
      <c r="B1873" s="3">
        <v>4666</v>
      </c>
      <c r="C1873" s="9" t="s">
        <v>8221</v>
      </c>
      <c r="D1873" s="3">
        <v>95</v>
      </c>
      <c r="E1873">
        <f t="shared" si="29"/>
        <v>309.83040400000016</v>
      </c>
      <c r="F1873" s="3">
        <v>112.602</v>
      </c>
    </row>
    <row r="1874" spans="1:6" x14ac:dyDescent="0.25">
      <c r="A1874" s="3">
        <v>20000</v>
      </c>
      <c r="B1874" s="3">
        <v>212</v>
      </c>
      <c r="C1874" s="9" t="s">
        <v>8221</v>
      </c>
      <c r="D1874" s="3">
        <v>13</v>
      </c>
      <c r="E1874">
        <f t="shared" si="29"/>
        <v>9920.5584040000012</v>
      </c>
      <c r="F1874" s="3">
        <v>112.602</v>
      </c>
    </row>
    <row r="1875" spans="1:6" x14ac:dyDescent="0.25">
      <c r="A1875" s="3">
        <v>8000</v>
      </c>
      <c r="B1875" s="3">
        <v>36</v>
      </c>
      <c r="C1875" s="9" t="s">
        <v>8221</v>
      </c>
      <c r="D1875" s="3">
        <v>2</v>
      </c>
      <c r="E1875">
        <f t="shared" si="29"/>
        <v>12232.802404</v>
      </c>
      <c r="F1875" s="3">
        <v>112.602</v>
      </c>
    </row>
    <row r="1876" spans="1:6" x14ac:dyDescent="0.25">
      <c r="A1876" s="3">
        <v>160000</v>
      </c>
      <c r="B1876" s="3">
        <v>26</v>
      </c>
      <c r="C1876" s="9" t="s">
        <v>8221</v>
      </c>
      <c r="D1876" s="3">
        <v>2</v>
      </c>
      <c r="E1876">
        <f t="shared" si="29"/>
        <v>12232.802404</v>
      </c>
      <c r="F1876" s="3">
        <v>112.602</v>
      </c>
    </row>
    <row r="1877" spans="1:6" x14ac:dyDescent="0.25">
      <c r="A1877" s="3">
        <v>10000</v>
      </c>
      <c r="B1877" s="3">
        <v>51</v>
      </c>
      <c r="C1877" s="9" t="s">
        <v>8221</v>
      </c>
      <c r="D1877" s="3">
        <v>3</v>
      </c>
      <c r="E1877">
        <f t="shared" si="29"/>
        <v>12012.598404</v>
      </c>
      <c r="F1877" s="3">
        <v>112.602</v>
      </c>
    </row>
    <row r="1878" spans="1:6" x14ac:dyDescent="0.25">
      <c r="A1878" s="3">
        <v>280</v>
      </c>
      <c r="B1878" s="3">
        <v>0</v>
      </c>
      <c r="C1878" s="9" t="s">
        <v>8221</v>
      </c>
      <c r="D1878" s="3">
        <v>0</v>
      </c>
      <c r="E1878">
        <f t="shared" si="29"/>
        <v>12679.210404000001</v>
      </c>
      <c r="F1878" s="3">
        <v>112.602</v>
      </c>
    </row>
    <row r="1879" spans="1:6" x14ac:dyDescent="0.25">
      <c r="A1879" s="3">
        <v>60</v>
      </c>
      <c r="B1879" s="3">
        <v>0</v>
      </c>
      <c r="C1879" s="9" t="s">
        <v>8221</v>
      </c>
      <c r="D1879" s="3">
        <v>0</v>
      </c>
      <c r="E1879">
        <f t="shared" si="29"/>
        <v>12679.210404000001</v>
      </c>
      <c r="F1879" s="3">
        <v>112.602</v>
      </c>
    </row>
    <row r="1880" spans="1:6" x14ac:dyDescent="0.25">
      <c r="A1880" s="3">
        <v>8000</v>
      </c>
      <c r="B1880" s="3">
        <v>0</v>
      </c>
      <c r="C1880" s="9" t="s">
        <v>8221</v>
      </c>
      <c r="D1880" s="3">
        <v>0</v>
      </c>
      <c r="E1880">
        <f t="shared" si="29"/>
        <v>12679.210404000001</v>
      </c>
      <c r="F1880" s="3">
        <v>112.602</v>
      </c>
    </row>
    <row r="1881" spans="1:6" x14ac:dyDescent="0.25">
      <c r="A1881" s="3">
        <v>5000</v>
      </c>
      <c r="B1881" s="3">
        <v>6</v>
      </c>
      <c r="C1881" s="9" t="s">
        <v>8221</v>
      </c>
      <c r="D1881" s="3">
        <v>2</v>
      </c>
      <c r="E1881">
        <f t="shared" si="29"/>
        <v>12232.802404</v>
      </c>
      <c r="F1881" s="3">
        <v>112.602</v>
      </c>
    </row>
    <row r="1882" spans="1:6" x14ac:dyDescent="0.25">
      <c r="A1882" s="3">
        <v>5000</v>
      </c>
      <c r="B1882" s="3">
        <v>1004</v>
      </c>
      <c r="C1882" s="9" t="s">
        <v>8221</v>
      </c>
      <c r="D1882" s="3">
        <v>24</v>
      </c>
      <c r="E1882">
        <f t="shared" si="29"/>
        <v>7850.3144040000006</v>
      </c>
      <c r="F1882" s="3">
        <v>112.602</v>
      </c>
    </row>
    <row r="1883" spans="1:6" x14ac:dyDescent="0.25">
      <c r="A1883" s="3">
        <v>2000</v>
      </c>
      <c r="B1883" s="3">
        <v>3453.69</v>
      </c>
      <c r="C1883" s="8" t="s">
        <v>8219</v>
      </c>
      <c r="D1883" s="3">
        <v>70</v>
      </c>
      <c r="E1883">
        <f t="shared" si="29"/>
        <v>1814.9304040000004</v>
      </c>
      <c r="F1883" s="3">
        <v>112.602</v>
      </c>
    </row>
    <row r="1884" spans="1:6" x14ac:dyDescent="0.25">
      <c r="A1884" s="3">
        <v>3350</v>
      </c>
      <c r="B1884" s="3">
        <v>3380</v>
      </c>
      <c r="C1884" s="8" t="s">
        <v>8219</v>
      </c>
      <c r="D1884" s="3">
        <v>81</v>
      </c>
      <c r="E1884">
        <f t="shared" si="29"/>
        <v>998.68640400000027</v>
      </c>
      <c r="F1884" s="3">
        <v>112.602</v>
      </c>
    </row>
    <row r="1885" spans="1:6" x14ac:dyDescent="0.25">
      <c r="A1885" s="3">
        <v>999</v>
      </c>
      <c r="B1885" s="3">
        <v>1047</v>
      </c>
      <c r="C1885" s="8" t="s">
        <v>8219</v>
      </c>
      <c r="D1885" s="3">
        <v>32</v>
      </c>
      <c r="E1885">
        <f t="shared" si="29"/>
        <v>6496.682404000001</v>
      </c>
      <c r="F1885" s="3">
        <v>112.602</v>
      </c>
    </row>
    <row r="1886" spans="1:6" x14ac:dyDescent="0.25">
      <c r="A1886" s="3">
        <v>1000</v>
      </c>
      <c r="B1886" s="3">
        <v>1351</v>
      </c>
      <c r="C1886" s="8" t="s">
        <v>8219</v>
      </c>
      <c r="D1886" s="3">
        <v>26</v>
      </c>
      <c r="E1886">
        <f t="shared" si="29"/>
        <v>7499.9064040000003</v>
      </c>
      <c r="F1886" s="3">
        <v>112.602</v>
      </c>
    </row>
    <row r="1887" spans="1:6" x14ac:dyDescent="0.25">
      <c r="A1887" s="3">
        <v>4575</v>
      </c>
      <c r="B1887" s="3">
        <v>5322</v>
      </c>
      <c r="C1887" s="8" t="s">
        <v>8219</v>
      </c>
      <c r="D1887" s="3">
        <v>105</v>
      </c>
      <c r="E1887">
        <f t="shared" si="29"/>
        <v>57.790404000000059</v>
      </c>
      <c r="F1887" s="3">
        <v>112.602</v>
      </c>
    </row>
    <row r="1888" spans="1:6" x14ac:dyDescent="0.25">
      <c r="A1888" s="3">
        <v>1200</v>
      </c>
      <c r="B1888" s="3">
        <v>1225</v>
      </c>
      <c r="C1888" s="8" t="s">
        <v>8219</v>
      </c>
      <c r="D1888" s="3">
        <v>29</v>
      </c>
      <c r="E1888">
        <f t="shared" si="29"/>
        <v>6989.2944040000002</v>
      </c>
      <c r="F1888" s="3">
        <v>112.602</v>
      </c>
    </row>
    <row r="1889" spans="1:6" x14ac:dyDescent="0.25">
      <c r="A1889" s="3">
        <v>3000</v>
      </c>
      <c r="B1889" s="3">
        <v>3335</v>
      </c>
      <c r="C1889" s="8" t="s">
        <v>8219</v>
      </c>
      <c r="D1889" s="3">
        <v>8</v>
      </c>
      <c r="E1889">
        <f t="shared" si="29"/>
        <v>10941.578404000002</v>
      </c>
      <c r="F1889" s="3">
        <v>112.602</v>
      </c>
    </row>
    <row r="1890" spans="1:6" x14ac:dyDescent="0.25">
      <c r="A1890" s="3">
        <v>2500</v>
      </c>
      <c r="B1890" s="3">
        <v>4152</v>
      </c>
      <c r="C1890" s="8" t="s">
        <v>8219</v>
      </c>
      <c r="D1890" s="3">
        <v>89</v>
      </c>
      <c r="E1890">
        <f t="shared" si="29"/>
        <v>557.0544040000002</v>
      </c>
      <c r="F1890" s="3">
        <v>112.602</v>
      </c>
    </row>
    <row r="1891" spans="1:6" x14ac:dyDescent="0.25">
      <c r="A1891" s="3">
        <v>2000</v>
      </c>
      <c r="B1891" s="3">
        <v>2132</v>
      </c>
      <c r="C1891" s="8" t="s">
        <v>8219</v>
      </c>
      <c r="D1891" s="3">
        <v>44</v>
      </c>
      <c r="E1891">
        <f t="shared" si="29"/>
        <v>4706.2344040000007</v>
      </c>
      <c r="F1891" s="3">
        <v>112.602</v>
      </c>
    </row>
    <row r="1892" spans="1:6" x14ac:dyDescent="0.25">
      <c r="A1892" s="3">
        <v>12000</v>
      </c>
      <c r="B1892" s="3">
        <v>17350.13</v>
      </c>
      <c r="C1892" s="8" t="s">
        <v>8219</v>
      </c>
      <c r="D1892" s="3">
        <v>246</v>
      </c>
      <c r="E1892">
        <f t="shared" si="29"/>
        <v>17795.026404</v>
      </c>
      <c r="F1892" s="3">
        <v>112.602</v>
      </c>
    </row>
    <row r="1893" spans="1:6" x14ac:dyDescent="0.25">
      <c r="A1893" s="3">
        <v>10000</v>
      </c>
      <c r="B1893" s="3">
        <v>10555</v>
      </c>
      <c r="C1893" s="8" t="s">
        <v>8219</v>
      </c>
      <c r="D1893" s="3">
        <v>120</v>
      </c>
      <c r="E1893">
        <f t="shared" si="29"/>
        <v>54.730403999999943</v>
      </c>
      <c r="F1893" s="3">
        <v>112.602</v>
      </c>
    </row>
    <row r="1894" spans="1:6" x14ac:dyDescent="0.25">
      <c r="A1894" s="3">
        <v>500</v>
      </c>
      <c r="B1894" s="3">
        <v>683</v>
      </c>
      <c r="C1894" s="8" t="s">
        <v>8219</v>
      </c>
      <c r="D1894" s="3">
        <v>26</v>
      </c>
      <c r="E1894">
        <f t="shared" si="29"/>
        <v>7499.9064040000003</v>
      </c>
      <c r="F1894" s="3">
        <v>112.602</v>
      </c>
    </row>
    <row r="1895" spans="1:6" x14ac:dyDescent="0.25">
      <c r="A1895" s="3">
        <v>2500</v>
      </c>
      <c r="B1895" s="3">
        <v>2600</v>
      </c>
      <c r="C1895" s="8" t="s">
        <v>8219</v>
      </c>
      <c r="D1895" s="3">
        <v>45</v>
      </c>
      <c r="E1895">
        <f t="shared" si="29"/>
        <v>4570.0304040000001</v>
      </c>
      <c r="F1895" s="3">
        <v>112.602</v>
      </c>
    </row>
    <row r="1896" spans="1:6" x14ac:dyDescent="0.25">
      <c r="A1896" s="3">
        <v>1000</v>
      </c>
      <c r="B1896" s="3">
        <v>1145</v>
      </c>
      <c r="C1896" s="8" t="s">
        <v>8219</v>
      </c>
      <c r="D1896" s="3">
        <v>20</v>
      </c>
      <c r="E1896">
        <f t="shared" si="29"/>
        <v>8575.1304040000014</v>
      </c>
      <c r="F1896" s="3">
        <v>112.602</v>
      </c>
    </row>
    <row r="1897" spans="1:6" x14ac:dyDescent="0.25">
      <c r="A1897" s="3">
        <v>9072</v>
      </c>
      <c r="B1897" s="3">
        <v>9228</v>
      </c>
      <c r="C1897" s="8" t="s">
        <v>8219</v>
      </c>
      <c r="D1897" s="3">
        <v>47</v>
      </c>
      <c r="E1897">
        <f t="shared" si="29"/>
        <v>4303.6224040000006</v>
      </c>
      <c r="F1897" s="3">
        <v>112.602</v>
      </c>
    </row>
    <row r="1898" spans="1:6" x14ac:dyDescent="0.25">
      <c r="A1898" s="3">
        <v>451</v>
      </c>
      <c r="B1898" s="3">
        <v>559</v>
      </c>
      <c r="C1898" s="8" t="s">
        <v>8219</v>
      </c>
      <c r="D1898" s="3">
        <v>13</v>
      </c>
      <c r="E1898">
        <f t="shared" si="29"/>
        <v>9920.5584040000012</v>
      </c>
      <c r="F1898" s="3">
        <v>112.602</v>
      </c>
    </row>
    <row r="1899" spans="1:6" x14ac:dyDescent="0.25">
      <c r="A1899" s="3">
        <v>6350</v>
      </c>
      <c r="B1899" s="3">
        <v>6506</v>
      </c>
      <c r="C1899" s="8" t="s">
        <v>8219</v>
      </c>
      <c r="D1899" s="3">
        <v>183</v>
      </c>
      <c r="E1899">
        <f t="shared" si="29"/>
        <v>4955.8784039999991</v>
      </c>
      <c r="F1899" s="3">
        <v>112.602</v>
      </c>
    </row>
    <row r="1900" spans="1:6" x14ac:dyDescent="0.25">
      <c r="A1900" s="3">
        <v>1000</v>
      </c>
      <c r="B1900" s="3">
        <v>1445</v>
      </c>
      <c r="C1900" s="8" t="s">
        <v>8219</v>
      </c>
      <c r="D1900" s="3">
        <v>21</v>
      </c>
      <c r="E1900">
        <f t="shared" si="29"/>
        <v>8390.9264039999998</v>
      </c>
      <c r="F1900" s="3">
        <v>112.602</v>
      </c>
    </row>
    <row r="1901" spans="1:6" x14ac:dyDescent="0.25">
      <c r="A1901" s="3">
        <v>900</v>
      </c>
      <c r="B1901" s="3">
        <v>1200</v>
      </c>
      <c r="C1901" s="8" t="s">
        <v>8219</v>
      </c>
      <c r="D1901" s="3">
        <v>42</v>
      </c>
      <c r="E1901">
        <f t="shared" si="29"/>
        <v>4984.6424040000002</v>
      </c>
      <c r="F1901" s="3">
        <v>112.602</v>
      </c>
    </row>
    <row r="1902" spans="1:6" x14ac:dyDescent="0.25">
      <c r="A1902" s="3">
        <v>2500</v>
      </c>
      <c r="B1902" s="3">
        <v>2734.11</v>
      </c>
      <c r="C1902" s="8" t="s">
        <v>8219</v>
      </c>
      <c r="D1902" s="3">
        <v>54</v>
      </c>
      <c r="E1902">
        <f t="shared" si="29"/>
        <v>3434.1944040000003</v>
      </c>
      <c r="F1902" s="3">
        <v>112.602</v>
      </c>
    </row>
    <row r="1903" spans="1:6" x14ac:dyDescent="0.25">
      <c r="A1903" s="3">
        <v>99000</v>
      </c>
      <c r="B1903" s="3">
        <v>2670</v>
      </c>
      <c r="C1903" s="9" t="s">
        <v>8221</v>
      </c>
      <c r="D1903" s="3">
        <v>25</v>
      </c>
      <c r="E1903">
        <f t="shared" si="29"/>
        <v>7674.1104040000009</v>
      </c>
      <c r="F1903" s="3">
        <v>112.602</v>
      </c>
    </row>
    <row r="1904" spans="1:6" x14ac:dyDescent="0.25">
      <c r="A1904" s="3">
        <v>1000</v>
      </c>
      <c r="B1904" s="3">
        <v>12</v>
      </c>
      <c r="C1904" s="9" t="s">
        <v>8221</v>
      </c>
      <c r="D1904" s="3">
        <v>3</v>
      </c>
      <c r="E1904">
        <f t="shared" si="29"/>
        <v>12012.598404</v>
      </c>
      <c r="F1904" s="3">
        <v>112.602</v>
      </c>
    </row>
    <row r="1905" spans="1:6" x14ac:dyDescent="0.25">
      <c r="A1905" s="3">
        <v>3000</v>
      </c>
      <c r="B1905" s="3">
        <v>1398</v>
      </c>
      <c r="C1905" s="9" t="s">
        <v>8221</v>
      </c>
      <c r="D1905" s="3">
        <v>41</v>
      </c>
      <c r="E1905">
        <f t="shared" si="29"/>
        <v>5126.8464040000008</v>
      </c>
      <c r="F1905" s="3">
        <v>112.602</v>
      </c>
    </row>
    <row r="1906" spans="1:6" x14ac:dyDescent="0.25">
      <c r="A1906" s="3">
        <v>50000</v>
      </c>
      <c r="B1906" s="3">
        <v>50</v>
      </c>
      <c r="C1906" s="9" t="s">
        <v>8221</v>
      </c>
      <c r="D1906" s="3">
        <v>2</v>
      </c>
      <c r="E1906">
        <f t="shared" si="29"/>
        <v>12232.802404</v>
      </c>
      <c r="F1906" s="3">
        <v>112.602</v>
      </c>
    </row>
    <row r="1907" spans="1:6" x14ac:dyDescent="0.25">
      <c r="A1907" s="3">
        <v>25000</v>
      </c>
      <c r="B1907" s="3">
        <v>42</v>
      </c>
      <c r="C1907" s="9" t="s">
        <v>8221</v>
      </c>
      <c r="D1907" s="3">
        <v>4</v>
      </c>
      <c r="E1907">
        <f t="shared" si="29"/>
        <v>11794.394404000001</v>
      </c>
      <c r="F1907" s="3">
        <v>112.602</v>
      </c>
    </row>
    <row r="1908" spans="1:6" x14ac:dyDescent="0.25">
      <c r="A1908" s="3">
        <v>50000</v>
      </c>
      <c r="B1908" s="3">
        <v>21380</v>
      </c>
      <c r="C1908" s="9" t="s">
        <v>8221</v>
      </c>
      <c r="D1908" s="3">
        <v>99</v>
      </c>
      <c r="E1908">
        <f t="shared" si="29"/>
        <v>185.0144040000001</v>
      </c>
      <c r="F1908" s="3">
        <v>112.602</v>
      </c>
    </row>
    <row r="1909" spans="1:6" x14ac:dyDescent="0.25">
      <c r="A1909" s="3">
        <v>30000</v>
      </c>
      <c r="B1909" s="3">
        <v>85</v>
      </c>
      <c r="C1909" s="9" t="s">
        <v>8221</v>
      </c>
      <c r="D1909" s="3">
        <v>4</v>
      </c>
      <c r="E1909">
        <f t="shared" si="29"/>
        <v>11794.394404000001</v>
      </c>
      <c r="F1909" s="3">
        <v>112.602</v>
      </c>
    </row>
    <row r="1910" spans="1:6" x14ac:dyDescent="0.25">
      <c r="A1910" s="3">
        <v>25000</v>
      </c>
      <c r="B1910" s="3">
        <v>433</v>
      </c>
      <c r="C1910" s="9" t="s">
        <v>8221</v>
      </c>
      <c r="D1910" s="3">
        <v>4</v>
      </c>
      <c r="E1910">
        <f t="shared" si="29"/>
        <v>11794.394404000001</v>
      </c>
      <c r="F1910" s="3">
        <v>112.602</v>
      </c>
    </row>
    <row r="1911" spans="1:6" x14ac:dyDescent="0.25">
      <c r="A1911" s="3">
        <v>35000</v>
      </c>
      <c r="B1911" s="3">
        <v>4939</v>
      </c>
      <c r="C1911" s="9" t="s">
        <v>8221</v>
      </c>
      <c r="D1911" s="3">
        <v>38</v>
      </c>
      <c r="E1911">
        <f t="shared" si="29"/>
        <v>5565.4584040000009</v>
      </c>
      <c r="F1911" s="3">
        <v>112.602</v>
      </c>
    </row>
    <row r="1912" spans="1:6" x14ac:dyDescent="0.25">
      <c r="A1912" s="3">
        <v>85000</v>
      </c>
      <c r="B1912" s="3">
        <v>33486</v>
      </c>
      <c r="C1912" s="9" t="s">
        <v>8221</v>
      </c>
      <c r="D1912" s="3">
        <v>285</v>
      </c>
      <c r="E1912">
        <f t="shared" si="29"/>
        <v>29721.070403999998</v>
      </c>
      <c r="F1912" s="3">
        <v>112.602</v>
      </c>
    </row>
    <row r="1913" spans="1:6" x14ac:dyDescent="0.25">
      <c r="A1913" s="3">
        <v>42500</v>
      </c>
      <c r="B1913" s="3">
        <v>10</v>
      </c>
      <c r="C1913" s="9" t="s">
        <v>8221</v>
      </c>
      <c r="D1913" s="3">
        <v>1</v>
      </c>
      <c r="E1913">
        <f t="shared" si="29"/>
        <v>12455.006404000002</v>
      </c>
      <c r="F1913" s="3">
        <v>112.602</v>
      </c>
    </row>
    <row r="1914" spans="1:6" x14ac:dyDescent="0.25">
      <c r="A1914" s="3">
        <v>5000</v>
      </c>
      <c r="B1914" s="3">
        <v>2965</v>
      </c>
      <c r="C1914" s="9" t="s">
        <v>8221</v>
      </c>
      <c r="D1914" s="3">
        <v>42</v>
      </c>
      <c r="E1914">
        <f t="shared" si="29"/>
        <v>4984.6424040000002</v>
      </c>
      <c r="F1914" s="3">
        <v>112.602</v>
      </c>
    </row>
    <row r="1915" spans="1:6" x14ac:dyDescent="0.25">
      <c r="A1915" s="3">
        <v>48000</v>
      </c>
      <c r="B1915" s="3">
        <v>637</v>
      </c>
      <c r="C1915" s="9" t="s">
        <v>8221</v>
      </c>
      <c r="D1915" s="3">
        <v>26</v>
      </c>
      <c r="E1915">
        <f t="shared" si="29"/>
        <v>7499.9064040000003</v>
      </c>
      <c r="F1915" s="3">
        <v>112.602</v>
      </c>
    </row>
    <row r="1916" spans="1:6" x14ac:dyDescent="0.25">
      <c r="A1916" s="3">
        <v>666</v>
      </c>
      <c r="B1916" s="3">
        <v>60</v>
      </c>
      <c r="C1916" s="9" t="s">
        <v>8221</v>
      </c>
      <c r="D1916" s="3">
        <v>2</v>
      </c>
      <c r="E1916">
        <f t="shared" si="29"/>
        <v>12232.802404</v>
      </c>
      <c r="F1916" s="3">
        <v>112.602</v>
      </c>
    </row>
    <row r="1917" spans="1:6" x14ac:dyDescent="0.25">
      <c r="A1917" s="3">
        <v>500</v>
      </c>
      <c r="B1917" s="3">
        <v>8</v>
      </c>
      <c r="C1917" s="9" t="s">
        <v>8221</v>
      </c>
      <c r="D1917" s="3">
        <v>4</v>
      </c>
      <c r="E1917">
        <f t="shared" si="29"/>
        <v>11794.394404000001</v>
      </c>
      <c r="F1917" s="3">
        <v>112.602</v>
      </c>
    </row>
    <row r="1918" spans="1:6" x14ac:dyDescent="0.25">
      <c r="A1918" s="3">
        <v>20000</v>
      </c>
      <c r="B1918" s="3">
        <v>102</v>
      </c>
      <c r="C1918" s="9" t="s">
        <v>8221</v>
      </c>
      <c r="D1918" s="3">
        <v>6</v>
      </c>
      <c r="E1918">
        <f t="shared" si="29"/>
        <v>11363.986404000001</v>
      </c>
      <c r="F1918" s="3">
        <v>112.602</v>
      </c>
    </row>
    <row r="1919" spans="1:6" x14ac:dyDescent="0.25">
      <c r="A1919" s="3">
        <v>390000</v>
      </c>
      <c r="B1919" s="3">
        <v>205025</v>
      </c>
      <c r="C1919" s="9" t="s">
        <v>8221</v>
      </c>
      <c r="D1919" s="3">
        <v>70</v>
      </c>
      <c r="E1919">
        <f t="shared" si="29"/>
        <v>1814.9304040000004</v>
      </c>
      <c r="F1919" s="3">
        <v>112.602</v>
      </c>
    </row>
    <row r="1920" spans="1:6" x14ac:dyDescent="0.25">
      <c r="A1920" s="3">
        <v>25000</v>
      </c>
      <c r="B1920" s="3">
        <v>260</v>
      </c>
      <c r="C1920" s="9" t="s">
        <v>8221</v>
      </c>
      <c r="D1920" s="3">
        <v>9</v>
      </c>
      <c r="E1920">
        <f t="shared" si="29"/>
        <v>10733.374404</v>
      </c>
      <c r="F1920" s="3">
        <v>112.602</v>
      </c>
    </row>
    <row r="1921" spans="1:6" x14ac:dyDescent="0.25">
      <c r="A1921" s="3">
        <v>500</v>
      </c>
      <c r="B1921" s="3">
        <v>237</v>
      </c>
      <c r="C1921" s="9" t="s">
        <v>8221</v>
      </c>
      <c r="D1921" s="3">
        <v>8</v>
      </c>
      <c r="E1921">
        <f t="shared" si="29"/>
        <v>10941.578404000002</v>
      </c>
      <c r="F1921" s="3">
        <v>112.602</v>
      </c>
    </row>
    <row r="1922" spans="1:6" x14ac:dyDescent="0.25">
      <c r="A1922" s="3">
        <v>10000</v>
      </c>
      <c r="B1922" s="3">
        <v>4303</v>
      </c>
      <c r="C1922" s="9" t="s">
        <v>8221</v>
      </c>
      <c r="D1922" s="3">
        <v>105</v>
      </c>
      <c r="E1922">
        <f t="shared" si="29"/>
        <v>57.790404000000059</v>
      </c>
      <c r="F1922" s="3">
        <v>112.602</v>
      </c>
    </row>
    <row r="1923" spans="1:6" x14ac:dyDescent="0.25">
      <c r="A1923" s="3">
        <v>1500</v>
      </c>
      <c r="B1923" s="3">
        <v>2052</v>
      </c>
      <c r="C1923" s="8" t="s">
        <v>8219</v>
      </c>
      <c r="D1923" s="3">
        <v>38</v>
      </c>
      <c r="E1923">
        <f t="shared" ref="E1923:E1986" si="30">POWER(D1923-F1923,2)</f>
        <v>5565.4584040000009</v>
      </c>
      <c r="F1923" s="3">
        <v>112.602</v>
      </c>
    </row>
    <row r="1924" spans="1:6" x14ac:dyDescent="0.25">
      <c r="A1924" s="3">
        <v>2000</v>
      </c>
      <c r="B1924" s="3">
        <v>2311</v>
      </c>
      <c r="C1924" s="8" t="s">
        <v>8219</v>
      </c>
      <c r="D1924" s="3">
        <v>64</v>
      </c>
      <c r="E1924">
        <f t="shared" si="30"/>
        <v>2362.1544040000003</v>
      </c>
      <c r="F1924" s="3">
        <v>112.602</v>
      </c>
    </row>
    <row r="1925" spans="1:6" x14ac:dyDescent="0.25">
      <c r="A1925" s="3">
        <v>125</v>
      </c>
      <c r="B1925" s="3">
        <v>301</v>
      </c>
      <c r="C1925" s="8" t="s">
        <v>8219</v>
      </c>
      <c r="D1925" s="3">
        <v>13</v>
      </c>
      <c r="E1925">
        <f t="shared" si="30"/>
        <v>9920.5584040000012</v>
      </c>
      <c r="F1925" s="3">
        <v>112.602</v>
      </c>
    </row>
    <row r="1926" spans="1:6" x14ac:dyDescent="0.25">
      <c r="A1926" s="3">
        <v>3000</v>
      </c>
      <c r="B1926" s="3">
        <v>3432</v>
      </c>
      <c r="C1926" s="8" t="s">
        <v>8219</v>
      </c>
      <c r="D1926" s="3">
        <v>33</v>
      </c>
      <c r="E1926">
        <f t="shared" si="30"/>
        <v>6336.4784040000004</v>
      </c>
      <c r="F1926" s="3">
        <v>112.602</v>
      </c>
    </row>
    <row r="1927" spans="1:6" x14ac:dyDescent="0.25">
      <c r="A1927" s="3">
        <v>1500</v>
      </c>
      <c r="B1927" s="3">
        <v>1655</v>
      </c>
      <c r="C1927" s="8" t="s">
        <v>8219</v>
      </c>
      <c r="D1927" s="3">
        <v>52</v>
      </c>
      <c r="E1927">
        <f t="shared" si="30"/>
        <v>3672.6024040000007</v>
      </c>
      <c r="F1927" s="3">
        <v>112.602</v>
      </c>
    </row>
    <row r="1928" spans="1:6" x14ac:dyDescent="0.25">
      <c r="A1928" s="3">
        <v>1500</v>
      </c>
      <c r="B1928" s="3">
        <v>2930.69</v>
      </c>
      <c r="C1928" s="8" t="s">
        <v>8219</v>
      </c>
      <c r="D1928" s="3">
        <v>107</v>
      </c>
      <c r="E1928">
        <f t="shared" si="30"/>
        <v>31.382404000000044</v>
      </c>
      <c r="F1928" s="3">
        <v>112.602</v>
      </c>
    </row>
    <row r="1929" spans="1:6" x14ac:dyDescent="0.25">
      <c r="A1929" s="3">
        <v>600</v>
      </c>
      <c r="B1929" s="3">
        <v>620</v>
      </c>
      <c r="C1929" s="8" t="s">
        <v>8219</v>
      </c>
      <c r="D1929" s="3">
        <v>11</v>
      </c>
      <c r="E1929">
        <f t="shared" si="30"/>
        <v>10322.966404000001</v>
      </c>
      <c r="F1929" s="3">
        <v>112.602</v>
      </c>
    </row>
    <row r="1930" spans="1:6" x14ac:dyDescent="0.25">
      <c r="A1930" s="3">
        <v>2550</v>
      </c>
      <c r="B1930" s="3">
        <v>2630</v>
      </c>
      <c r="C1930" s="8" t="s">
        <v>8219</v>
      </c>
      <c r="D1930" s="3">
        <v>34</v>
      </c>
      <c r="E1930">
        <f t="shared" si="30"/>
        <v>6178.2744040000007</v>
      </c>
      <c r="F1930" s="3">
        <v>112.602</v>
      </c>
    </row>
    <row r="1931" spans="1:6" x14ac:dyDescent="0.25">
      <c r="A1931" s="3">
        <v>3200</v>
      </c>
      <c r="B1931" s="3">
        <v>3210</v>
      </c>
      <c r="C1931" s="8" t="s">
        <v>8219</v>
      </c>
      <c r="D1931" s="3">
        <v>75</v>
      </c>
      <c r="E1931">
        <f t="shared" si="30"/>
        <v>1413.9104040000002</v>
      </c>
      <c r="F1931" s="3">
        <v>112.602</v>
      </c>
    </row>
    <row r="1932" spans="1:6" x14ac:dyDescent="0.25">
      <c r="A1932" s="3">
        <v>1000</v>
      </c>
      <c r="B1932" s="3">
        <v>1270</v>
      </c>
      <c r="C1932" s="8" t="s">
        <v>8219</v>
      </c>
      <c r="D1932" s="3">
        <v>26</v>
      </c>
      <c r="E1932">
        <f t="shared" si="30"/>
        <v>7499.9064040000003</v>
      </c>
      <c r="F1932" s="3">
        <v>112.602</v>
      </c>
    </row>
    <row r="1933" spans="1:6" x14ac:dyDescent="0.25">
      <c r="A1933" s="3">
        <v>2000</v>
      </c>
      <c r="B1933" s="3">
        <v>2412.02</v>
      </c>
      <c r="C1933" s="8" t="s">
        <v>8219</v>
      </c>
      <c r="D1933" s="3">
        <v>50</v>
      </c>
      <c r="E1933">
        <f t="shared" si="30"/>
        <v>3919.0104040000006</v>
      </c>
      <c r="F1933" s="3">
        <v>112.602</v>
      </c>
    </row>
    <row r="1934" spans="1:6" x14ac:dyDescent="0.25">
      <c r="A1934" s="3">
        <v>5250</v>
      </c>
      <c r="B1934" s="3">
        <v>5617</v>
      </c>
      <c r="C1934" s="8" t="s">
        <v>8219</v>
      </c>
      <c r="D1934" s="3">
        <v>80</v>
      </c>
      <c r="E1934">
        <f t="shared" si="30"/>
        <v>1062.8904040000002</v>
      </c>
      <c r="F1934" s="3">
        <v>112.602</v>
      </c>
    </row>
    <row r="1935" spans="1:6" x14ac:dyDescent="0.25">
      <c r="A1935" s="3">
        <v>6000</v>
      </c>
      <c r="B1935" s="3">
        <v>10346</v>
      </c>
      <c r="C1935" s="8" t="s">
        <v>8219</v>
      </c>
      <c r="D1935" s="3">
        <v>110</v>
      </c>
      <c r="E1935">
        <f t="shared" si="30"/>
        <v>6.7704040000000205</v>
      </c>
      <c r="F1935" s="3">
        <v>112.602</v>
      </c>
    </row>
    <row r="1936" spans="1:6" x14ac:dyDescent="0.25">
      <c r="A1936" s="3">
        <v>5000</v>
      </c>
      <c r="B1936" s="3">
        <v>6181</v>
      </c>
      <c r="C1936" s="8" t="s">
        <v>8219</v>
      </c>
      <c r="D1936" s="3">
        <v>77</v>
      </c>
      <c r="E1936">
        <f t="shared" si="30"/>
        <v>1267.5024040000003</v>
      </c>
      <c r="F1936" s="3">
        <v>112.602</v>
      </c>
    </row>
    <row r="1937" spans="1:6" x14ac:dyDescent="0.25">
      <c r="A1937" s="3">
        <v>2500</v>
      </c>
      <c r="B1937" s="3">
        <v>2710</v>
      </c>
      <c r="C1937" s="8" t="s">
        <v>8219</v>
      </c>
      <c r="D1937" s="3">
        <v>50</v>
      </c>
      <c r="E1937">
        <f t="shared" si="30"/>
        <v>3919.0104040000006</v>
      </c>
      <c r="F1937" s="3">
        <v>112.602</v>
      </c>
    </row>
    <row r="1938" spans="1:6" x14ac:dyDescent="0.25">
      <c r="A1938" s="3">
        <v>7500</v>
      </c>
      <c r="B1938" s="3">
        <v>8739.01</v>
      </c>
      <c r="C1938" s="8" t="s">
        <v>8219</v>
      </c>
      <c r="D1938" s="3">
        <v>145</v>
      </c>
      <c r="E1938">
        <f t="shared" si="30"/>
        <v>1049.6304039999998</v>
      </c>
      <c r="F1938" s="3">
        <v>112.602</v>
      </c>
    </row>
    <row r="1939" spans="1:6" x14ac:dyDescent="0.25">
      <c r="A1939" s="3">
        <v>600</v>
      </c>
      <c r="B1939" s="3">
        <v>1123.47</v>
      </c>
      <c r="C1939" s="8" t="s">
        <v>8219</v>
      </c>
      <c r="D1939" s="3">
        <v>29</v>
      </c>
      <c r="E1939">
        <f t="shared" si="30"/>
        <v>6989.2944040000002</v>
      </c>
      <c r="F1939" s="3">
        <v>112.602</v>
      </c>
    </row>
    <row r="1940" spans="1:6" x14ac:dyDescent="0.25">
      <c r="A1940" s="3">
        <v>15000</v>
      </c>
      <c r="B1940" s="3">
        <v>17390</v>
      </c>
      <c r="C1940" s="8" t="s">
        <v>8219</v>
      </c>
      <c r="D1940" s="3">
        <v>114</v>
      </c>
      <c r="E1940">
        <f t="shared" si="30"/>
        <v>1.9544039999999891</v>
      </c>
      <c r="F1940" s="3">
        <v>112.602</v>
      </c>
    </row>
    <row r="1941" spans="1:6" x14ac:dyDescent="0.25">
      <c r="A1941" s="3">
        <v>10000</v>
      </c>
      <c r="B1941" s="3">
        <v>11070</v>
      </c>
      <c r="C1941" s="8" t="s">
        <v>8219</v>
      </c>
      <c r="D1941" s="3">
        <v>96</v>
      </c>
      <c r="E1941">
        <f t="shared" si="30"/>
        <v>275.62640400000015</v>
      </c>
      <c r="F1941" s="3">
        <v>112.602</v>
      </c>
    </row>
    <row r="1942" spans="1:6" x14ac:dyDescent="0.25">
      <c r="A1942" s="3">
        <v>650</v>
      </c>
      <c r="B1942" s="3">
        <v>1111</v>
      </c>
      <c r="C1942" s="8" t="s">
        <v>8219</v>
      </c>
      <c r="D1942" s="3">
        <v>31</v>
      </c>
      <c r="E1942">
        <f t="shared" si="30"/>
        <v>6658.8864040000008</v>
      </c>
      <c r="F1942" s="3">
        <v>112.602</v>
      </c>
    </row>
    <row r="1943" spans="1:6" x14ac:dyDescent="0.25">
      <c r="A1943" s="3">
        <v>250000</v>
      </c>
      <c r="B1943" s="3">
        <v>315295.89</v>
      </c>
      <c r="C1943" s="8" t="s">
        <v>8219</v>
      </c>
      <c r="D1943" s="3">
        <v>4883</v>
      </c>
      <c r="E1943">
        <f t="shared" si="30"/>
        <v>22756697.078404002</v>
      </c>
      <c r="F1943" s="3">
        <v>112.602</v>
      </c>
    </row>
    <row r="1944" spans="1:6" x14ac:dyDescent="0.25">
      <c r="A1944" s="3">
        <v>6000</v>
      </c>
      <c r="B1944" s="3">
        <v>8306.42</v>
      </c>
      <c r="C1944" s="8" t="s">
        <v>8219</v>
      </c>
      <c r="D1944" s="3">
        <v>95</v>
      </c>
      <c r="E1944">
        <f t="shared" si="30"/>
        <v>309.83040400000016</v>
      </c>
      <c r="F1944" s="3">
        <v>112.602</v>
      </c>
    </row>
    <row r="1945" spans="1:6" x14ac:dyDescent="0.25">
      <c r="A1945" s="3">
        <v>10000</v>
      </c>
      <c r="B1945" s="3">
        <v>170525</v>
      </c>
      <c r="C1945" s="8" t="s">
        <v>8219</v>
      </c>
      <c r="D1945" s="3">
        <v>2478</v>
      </c>
      <c r="E1945">
        <f t="shared" si="30"/>
        <v>5595107.6984040011</v>
      </c>
      <c r="F1945" s="3">
        <v>112.602</v>
      </c>
    </row>
    <row r="1946" spans="1:6" x14ac:dyDescent="0.25">
      <c r="A1946" s="3">
        <v>40000</v>
      </c>
      <c r="B1946" s="3">
        <v>315222.2</v>
      </c>
      <c r="C1946" s="8" t="s">
        <v>8219</v>
      </c>
      <c r="D1946" s="3">
        <v>1789</v>
      </c>
      <c r="E1946">
        <f t="shared" si="30"/>
        <v>2810310.2544039995</v>
      </c>
      <c r="F1946" s="3">
        <v>112.602</v>
      </c>
    </row>
    <row r="1947" spans="1:6" x14ac:dyDescent="0.25">
      <c r="A1947" s="3">
        <v>100000</v>
      </c>
      <c r="B1947" s="3">
        <v>348018</v>
      </c>
      <c r="C1947" s="8" t="s">
        <v>8219</v>
      </c>
      <c r="D1947" s="3">
        <v>680</v>
      </c>
      <c r="E1947">
        <f t="shared" si="30"/>
        <v>321940.49040400004</v>
      </c>
      <c r="F1947" s="3">
        <v>112.602</v>
      </c>
    </row>
    <row r="1948" spans="1:6" x14ac:dyDescent="0.25">
      <c r="A1948" s="3">
        <v>7500</v>
      </c>
      <c r="B1948" s="3">
        <v>11231</v>
      </c>
      <c r="C1948" s="8" t="s">
        <v>8219</v>
      </c>
      <c r="D1948" s="3">
        <v>70</v>
      </c>
      <c r="E1948">
        <f t="shared" si="30"/>
        <v>1814.9304040000004</v>
      </c>
      <c r="F1948" s="3">
        <v>112.602</v>
      </c>
    </row>
    <row r="1949" spans="1:6" x14ac:dyDescent="0.25">
      <c r="A1949" s="3">
        <v>800</v>
      </c>
      <c r="B1949" s="3">
        <v>805.07</v>
      </c>
      <c r="C1949" s="8" t="s">
        <v>8219</v>
      </c>
      <c r="D1949" s="3">
        <v>23</v>
      </c>
      <c r="E1949">
        <f t="shared" si="30"/>
        <v>8028.5184040000004</v>
      </c>
      <c r="F1949" s="3">
        <v>112.602</v>
      </c>
    </row>
    <row r="1950" spans="1:6" x14ac:dyDescent="0.25">
      <c r="A1950" s="3">
        <v>100000</v>
      </c>
      <c r="B1950" s="3">
        <v>800211</v>
      </c>
      <c r="C1950" s="8" t="s">
        <v>8219</v>
      </c>
      <c r="D1950" s="3">
        <v>4245</v>
      </c>
      <c r="E1950">
        <f t="shared" si="30"/>
        <v>17076713.230404001</v>
      </c>
      <c r="F1950" s="3">
        <v>112.602</v>
      </c>
    </row>
    <row r="1951" spans="1:6" x14ac:dyDescent="0.25">
      <c r="A1951" s="3">
        <v>50000</v>
      </c>
      <c r="B1951" s="3">
        <v>53001.3</v>
      </c>
      <c r="C1951" s="8" t="s">
        <v>8219</v>
      </c>
      <c r="D1951" s="3">
        <v>943</v>
      </c>
      <c r="E1951">
        <f t="shared" si="30"/>
        <v>689560.83840400004</v>
      </c>
      <c r="F1951" s="3">
        <v>112.602</v>
      </c>
    </row>
    <row r="1952" spans="1:6" x14ac:dyDescent="0.25">
      <c r="A1952" s="3">
        <v>48000</v>
      </c>
      <c r="B1952" s="3">
        <v>96248.960000000006</v>
      </c>
      <c r="C1952" s="8" t="s">
        <v>8219</v>
      </c>
      <c r="D1952" s="3">
        <v>1876</v>
      </c>
      <c r="E1952">
        <f t="shared" si="30"/>
        <v>3109572.5064039999</v>
      </c>
      <c r="F1952" s="3">
        <v>112.602</v>
      </c>
    </row>
    <row r="1953" spans="1:6" x14ac:dyDescent="0.25">
      <c r="A1953" s="3">
        <v>50000</v>
      </c>
      <c r="B1953" s="3">
        <v>106222</v>
      </c>
      <c r="C1953" s="8" t="s">
        <v>8219</v>
      </c>
      <c r="D1953" s="3">
        <v>834</v>
      </c>
      <c r="E1953">
        <f t="shared" si="30"/>
        <v>520415.07440400001</v>
      </c>
      <c r="F1953" s="3">
        <v>112.602</v>
      </c>
    </row>
    <row r="1954" spans="1:6" x14ac:dyDescent="0.25">
      <c r="A1954" s="3">
        <v>35000</v>
      </c>
      <c r="B1954" s="3">
        <v>69465.33</v>
      </c>
      <c r="C1954" s="8" t="s">
        <v>8219</v>
      </c>
      <c r="D1954" s="3">
        <v>682</v>
      </c>
      <c r="E1954">
        <f t="shared" si="30"/>
        <v>324214.08240400004</v>
      </c>
      <c r="F1954" s="3">
        <v>112.602</v>
      </c>
    </row>
    <row r="1955" spans="1:6" x14ac:dyDescent="0.25">
      <c r="A1955" s="3">
        <v>15000</v>
      </c>
      <c r="B1955" s="3">
        <v>33892</v>
      </c>
      <c r="C1955" s="8" t="s">
        <v>8219</v>
      </c>
      <c r="D1955" s="3">
        <v>147</v>
      </c>
      <c r="E1955">
        <f t="shared" si="30"/>
        <v>1183.2224039999996</v>
      </c>
      <c r="F1955" s="3">
        <v>112.602</v>
      </c>
    </row>
    <row r="1956" spans="1:6" x14ac:dyDescent="0.25">
      <c r="A1956" s="3">
        <v>50000</v>
      </c>
      <c r="B1956" s="3">
        <v>349474</v>
      </c>
      <c r="C1956" s="8" t="s">
        <v>8219</v>
      </c>
      <c r="D1956" s="3">
        <v>415</v>
      </c>
      <c r="E1956">
        <f t="shared" si="30"/>
        <v>91444.550404000009</v>
      </c>
      <c r="F1956" s="3">
        <v>112.602</v>
      </c>
    </row>
    <row r="1957" spans="1:6" x14ac:dyDescent="0.25">
      <c r="A1957" s="3">
        <v>42000</v>
      </c>
      <c r="B1957" s="3">
        <v>167410.01999999999</v>
      </c>
      <c r="C1957" s="8" t="s">
        <v>8219</v>
      </c>
      <c r="D1957" s="3">
        <v>290</v>
      </c>
      <c r="E1957">
        <f t="shared" si="30"/>
        <v>31470.050403999998</v>
      </c>
      <c r="F1957" s="3">
        <v>112.602</v>
      </c>
    </row>
    <row r="1958" spans="1:6" x14ac:dyDescent="0.25">
      <c r="A1958" s="3">
        <v>60000</v>
      </c>
      <c r="B1958" s="3">
        <v>176420</v>
      </c>
      <c r="C1958" s="8" t="s">
        <v>8219</v>
      </c>
      <c r="D1958" s="3">
        <v>365</v>
      </c>
      <c r="E1958">
        <f t="shared" si="30"/>
        <v>63704.750403999999</v>
      </c>
      <c r="F1958" s="3">
        <v>112.602</v>
      </c>
    </row>
    <row r="1959" spans="1:6" x14ac:dyDescent="0.25">
      <c r="A1959" s="3">
        <v>30000</v>
      </c>
      <c r="B1959" s="3">
        <v>50251.41</v>
      </c>
      <c r="C1959" s="8" t="s">
        <v>8219</v>
      </c>
      <c r="D1959" s="3">
        <v>660</v>
      </c>
      <c r="E1959">
        <f t="shared" si="30"/>
        <v>299644.570404</v>
      </c>
      <c r="F1959" s="3">
        <v>112.602</v>
      </c>
    </row>
    <row r="1960" spans="1:6" x14ac:dyDescent="0.25">
      <c r="A1960" s="3">
        <v>7000</v>
      </c>
      <c r="B1960" s="3">
        <v>100490.02</v>
      </c>
      <c r="C1960" s="8" t="s">
        <v>8219</v>
      </c>
      <c r="D1960" s="3">
        <v>1356</v>
      </c>
      <c r="E1960">
        <f t="shared" si="30"/>
        <v>1546038.5864039997</v>
      </c>
      <c r="F1960" s="3">
        <v>112.602</v>
      </c>
    </row>
    <row r="1961" spans="1:6" x14ac:dyDescent="0.25">
      <c r="A1961" s="3">
        <v>10000</v>
      </c>
      <c r="B1961" s="3">
        <v>15673.44</v>
      </c>
      <c r="C1961" s="8" t="s">
        <v>8219</v>
      </c>
      <c r="D1961" s="3">
        <v>424</v>
      </c>
      <c r="E1961">
        <f t="shared" si="30"/>
        <v>96968.714404000013</v>
      </c>
      <c r="F1961" s="3">
        <v>112.602</v>
      </c>
    </row>
    <row r="1962" spans="1:6" x14ac:dyDescent="0.25">
      <c r="A1962" s="3">
        <v>70000</v>
      </c>
      <c r="B1962" s="3">
        <v>82532</v>
      </c>
      <c r="C1962" s="8" t="s">
        <v>8219</v>
      </c>
      <c r="D1962" s="3">
        <v>33</v>
      </c>
      <c r="E1962">
        <f t="shared" si="30"/>
        <v>6336.4784040000004</v>
      </c>
      <c r="F1962" s="3">
        <v>112.602</v>
      </c>
    </row>
    <row r="1963" spans="1:6" x14ac:dyDescent="0.25">
      <c r="A1963" s="3">
        <v>10000</v>
      </c>
      <c r="B1963" s="3">
        <v>110538.12</v>
      </c>
      <c r="C1963" s="8" t="s">
        <v>8219</v>
      </c>
      <c r="D1963" s="3">
        <v>1633</v>
      </c>
      <c r="E1963">
        <f t="shared" si="30"/>
        <v>2311610.0784039996</v>
      </c>
      <c r="F1963" s="3">
        <v>112.602</v>
      </c>
    </row>
    <row r="1964" spans="1:6" x14ac:dyDescent="0.25">
      <c r="A1964" s="3">
        <v>10000</v>
      </c>
      <c r="B1964" s="3">
        <v>19292.5</v>
      </c>
      <c r="C1964" s="8" t="s">
        <v>8219</v>
      </c>
      <c r="D1964" s="3">
        <v>306</v>
      </c>
      <c r="E1964">
        <f t="shared" si="30"/>
        <v>37402.786403999999</v>
      </c>
      <c r="F1964" s="3">
        <v>112.602</v>
      </c>
    </row>
    <row r="1965" spans="1:6" x14ac:dyDescent="0.25">
      <c r="A1965" s="3">
        <v>19000</v>
      </c>
      <c r="B1965" s="3">
        <v>24108</v>
      </c>
      <c r="C1965" s="8" t="s">
        <v>8219</v>
      </c>
      <c r="D1965" s="3">
        <v>205</v>
      </c>
      <c r="E1965">
        <f t="shared" si="30"/>
        <v>8537.3904039999998</v>
      </c>
      <c r="F1965" s="3">
        <v>112.602</v>
      </c>
    </row>
    <row r="1966" spans="1:6" x14ac:dyDescent="0.25">
      <c r="A1966" s="3">
        <v>89200</v>
      </c>
      <c r="B1966" s="3">
        <v>231543.12</v>
      </c>
      <c r="C1966" s="8" t="s">
        <v>8219</v>
      </c>
      <c r="D1966" s="3">
        <v>1281</v>
      </c>
      <c r="E1966">
        <f t="shared" si="30"/>
        <v>1365153.8864039998</v>
      </c>
      <c r="F1966" s="3">
        <v>112.602</v>
      </c>
    </row>
    <row r="1967" spans="1:6" x14ac:dyDescent="0.25">
      <c r="A1967" s="3">
        <v>5000</v>
      </c>
      <c r="B1967" s="3">
        <v>13114</v>
      </c>
      <c r="C1967" s="8" t="s">
        <v>8219</v>
      </c>
      <c r="D1967" s="3">
        <v>103</v>
      </c>
      <c r="E1967">
        <f t="shared" si="30"/>
        <v>92.198404000000068</v>
      </c>
      <c r="F1967" s="3">
        <v>112.602</v>
      </c>
    </row>
    <row r="1968" spans="1:6" x14ac:dyDescent="0.25">
      <c r="A1968" s="3">
        <v>100000</v>
      </c>
      <c r="B1968" s="3">
        <v>206743.09</v>
      </c>
      <c r="C1968" s="8" t="s">
        <v>8219</v>
      </c>
      <c r="D1968" s="3">
        <v>1513</v>
      </c>
      <c r="E1968">
        <f t="shared" si="30"/>
        <v>1961114.5584039998</v>
      </c>
      <c r="F1968" s="3">
        <v>112.602</v>
      </c>
    </row>
    <row r="1969" spans="1:6" x14ac:dyDescent="0.25">
      <c r="A1969" s="3">
        <v>20000</v>
      </c>
      <c r="B1969" s="3">
        <v>74026</v>
      </c>
      <c r="C1969" s="8" t="s">
        <v>8219</v>
      </c>
      <c r="D1969" s="3">
        <v>405</v>
      </c>
      <c r="E1969">
        <f t="shared" si="30"/>
        <v>85496.590404000017</v>
      </c>
      <c r="F1969" s="3">
        <v>112.602</v>
      </c>
    </row>
    <row r="1970" spans="1:6" x14ac:dyDescent="0.25">
      <c r="A1970" s="3">
        <v>50000</v>
      </c>
      <c r="B1970" s="3">
        <v>142483</v>
      </c>
      <c r="C1970" s="8" t="s">
        <v>8219</v>
      </c>
      <c r="D1970" s="3">
        <v>510</v>
      </c>
      <c r="E1970">
        <f t="shared" si="30"/>
        <v>157925.17040400003</v>
      </c>
      <c r="F1970" s="3">
        <v>112.602</v>
      </c>
    </row>
    <row r="1971" spans="1:6" x14ac:dyDescent="0.25">
      <c r="A1971" s="3">
        <v>20000</v>
      </c>
      <c r="B1971" s="3">
        <v>115816</v>
      </c>
      <c r="C1971" s="8" t="s">
        <v>8219</v>
      </c>
      <c r="D1971" s="3">
        <v>1887</v>
      </c>
      <c r="E1971">
        <f t="shared" si="30"/>
        <v>3148488.2624039995</v>
      </c>
      <c r="F1971" s="3">
        <v>112.602</v>
      </c>
    </row>
    <row r="1972" spans="1:6" x14ac:dyDescent="0.25">
      <c r="A1972" s="3">
        <v>5000</v>
      </c>
      <c r="B1972" s="3">
        <v>56590</v>
      </c>
      <c r="C1972" s="8" t="s">
        <v>8219</v>
      </c>
      <c r="D1972" s="3">
        <v>701</v>
      </c>
      <c r="E1972">
        <f t="shared" si="30"/>
        <v>346212.20640400006</v>
      </c>
      <c r="F1972" s="3">
        <v>112.602</v>
      </c>
    </row>
    <row r="1973" spans="1:6" x14ac:dyDescent="0.25">
      <c r="A1973" s="3">
        <v>400000</v>
      </c>
      <c r="B1973" s="3">
        <v>1052110.8700000001</v>
      </c>
      <c r="C1973" s="8" t="s">
        <v>8219</v>
      </c>
      <c r="D1973" s="3">
        <v>3863</v>
      </c>
      <c r="E1973">
        <f t="shared" si="30"/>
        <v>14065485.158404002</v>
      </c>
      <c r="F1973" s="3">
        <v>112.602</v>
      </c>
    </row>
    <row r="1974" spans="1:6" x14ac:dyDescent="0.25">
      <c r="A1974" s="3">
        <v>2500</v>
      </c>
      <c r="B1974" s="3">
        <v>16862</v>
      </c>
      <c r="C1974" s="8" t="s">
        <v>8219</v>
      </c>
      <c r="D1974" s="3">
        <v>238</v>
      </c>
      <c r="E1974">
        <f t="shared" si="30"/>
        <v>15724.658404</v>
      </c>
      <c r="F1974" s="3">
        <v>112.602</v>
      </c>
    </row>
    <row r="1975" spans="1:6" x14ac:dyDescent="0.25">
      <c r="A1975" s="3">
        <v>198000</v>
      </c>
      <c r="B1975" s="3">
        <v>508525.01</v>
      </c>
      <c r="C1975" s="8" t="s">
        <v>8219</v>
      </c>
      <c r="D1975" s="3">
        <v>2051</v>
      </c>
      <c r="E1975">
        <f t="shared" si="30"/>
        <v>3757386.8064039997</v>
      </c>
      <c r="F1975" s="3">
        <v>112.602</v>
      </c>
    </row>
    <row r="1976" spans="1:6" x14ac:dyDescent="0.25">
      <c r="A1976" s="3">
        <v>20000</v>
      </c>
      <c r="B1976" s="3">
        <v>75099.199999999997</v>
      </c>
      <c r="C1976" s="8" t="s">
        <v>8219</v>
      </c>
      <c r="D1976" s="3">
        <v>402</v>
      </c>
      <c r="E1976">
        <f t="shared" si="30"/>
        <v>83751.202404000011</v>
      </c>
      <c r="F1976" s="3">
        <v>112.602</v>
      </c>
    </row>
    <row r="1977" spans="1:6" x14ac:dyDescent="0.25">
      <c r="A1977" s="3">
        <v>16000</v>
      </c>
      <c r="B1977" s="3">
        <v>33393.339999999997</v>
      </c>
      <c r="C1977" s="8" t="s">
        <v>8219</v>
      </c>
      <c r="D1977" s="3">
        <v>253</v>
      </c>
      <c r="E1977">
        <f t="shared" si="30"/>
        <v>19711.598404</v>
      </c>
      <c r="F1977" s="3">
        <v>112.602</v>
      </c>
    </row>
    <row r="1978" spans="1:6" x14ac:dyDescent="0.25">
      <c r="A1978" s="3">
        <v>4000</v>
      </c>
      <c r="B1978" s="3">
        <v>13864</v>
      </c>
      <c r="C1978" s="8" t="s">
        <v>8219</v>
      </c>
      <c r="D1978" s="3">
        <v>473</v>
      </c>
      <c r="E1978">
        <f t="shared" si="30"/>
        <v>129886.71840400001</v>
      </c>
      <c r="F1978" s="3">
        <v>112.602</v>
      </c>
    </row>
    <row r="1979" spans="1:6" x14ac:dyDescent="0.25">
      <c r="A1979" s="3">
        <v>50000</v>
      </c>
      <c r="B1979" s="3">
        <v>201165</v>
      </c>
      <c r="C1979" s="8" t="s">
        <v>8219</v>
      </c>
      <c r="D1979" s="3">
        <v>821</v>
      </c>
      <c r="E1979">
        <f t="shared" si="30"/>
        <v>501827.72640400002</v>
      </c>
      <c r="F1979" s="3">
        <v>112.602</v>
      </c>
    </row>
    <row r="1980" spans="1:6" x14ac:dyDescent="0.25">
      <c r="A1980" s="3">
        <v>50000</v>
      </c>
      <c r="B1980" s="3">
        <v>513422.57</v>
      </c>
      <c r="C1980" s="8" t="s">
        <v>8219</v>
      </c>
      <c r="D1980" s="3">
        <v>388</v>
      </c>
      <c r="E1980">
        <f t="shared" si="30"/>
        <v>75844.05840400001</v>
      </c>
      <c r="F1980" s="3">
        <v>112.602</v>
      </c>
    </row>
    <row r="1981" spans="1:6" x14ac:dyDescent="0.25">
      <c r="A1981" s="3">
        <v>200000</v>
      </c>
      <c r="B1981" s="3">
        <v>229802.31</v>
      </c>
      <c r="C1981" s="8" t="s">
        <v>8219</v>
      </c>
      <c r="D1981" s="3">
        <v>813</v>
      </c>
      <c r="E1981">
        <f t="shared" si="30"/>
        <v>490557.35840400006</v>
      </c>
      <c r="F1981" s="3">
        <v>112.602</v>
      </c>
    </row>
    <row r="1982" spans="1:6" x14ac:dyDescent="0.25">
      <c r="A1982" s="3">
        <v>50000</v>
      </c>
      <c r="B1982" s="3">
        <v>177412.01</v>
      </c>
      <c r="C1982" s="8" t="s">
        <v>8219</v>
      </c>
      <c r="D1982" s="3">
        <v>1945</v>
      </c>
      <c r="E1982">
        <f t="shared" si="30"/>
        <v>3357682.4304039995</v>
      </c>
      <c r="F1982" s="3">
        <v>112.602</v>
      </c>
    </row>
    <row r="1983" spans="1:6" x14ac:dyDescent="0.25">
      <c r="A1983" s="3">
        <v>7500</v>
      </c>
      <c r="B1983" s="3">
        <v>381</v>
      </c>
      <c r="C1983" s="9" t="s">
        <v>8221</v>
      </c>
      <c r="D1983" s="3">
        <v>12</v>
      </c>
      <c r="E1983">
        <f t="shared" si="30"/>
        <v>10120.762404000001</v>
      </c>
      <c r="F1983" s="3">
        <v>112.602</v>
      </c>
    </row>
    <row r="1984" spans="1:6" x14ac:dyDescent="0.25">
      <c r="A1984" s="3">
        <v>180000</v>
      </c>
      <c r="B1984" s="3">
        <v>0</v>
      </c>
      <c r="C1984" s="9" t="s">
        <v>8221</v>
      </c>
      <c r="D1984" s="3">
        <v>0</v>
      </c>
      <c r="E1984">
        <f t="shared" si="30"/>
        <v>12679.210404000001</v>
      </c>
      <c r="F1984" s="3">
        <v>112.602</v>
      </c>
    </row>
    <row r="1985" spans="1:6" x14ac:dyDescent="0.25">
      <c r="A1985" s="3">
        <v>33000</v>
      </c>
      <c r="B1985" s="3">
        <v>1419</v>
      </c>
      <c r="C1985" s="9" t="s">
        <v>8221</v>
      </c>
      <c r="D1985" s="3">
        <v>16</v>
      </c>
      <c r="E1985">
        <f t="shared" si="30"/>
        <v>9331.9464040000003</v>
      </c>
      <c r="F1985" s="3">
        <v>112.602</v>
      </c>
    </row>
    <row r="1986" spans="1:6" x14ac:dyDescent="0.25">
      <c r="A1986" s="3">
        <v>15000</v>
      </c>
      <c r="B1986" s="3">
        <v>3172</v>
      </c>
      <c r="C1986" s="9" t="s">
        <v>8221</v>
      </c>
      <c r="D1986" s="3">
        <v>7</v>
      </c>
      <c r="E1986">
        <f t="shared" si="30"/>
        <v>11151.782404000001</v>
      </c>
      <c r="F1986" s="3">
        <v>112.602</v>
      </c>
    </row>
    <row r="1987" spans="1:6" x14ac:dyDescent="0.25">
      <c r="A1987" s="3">
        <v>1600</v>
      </c>
      <c r="B1987" s="3">
        <v>51</v>
      </c>
      <c r="C1987" s="9" t="s">
        <v>8221</v>
      </c>
      <c r="D1987" s="3">
        <v>4</v>
      </c>
      <c r="E1987">
        <f t="shared" ref="E1987:E2050" si="31">POWER(D1987-F1987,2)</f>
        <v>11794.394404000001</v>
      </c>
      <c r="F1987" s="3">
        <v>112.602</v>
      </c>
    </row>
    <row r="1988" spans="1:6" x14ac:dyDescent="0.25">
      <c r="A1988" s="3">
        <v>2000</v>
      </c>
      <c r="B1988" s="3">
        <v>1</v>
      </c>
      <c r="C1988" s="9" t="s">
        <v>8221</v>
      </c>
      <c r="D1988" s="3">
        <v>1</v>
      </c>
      <c r="E1988">
        <f t="shared" si="31"/>
        <v>12455.006404000002</v>
      </c>
      <c r="F1988" s="3">
        <v>112.602</v>
      </c>
    </row>
    <row r="1989" spans="1:6" x14ac:dyDescent="0.25">
      <c r="A1989" s="3">
        <v>5500</v>
      </c>
      <c r="B1989" s="3">
        <v>2336</v>
      </c>
      <c r="C1989" s="9" t="s">
        <v>8221</v>
      </c>
      <c r="D1989" s="3">
        <v>28</v>
      </c>
      <c r="E1989">
        <f t="shared" si="31"/>
        <v>7157.4984040000008</v>
      </c>
      <c r="F1989" s="3">
        <v>112.602</v>
      </c>
    </row>
    <row r="1990" spans="1:6" x14ac:dyDescent="0.25">
      <c r="A1990" s="3">
        <v>6000</v>
      </c>
      <c r="B1990" s="3">
        <v>25</v>
      </c>
      <c r="C1990" s="9" t="s">
        <v>8221</v>
      </c>
      <c r="D1990" s="3">
        <v>1</v>
      </c>
      <c r="E1990">
        <f t="shared" si="31"/>
        <v>12455.006404000002</v>
      </c>
      <c r="F1990" s="3">
        <v>112.602</v>
      </c>
    </row>
    <row r="1991" spans="1:6" x14ac:dyDescent="0.25">
      <c r="A1991" s="3">
        <v>5000</v>
      </c>
      <c r="B1991" s="3">
        <v>50</v>
      </c>
      <c r="C1991" s="9" t="s">
        <v>8221</v>
      </c>
      <c r="D1991" s="3">
        <v>1</v>
      </c>
      <c r="E1991">
        <f t="shared" si="31"/>
        <v>12455.006404000002</v>
      </c>
      <c r="F1991" s="3">
        <v>112.602</v>
      </c>
    </row>
    <row r="1992" spans="1:6" x14ac:dyDescent="0.25">
      <c r="A1992" s="3">
        <v>3000</v>
      </c>
      <c r="B1992" s="3">
        <v>509</v>
      </c>
      <c r="C1992" s="9" t="s">
        <v>8221</v>
      </c>
      <c r="D1992" s="3">
        <v>5</v>
      </c>
      <c r="E1992">
        <f t="shared" si="31"/>
        <v>11578.190404000001</v>
      </c>
      <c r="F1992" s="3">
        <v>112.602</v>
      </c>
    </row>
    <row r="1993" spans="1:6" x14ac:dyDescent="0.25">
      <c r="A1993" s="3">
        <v>2000</v>
      </c>
      <c r="B1993" s="3">
        <v>140</v>
      </c>
      <c r="C1993" s="9" t="s">
        <v>8221</v>
      </c>
      <c r="D1993" s="3">
        <v>3</v>
      </c>
      <c r="E1993">
        <f t="shared" si="31"/>
        <v>12012.598404</v>
      </c>
      <c r="F1993" s="3">
        <v>112.602</v>
      </c>
    </row>
    <row r="1994" spans="1:6" x14ac:dyDescent="0.25">
      <c r="A1994" s="3">
        <v>1500</v>
      </c>
      <c r="B1994" s="3">
        <v>2</v>
      </c>
      <c r="C1994" s="9" t="s">
        <v>8221</v>
      </c>
      <c r="D1994" s="3">
        <v>2</v>
      </c>
      <c r="E1994">
        <f t="shared" si="31"/>
        <v>12232.802404</v>
      </c>
      <c r="F1994" s="3">
        <v>112.602</v>
      </c>
    </row>
    <row r="1995" spans="1:6" x14ac:dyDescent="0.25">
      <c r="A1995" s="3">
        <v>2000</v>
      </c>
      <c r="B1995" s="3">
        <v>0</v>
      </c>
      <c r="C1995" s="9" t="s">
        <v>8221</v>
      </c>
      <c r="D1995" s="3">
        <v>0</v>
      </c>
      <c r="E1995">
        <f t="shared" si="31"/>
        <v>12679.210404000001</v>
      </c>
      <c r="F1995" s="3">
        <v>112.602</v>
      </c>
    </row>
    <row r="1996" spans="1:6" x14ac:dyDescent="0.25">
      <c r="A1996" s="3">
        <v>3200</v>
      </c>
      <c r="B1996" s="3">
        <v>0</v>
      </c>
      <c r="C1996" s="9" t="s">
        <v>8221</v>
      </c>
      <c r="D1996" s="3">
        <v>0</v>
      </c>
      <c r="E1996">
        <f t="shared" si="31"/>
        <v>12679.210404000001</v>
      </c>
      <c r="F1996" s="3">
        <v>112.602</v>
      </c>
    </row>
    <row r="1997" spans="1:6" x14ac:dyDescent="0.25">
      <c r="A1997" s="3">
        <v>1000</v>
      </c>
      <c r="B1997" s="3">
        <v>78</v>
      </c>
      <c r="C1997" s="9" t="s">
        <v>8221</v>
      </c>
      <c r="D1997" s="3">
        <v>3</v>
      </c>
      <c r="E1997">
        <f t="shared" si="31"/>
        <v>12012.598404</v>
      </c>
      <c r="F1997" s="3">
        <v>112.602</v>
      </c>
    </row>
    <row r="1998" spans="1:6" x14ac:dyDescent="0.25">
      <c r="A1998" s="3">
        <v>133800</v>
      </c>
      <c r="B1998" s="3">
        <v>0</v>
      </c>
      <c r="C1998" s="9" t="s">
        <v>8221</v>
      </c>
      <c r="D1998" s="3">
        <v>0</v>
      </c>
      <c r="E1998">
        <f t="shared" si="31"/>
        <v>12679.210404000001</v>
      </c>
      <c r="F1998" s="3">
        <v>112.602</v>
      </c>
    </row>
    <row r="1999" spans="1:6" x14ac:dyDescent="0.25">
      <c r="A1999" s="3">
        <v>6500</v>
      </c>
      <c r="B1999" s="3">
        <v>0</v>
      </c>
      <c r="C1999" s="9" t="s">
        <v>8221</v>
      </c>
      <c r="D1999" s="3">
        <v>0</v>
      </c>
      <c r="E1999">
        <f t="shared" si="31"/>
        <v>12679.210404000001</v>
      </c>
      <c r="F1999" s="3">
        <v>112.602</v>
      </c>
    </row>
    <row r="2000" spans="1:6" x14ac:dyDescent="0.25">
      <c r="A2000" s="3">
        <v>2500</v>
      </c>
      <c r="B2000" s="3">
        <v>655</v>
      </c>
      <c r="C2000" s="9" t="s">
        <v>8221</v>
      </c>
      <c r="D2000" s="3">
        <v>3</v>
      </c>
      <c r="E2000">
        <f t="shared" si="31"/>
        <v>12012.598404</v>
      </c>
      <c r="F2000" s="3">
        <v>112.602</v>
      </c>
    </row>
    <row r="2001" spans="1:6" x14ac:dyDescent="0.25">
      <c r="A2001" s="3">
        <v>31000</v>
      </c>
      <c r="B2001" s="3">
        <v>236</v>
      </c>
      <c r="C2001" s="9" t="s">
        <v>8221</v>
      </c>
      <c r="D2001" s="3">
        <v>7</v>
      </c>
      <c r="E2001">
        <f t="shared" si="31"/>
        <v>11151.782404000001</v>
      </c>
      <c r="F2001" s="3">
        <v>112.602</v>
      </c>
    </row>
    <row r="2002" spans="1:6" x14ac:dyDescent="0.25">
      <c r="A2002" s="3">
        <v>5000</v>
      </c>
      <c r="B2002" s="3">
        <v>625</v>
      </c>
      <c r="C2002" s="9" t="s">
        <v>8221</v>
      </c>
      <c r="D2002" s="3">
        <v>25</v>
      </c>
      <c r="E2002">
        <f t="shared" si="31"/>
        <v>7674.1104040000009</v>
      </c>
      <c r="F2002" s="3">
        <v>112.602</v>
      </c>
    </row>
    <row r="2003" spans="1:6" x14ac:dyDescent="0.25">
      <c r="A2003" s="3">
        <v>55000</v>
      </c>
      <c r="B2003" s="3">
        <v>210171</v>
      </c>
      <c r="C2003" s="8" t="s">
        <v>8219</v>
      </c>
      <c r="D2003" s="3">
        <v>1637</v>
      </c>
      <c r="E2003">
        <f t="shared" si="31"/>
        <v>2323789.2624039999</v>
      </c>
      <c r="F2003" s="3">
        <v>112.602</v>
      </c>
    </row>
    <row r="2004" spans="1:6" x14ac:dyDescent="0.25">
      <c r="A2004" s="3">
        <v>50000</v>
      </c>
      <c r="B2004" s="3">
        <v>108397.11</v>
      </c>
      <c r="C2004" s="8" t="s">
        <v>8219</v>
      </c>
      <c r="D2004" s="3">
        <v>1375</v>
      </c>
      <c r="E2004">
        <f t="shared" si="31"/>
        <v>1593648.7104039998</v>
      </c>
      <c r="F2004" s="3">
        <v>112.602</v>
      </c>
    </row>
    <row r="2005" spans="1:6" x14ac:dyDescent="0.25">
      <c r="A2005" s="3">
        <v>500</v>
      </c>
      <c r="B2005" s="3">
        <v>1560</v>
      </c>
      <c r="C2005" s="8" t="s">
        <v>8219</v>
      </c>
      <c r="D2005" s="3">
        <v>17</v>
      </c>
      <c r="E2005">
        <f t="shared" si="31"/>
        <v>9139.7424040000005</v>
      </c>
      <c r="F2005" s="3">
        <v>112.602</v>
      </c>
    </row>
    <row r="2006" spans="1:6" x14ac:dyDescent="0.25">
      <c r="A2006" s="3">
        <v>50000</v>
      </c>
      <c r="B2006" s="3">
        <v>117210.24000000001</v>
      </c>
      <c r="C2006" s="8" t="s">
        <v>8219</v>
      </c>
      <c r="D2006" s="3">
        <v>354</v>
      </c>
      <c r="E2006">
        <f t="shared" si="31"/>
        <v>58272.994403999997</v>
      </c>
      <c r="F2006" s="3">
        <v>112.602</v>
      </c>
    </row>
    <row r="2007" spans="1:6" x14ac:dyDescent="0.25">
      <c r="A2007" s="3">
        <v>30000</v>
      </c>
      <c r="B2007" s="3">
        <v>37104.03</v>
      </c>
      <c r="C2007" s="8" t="s">
        <v>8219</v>
      </c>
      <c r="D2007" s="3">
        <v>191</v>
      </c>
      <c r="E2007">
        <f t="shared" si="31"/>
        <v>6146.2464039999995</v>
      </c>
      <c r="F2007" s="3">
        <v>112.602</v>
      </c>
    </row>
    <row r="2008" spans="1:6" x14ac:dyDescent="0.25">
      <c r="A2008" s="3">
        <v>50000</v>
      </c>
      <c r="B2008" s="3">
        <v>123920</v>
      </c>
      <c r="C2008" s="8" t="s">
        <v>8219</v>
      </c>
      <c r="D2008" s="3">
        <v>303</v>
      </c>
      <c r="E2008">
        <f t="shared" si="31"/>
        <v>36251.398404</v>
      </c>
      <c r="F2008" s="3">
        <v>112.602</v>
      </c>
    </row>
    <row r="2009" spans="1:6" x14ac:dyDescent="0.25">
      <c r="A2009" s="3">
        <v>10000</v>
      </c>
      <c r="B2009" s="3">
        <v>11570.92</v>
      </c>
      <c r="C2009" s="8" t="s">
        <v>8219</v>
      </c>
      <c r="D2009" s="3">
        <v>137</v>
      </c>
      <c r="E2009">
        <f t="shared" si="31"/>
        <v>595.26240399999983</v>
      </c>
      <c r="F2009" s="3">
        <v>112.602</v>
      </c>
    </row>
    <row r="2010" spans="1:6" x14ac:dyDescent="0.25">
      <c r="A2010" s="3">
        <v>1570.79</v>
      </c>
      <c r="B2010" s="3">
        <v>1839</v>
      </c>
      <c r="C2010" s="8" t="s">
        <v>8219</v>
      </c>
      <c r="D2010" s="3">
        <v>41</v>
      </c>
      <c r="E2010">
        <f t="shared" si="31"/>
        <v>5126.8464040000008</v>
      </c>
      <c r="F2010" s="3">
        <v>112.602</v>
      </c>
    </row>
    <row r="2011" spans="1:6" x14ac:dyDescent="0.25">
      <c r="A2011" s="3">
        <v>50000</v>
      </c>
      <c r="B2011" s="3">
        <v>152579</v>
      </c>
      <c r="C2011" s="8" t="s">
        <v>8219</v>
      </c>
      <c r="D2011" s="3">
        <v>398</v>
      </c>
      <c r="E2011">
        <f t="shared" si="31"/>
        <v>81452.018404000017</v>
      </c>
      <c r="F2011" s="3">
        <v>112.602</v>
      </c>
    </row>
    <row r="2012" spans="1:6" x14ac:dyDescent="0.25">
      <c r="A2012" s="3">
        <v>30000</v>
      </c>
      <c r="B2012" s="3">
        <v>96015.9</v>
      </c>
      <c r="C2012" s="8" t="s">
        <v>8219</v>
      </c>
      <c r="D2012" s="3">
        <v>1737</v>
      </c>
      <c r="E2012">
        <f t="shared" si="31"/>
        <v>2638668.8624039995</v>
      </c>
      <c r="F2012" s="3">
        <v>112.602</v>
      </c>
    </row>
    <row r="2013" spans="1:6" x14ac:dyDescent="0.25">
      <c r="A2013" s="3">
        <v>50000</v>
      </c>
      <c r="B2013" s="3">
        <v>409782</v>
      </c>
      <c r="C2013" s="8" t="s">
        <v>8219</v>
      </c>
      <c r="D2013" s="3">
        <v>971</v>
      </c>
      <c r="E2013">
        <f t="shared" si="31"/>
        <v>736847.1264040001</v>
      </c>
      <c r="F2013" s="3">
        <v>112.602</v>
      </c>
    </row>
    <row r="2014" spans="1:6" x14ac:dyDescent="0.25">
      <c r="A2014" s="3">
        <v>5000</v>
      </c>
      <c r="B2014" s="3">
        <v>11745</v>
      </c>
      <c r="C2014" s="8" t="s">
        <v>8219</v>
      </c>
      <c r="D2014" s="3">
        <v>183</v>
      </c>
      <c r="E2014">
        <f t="shared" si="31"/>
        <v>4955.8784039999991</v>
      </c>
      <c r="F2014" s="3">
        <v>112.602</v>
      </c>
    </row>
    <row r="2015" spans="1:6" x14ac:dyDescent="0.25">
      <c r="A2015" s="3">
        <v>160000</v>
      </c>
      <c r="B2015" s="3">
        <v>791862</v>
      </c>
      <c r="C2015" s="8" t="s">
        <v>8219</v>
      </c>
      <c r="D2015" s="3">
        <v>4562</v>
      </c>
      <c r="E2015">
        <f t="shared" si="31"/>
        <v>19797142.562404003</v>
      </c>
      <c r="F2015" s="3">
        <v>112.602</v>
      </c>
    </row>
    <row r="2016" spans="1:6" x14ac:dyDescent="0.25">
      <c r="A2016" s="3">
        <v>30000</v>
      </c>
      <c r="B2016" s="3">
        <v>2344134.67</v>
      </c>
      <c r="C2016" s="8" t="s">
        <v>8219</v>
      </c>
      <c r="D2016" s="3">
        <v>26457</v>
      </c>
      <c r="E2016">
        <f t="shared" si="31"/>
        <v>694027305.98240411</v>
      </c>
      <c r="F2016" s="3">
        <v>112.602</v>
      </c>
    </row>
    <row r="2017" spans="1:6" x14ac:dyDescent="0.25">
      <c r="A2017" s="3">
        <v>7200</v>
      </c>
      <c r="B2017" s="3">
        <v>8136.01</v>
      </c>
      <c r="C2017" s="8" t="s">
        <v>8219</v>
      </c>
      <c r="D2017" s="3">
        <v>162</v>
      </c>
      <c r="E2017">
        <f t="shared" si="31"/>
        <v>2440.1624039999997</v>
      </c>
      <c r="F2017" s="3">
        <v>112.602</v>
      </c>
    </row>
    <row r="2018" spans="1:6" x14ac:dyDescent="0.25">
      <c r="A2018" s="3">
        <v>10000</v>
      </c>
      <c r="B2018" s="3">
        <v>92154.22</v>
      </c>
      <c r="C2018" s="8" t="s">
        <v>8219</v>
      </c>
      <c r="D2018" s="3">
        <v>479</v>
      </c>
      <c r="E2018">
        <f t="shared" si="31"/>
        <v>134247.49440400003</v>
      </c>
      <c r="F2018" s="3">
        <v>112.602</v>
      </c>
    </row>
    <row r="2019" spans="1:6" x14ac:dyDescent="0.25">
      <c r="A2019" s="3">
        <v>25000</v>
      </c>
      <c r="B2019" s="3">
        <v>31275.599999999999</v>
      </c>
      <c r="C2019" s="8" t="s">
        <v>8219</v>
      </c>
      <c r="D2019" s="3">
        <v>426</v>
      </c>
      <c r="E2019">
        <f t="shared" si="31"/>
        <v>98218.306404000017</v>
      </c>
      <c r="F2019" s="3">
        <v>112.602</v>
      </c>
    </row>
    <row r="2020" spans="1:6" x14ac:dyDescent="0.25">
      <c r="A2020" s="3">
        <v>65000</v>
      </c>
      <c r="B2020" s="3">
        <v>66458.23</v>
      </c>
      <c r="C2020" s="8" t="s">
        <v>8219</v>
      </c>
      <c r="D2020" s="3">
        <v>450</v>
      </c>
      <c r="E2020">
        <f t="shared" si="31"/>
        <v>113837.41040400002</v>
      </c>
      <c r="F2020" s="3">
        <v>112.602</v>
      </c>
    </row>
    <row r="2021" spans="1:6" x14ac:dyDescent="0.25">
      <c r="A2021" s="3">
        <v>40000</v>
      </c>
      <c r="B2021" s="3">
        <v>193963.9</v>
      </c>
      <c r="C2021" s="8" t="s">
        <v>8219</v>
      </c>
      <c r="D2021" s="3">
        <v>1780</v>
      </c>
      <c r="E2021">
        <f t="shared" si="31"/>
        <v>2780216.0904039997</v>
      </c>
      <c r="F2021" s="3">
        <v>112.602</v>
      </c>
    </row>
    <row r="2022" spans="1:6" x14ac:dyDescent="0.25">
      <c r="A2022" s="3">
        <v>1500</v>
      </c>
      <c r="B2022" s="3">
        <v>2885</v>
      </c>
      <c r="C2022" s="8" t="s">
        <v>8219</v>
      </c>
      <c r="D2022" s="3">
        <v>122</v>
      </c>
      <c r="E2022">
        <f t="shared" si="31"/>
        <v>88.322403999999921</v>
      </c>
      <c r="F2022" s="3">
        <v>112.602</v>
      </c>
    </row>
    <row r="2023" spans="1:6" x14ac:dyDescent="0.25">
      <c r="A2023" s="3">
        <v>5000</v>
      </c>
      <c r="B2023" s="3">
        <v>14055</v>
      </c>
      <c r="C2023" s="8" t="s">
        <v>8219</v>
      </c>
      <c r="D2023" s="3">
        <v>95</v>
      </c>
      <c r="E2023">
        <f t="shared" si="31"/>
        <v>309.83040400000016</v>
      </c>
      <c r="F2023" s="3">
        <v>112.602</v>
      </c>
    </row>
    <row r="2024" spans="1:6" x14ac:dyDescent="0.25">
      <c r="A2024" s="3">
        <v>100000</v>
      </c>
      <c r="B2024" s="3">
        <v>125137</v>
      </c>
      <c r="C2024" s="8" t="s">
        <v>8219</v>
      </c>
      <c r="D2024" s="3">
        <v>325</v>
      </c>
      <c r="E2024">
        <f t="shared" si="31"/>
        <v>45112.910403999995</v>
      </c>
      <c r="F2024" s="3">
        <v>112.602</v>
      </c>
    </row>
    <row r="2025" spans="1:6" x14ac:dyDescent="0.25">
      <c r="A2025" s="3">
        <v>100000</v>
      </c>
      <c r="B2025" s="3">
        <v>161459</v>
      </c>
      <c r="C2025" s="8" t="s">
        <v>8219</v>
      </c>
      <c r="D2025" s="3">
        <v>353</v>
      </c>
      <c r="E2025">
        <f t="shared" si="31"/>
        <v>57791.198403999995</v>
      </c>
      <c r="F2025" s="3">
        <v>112.602</v>
      </c>
    </row>
    <row r="2026" spans="1:6" x14ac:dyDescent="0.25">
      <c r="A2026" s="3">
        <v>4000</v>
      </c>
      <c r="B2026" s="3">
        <v>23414</v>
      </c>
      <c r="C2026" s="8" t="s">
        <v>8219</v>
      </c>
      <c r="D2026" s="3">
        <v>105</v>
      </c>
      <c r="E2026">
        <f t="shared" si="31"/>
        <v>57.790404000000059</v>
      </c>
      <c r="F2026" s="3">
        <v>112.602</v>
      </c>
    </row>
    <row r="2027" spans="1:6" x14ac:dyDescent="0.25">
      <c r="A2027" s="3">
        <v>80000</v>
      </c>
      <c r="B2027" s="3">
        <v>160920</v>
      </c>
      <c r="C2027" s="8" t="s">
        <v>8219</v>
      </c>
      <c r="D2027" s="3">
        <v>729</v>
      </c>
      <c r="E2027">
        <f t="shared" si="31"/>
        <v>379946.49440400006</v>
      </c>
      <c r="F2027" s="3">
        <v>112.602</v>
      </c>
    </row>
    <row r="2028" spans="1:6" x14ac:dyDescent="0.25">
      <c r="A2028" s="3">
        <v>25000</v>
      </c>
      <c r="B2028" s="3">
        <v>33370.769999999997</v>
      </c>
      <c r="C2028" s="8" t="s">
        <v>8219</v>
      </c>
      <c r="D2028" s="3">
        <v>454</v>
      </c>
      <c r="E2028">
        <f t="shared" si="31"/>
        <v>116552.59440400002</v>
      </c>
      <c r="F2028" s="3">
        <v>112.602</v>
      </c>
    </row>
    <row r="2029" spans="1:6" x14ac:dyDescent="0.25">
      <c r="A2029" s="3">
        <v>100000</v>
      </c>
      <c r="B2029" s="3">
        <v>120249</v>
      </c>
      <c r="C2029" s="8" t="s">
        <v>8219</v>
      </c>
      <c r="D2029" s="3">
        <v>539</v>
      </c>
      <c r="E2029">
        <f t="shared" si="31"/>
        <v>181815.25440400001</v>
      </c>
      <c r="F2029" s="3">
        <v>112.602</v>
      </c>
    </row>
    <row r="2030" spans="1:6" x14ac:dyDescent="0.25">
      <c r="A2030" s="3">
        <v>3000</v>
      </c>
      <c r="B2030" s="3">
        <v>3785</v>
      </c>
      <c r="C2030" s="8" t="s">
        <v>8219</v>
      </c>
      <c r="D2030" s="3">
        <v>79</v>
      </c>
      <c r="E2030">
        <f t="shared" si="31"/>
        <v>1129.0944040000002</v>
      </c>
      <c r="F2030" s="3">
        <v>112.602</v>
      </c>
    </row>
    <row r="2031" spans="1:6" x14ac:dyDescent="0.25">
      <c r="A2031" s="3">
        <v>2500</v>
      </c>
      <c r="B2031" s="3">
        <v>9030</v>
      </c>
      <c r="C2031" s="8" t="s">
        <v>8219</v>
      </c>
      <c r="D2031" s="3">
        <v>94</v>
      </c>
      <c r="E2031">
        <f t="shared" si="31"/>
        <v>346.03440400000017</v>
      </c>
      <c r="F2031" s="3">
        <v>112.602</v>
      </c>
    </row>
    <row r="2032" spans="1:6" x14ac:dyDescent="0.25">
      <c r="A2032" s="3">
        <v>32768</v>
      </c>
      <c r="B2032" s="3">
        <v>74134</v>
      </c>
      <c r="C2032" s="8" t="s">
        <v>8219</v>
      </c>
      <c r="D2032" s="3">
        <v>625</v>
      </c>
      <c r="E2032">
        <f t="shared" si="31"/>
        <v>262551.71040400001</v>
      </c>
      <c r="F2032" s="3">
        <v>112.602</v>
      </c>
    </row>
    <row r="2033" spans="1:6" x14ac:dyDescent="0.25">
      <c r="A2033" s="3">
        <v>50000</v>
      </c>
      <c r="B2033" s="3">
        <v>60175</v>
      </c>
      <c r="C2033" s="8" t="s">
        <v>8219</v>
      </c>
      <c r="D2033" s="3">
        <v>508</v>
      </c>
      <c r="E2033">
        <f t="shared" si="31"/>
        <v>156339.57840400003</v>
      </c>
      <c r="F2033" s="3">
        <v>112.602</v>
      </c>
    </row>
    <row r="2034" spans="1:6" x14ac:dyDescent="0.25">
      <c r="A2034" s="3">
        <v>25000</v>
      </c>
      <c r="B2034" s="3">
        <v>76047</v>
      </c>
      <c r="C2034" s="8" t="s">
        <v>8219</v>
      </c>
      <c r="D2034" s="3">
        <v>531</v>
      </c>
      <c r="E2034">
        <f t="shared" si="31"/>
        <v>175056.88640400002</v>
      </c>
      <c r="F2034" s="3">
        <v>112.602</v>
      </c>
    </row>
    <row r="2035" spans="1:6" x14ac:dyDescent="0.25">
      <c r="A2035" s="3">
        <v>25000</v>
      </c>
      <c r="B2035" s="3">
        <v>44669</v>
      </c>
      <c r="C2035" s="8" t="s">
        <v>8219</v>
      </c>
      <c r="D2035" s="3">
        <v>158</v>
      </c>
      <c r="E2035">
        <f t="shared" si="31"/>
        <v>2060.9784039999995</v>
      </c>
      <c r="F2035" s="3">
        <v>112.602</v>
      </c>
    </row>
    <row r="2036" spans="1:6" x14ac:dyDescent="0.25">
      <c r="A2036" s="3">
        <v>78000</v>
      </c>
      <c r="B2036" s="3">
        <v>301719.59000000003</v>
      </c>
      <c r="C2036" s="8" t="s">
        <v>8219</v>
      </c>
      <c r="D2036" s="3">
        <v>508</v>
      </c>
      <c r="E2036">
        <f t="shared" si="31"/>
        <v>156339.57840400003</v>
      </c>
      <c r="F2036" s="3">
        <v>112.602</v>
      </c>
    </row>
    <row r="2037" spans="1:6" x14ac:dyDescent="0.25">
      <c r="A2037" s="3">
        <v>80000</v>
      </c>
      <c r="B2037" s="3">
        <v>168829.14</v>
      </c>
      <c r="C2037" s="8" t="s">
        <v>8219</v>
      </c>
      <c r="D2037" s="3">
        <v>644</v>
      </c>
      <c r="E2037">
        <f t="shared" si="31"/>
        <v>282383.83440400002</v>
      </c>
      <c r="F2037" s="3">
        <v>112.602</v>
      </c>
    </row>
    <row r="2038" spans="1:6" x14ac:dyDescent="0.25">
      <c r="A2038" s="3">
        <v>30000</v>
      </c>
      <c r="B2038" s="3">
        <v>39500.5</v>
      </c>
      <c r="C2038" s="8" t="s">
        <v>8219</v>
      </c>
      <c r="D2038" s="3">
        <v>848</v>
      </c>
      <c r="E2038">
        <f t="shared" si="31"/>
        <v>540810.21840400004</v>
      </c>
      <c r="F2038" s="3">
        <v>112.602</v>
      </c>
    </row>
    <row r="2039" spans="1:6" x14ac:dyDescent="0.25">
      <c r="A2039" s="3">
        <v>10000</v>
      </c>
      <c r="B2039" s="3">
        <v>30047.64</v>
      </c>
      <c r="C2039" s="8" t="s">
        <v>8219</v>
      </c>
      <c r="D2039" s="3">
        <v>429</v>
      </c>
      <c r="E2039">
        <f t="shared" si="31"/>
        <v>100107.69440400001</v>
      </c>
      <c r="F2039" s="3">
        <v>112.602</v>
      </c>
    </row>
    <row r="2040" spans="1:6" x14ac:dyDescent="0.25">
      <c r="A2040" s="3">
        <v>8000</v>
      </c>
      <c r="B2040" s="3">
        <v>33641</v>
      </c>
      <c r="C2040" s="8" t="s">
        <v>8219</v>
      </c>
      <c r="D2040" s="3">
        <v>204</v>
      </c>
      <c r="E2040">
        <f t="shared" si="31"/>
        <v>8353.5944039999995</v>
      </c>
      <c r="F2040" s="3">
        <v>112.602</v>
      </c>
    </row>
    <row r="2041" spans="1:6" x14ac:dyDescent="0.25">
      <c r="A2041" s="3">
        <v>125000</v>
      </c>
      <c r="B2041" s="3">
        <v>170271</v>
      </c>
      <c r="C2041" s="8" t="s">
        <v>8219</v>
      </c>
      <c r="D2041" s="3">
        <v>379</v>
      </c>
      <c r="E2041">
        <f t="shared" si="31"/>
        <v>70967.894404000006</v>
      </c>
      <c r="F2041" s="3">
        <v>112.602</v>
      </c>
    </row>
    <row r="2042" spans="1:6" x14ac:dyDescent="0.25">
      <c r="A2042" s="3">
        <v>3000</v>
      </c>
      <c r="B2042" s="3">
        <v>7445.14</v>
      </c>
      <c r="C2042" s="8" t="s">
        <v>8219</v>
      </c>
      <c r="D2042" s="3">
        <v>271</v>
      </c>
      <c r="E2042">
        <f t="shared" si="31"/>
        <v>25089.926403999998</v>
      </c>
      <c r="F2042" s="3">
        <v>112.602</v>
      </c>
    </row>
    <row r="2043" spans="1:6" x14ac:dyDescent="0.25">
      <c r="A2043" s="3">
        <v>9500</v>
      </c>
      <c r="B2043" s="3">
        <v>17277</v>
      </c>
      <c r="C2043" s="8" t="s">
        <v>8219</v>
      </c>
      <c r="D2043" s="3">
        <v>120</v>
      </c>
      <c r="E2043">
        <f t="shared" si="31"/>
        <v>54.730403999999943</v>
      </c>
      <c r="F2043" s="3">
        <v>112.602</v>
      </c>
    </row>
    <row r="2044" spans="1:6" x14ac:dyDescent="0.25">
      <c r="A2044" s="3">
        <v>10000</v>
      </c>
      <c r="B2044" s="3">
        <v>12353</v>
      </c>
      <c r="C2044" s="8" t="s">
        <v>8219</v>
      </c>
      <c r="D2044" s="3">
        <v>140</v>
      </c>
      <c r="E2044">
        <f t="shared" si="31"/>
        <v>750.65040399999975</v>
      </c>
      <c r="F2044" s="3">
        <v>112.602</v>
      </c>
    </row>
    <row r="2045" spans="1:6" x14ac:dyDescent="0.25">
      <c r="A2045" s="3">
        <v>1385</v>
      </c>
      <c r="B2045" s="3">
        <v>7011</v>
      </c>
      <c r="C2045" s="8" t="s">
        <v>8219</v>
      </c>
      <c r="D2045" s="3">
        <v>193</v>
      </c>
      <c r="E2045">
        <f t="shared" si="31"/>
        <v>6463.8384039999992</v>
      </c>
      <c r="F2045" s="3">
        <v>112.602</v>
      </c>
    </row>
    <row r="2046" spans="1:6" x14ac:dyDescent="0.25">
      <c r="A2046" s="3">
        <v>15000</v>
      </c>
      <c r="B2046" s="3">
        <v>16232</v>
      </c>
      <c r="C2046" s="8" t="s">
        <v>8219</v>
      </c>
      <c r="D2046" s="3">
        <v>180</v>
      </c>
      <c r="E2046">
        <f t="shared" si="31"/>
        <v>4542.4904039999992</v>
      </c>
      <c r="F2046" s="3">
        <v>112.602</v>
      </c>
    </row>
    <row r="2047" spans="1:6" x14ac:dyDescent="0.25">
      <c r="A2047" s="3">
        <v>4900</v>
      </c>
      <c r="B2047" s="3">
        <v>40140.01</v>
      </c>
      <c r="C2047" s="8" t="s">
        <v>8219</v>
      </c>
      <c r="D2047" s="3">
        <v>263</v>
      </c>
      <c r="E2047">
        <f t="shared" si="31"/>
        <v>22619.558403999999</v>
      </c>
      <c r="F2047" s="3">
        <v>112.602</v>
      </c>
    </row>
    <row r="2048" spans="1:6" x14ac:dyDescent="0.25">
      <c r="A2048" s="3">
        <v>10000</v>
      </c>
      <c r="B2048" s="3">
        <v>12110</v>
      </c>
      <c r="C2048" s="8" t="s">
        <v>8219</v>
      </c>
      <c r="D2048" s="3">
        <v>217</v>
      </c>
      <c r="E2048">
        <f t="shared" si="31"/>
        <v>10898.942403999999</v>
      </c>
      <c r="F2048" s="3">
        <v>112.602</v>
      </c>
    </row>
    <row r="2049" spans="1:6" x14ac:dyDescent="0.25">
      <c r="A2049" s="3">
        <v>98000</v>
      </c>
      <c r="B2049" s="3">
        <v>100939</v>
      </c>
      <c r="C2049" s="8" t="s">
        <v>8219</v>
      </c>
      <c r="D2049" s="3">
        <v>443</v>
      </c>
      <c r="E2049">
        <f t="shared" si="31"/>
        <v>109162.83840400001</v>
      </c>
      <c r="F2049" s="3">
        <v>112.602</v>
      </c>
    </row>
    <row r="2050" spans="1:6" x14ac:dyDescent="0.25">
      <c r="A2050" s="3">
        <v>85000</v>
      </c>
      <c r="B2050" s="3">
        <v>126082.45</v>
      </c>
      <c r="C2050" s="8" t="s">
        <v>8219</v>
      </c>
      <c r="D2050" s="3">
        <v>1373</v>
      </c>
      <c r="E2050">
        <f t="shared" si="31"/>
        <v>1588603.1184039998</v>
      </c>
      <c r="F2050" s="3">
        <v>112.602</v>
      </c>
    </row>
    <row r="2051" spans="1:6" x14ac:dyDescent="0.25">
      <c r="A2051" s="3">
        <v>50000</v>
      </c>
      <c r="B2051" s="3">
        <v>60095.35</v>
      </c>
      <c r="C2051" s="8" t="s">
        <v>8219</v>
      </c>
      <c r="D2051" s="3">
        <v>742</v>
      </c>
      <c r="E2051">
        <f t="shared" ref="E2051:E2114" si="32">POWER(D2051-F2051,2)</f>
        <v>396141.84240400005</v>
      </c>
      <c r="F2051" s="3">
        <v>112.602</v>
      </c>
    </row>
    <row r="2052" spans="1:6" x14ac:dyDescent="0.25">
      <c r="A2052" s="3">
        <v>10000</v>
      </c>
      <c r="B2052" s="3">
        <v>47327</v>
      </c>
      <c r="C2052" s="8" t="s">
        <v>8219</v>
      </c>
      <c r="D2052" s="3">
        <v>170</v>
      </c>
      <c r="E2052">
        <f t="shared" si="32"/>
        <v>3294.5304039999996</v>
      </c>
      <c r="F2052" s="3">
        <v>112.602</v>
      </c>
    </row>
    <row r="2053" spans="1:6" x14ac:dyDescent="0.25">
      <c r="A2053" s="3">
        <v>8000</v>
      </c>
      <c r="B2053" s="3">
        <v>10429</v>
      </c>
      <c r="C2053" s="8" t="s">
        <v>8219</v>
      </c>
      <c r="D2053" s="3">
        <v>242</v>
      </c>
      <c r="E2053">
        <f t="shared" si="32"/>
        <v>16743.842403999999</v>
      </c>
      <c r="F2053" s="3">
        <v>112.602</v>
      </c>
    </row>
    <row r="2054" spans="1:6" x14ac:dyDescent="0.25">
      <c r="A2054" s="3">
        <v>50000</v>
      </c>
      <c r="B2054" s="3">
        <v>176524</v>
      </c>
      <c r="C2054" s="8" t="s">
        <v>8219</v>
      </c>
      <c r="D2054" s="3">
        <v>541</v>
      </c>
      <c r="E2054">
        <f t="shared" si="32"/>
        <v>183524.84640400001</v>
      </c>
      <c r="F2054" s="3">
        <v>112.602</v>
      </c>
    </row>
    <row r="2055" spans="1:6" x14ac:dyDescent="0.25">
      <c r="A2055" s="3">
        <v>5000</v>
      </c>
      <c r="B2055" s="3">
        <v>5051</v>
      </c>
      <c r="C2055" s="8" t="s">
        <v>8219</v>
      </c>
      <c r="D2055" s="3">
        <v>121</v>
      </c>
      <c r="E2055">
        <f t="shared" si="32"/>
        <v>70.526403999999928</v>
      </c>
      <c r="F2055" s="3">
        <v>112.602</v>
      </c>
    </row>
    <row r="2056" spans="1:6" x14ac:dyDescent="0.25">
      <c r="A2056" s="3">
        <v>35000</v>
      </c>
      <c r="B2056" s="3">
        <v>39757</v>
      </c>
      <c r="C2056" s="8" t="s">
        <v>8219</v>
      </c>
      <c r="D2056" s="3">
        <v>621</v>
      </c>
      <c r="E2056">
        <f t="shared" si="32"/>
        <v>258468.52640400003</v>
      </c>
      <c r="F2056" s="3">
        <v>112.602</v>
      </c>
    </row>
    <row r="2057" spans="1:6" x14ac:dyDescent="0.25">
      <c r="A2057" s="3">
        <v>6000</v>
      </c>
      <c r="B2057" s="3">
        <v>10045</v>
      </c>
      <c r="C2057" s="8" t="s">
        <v>8219</v>
      </c>
      <c r="D2057" s="3">
        <v>101</v>
      </c>
      <c r="E2057">
        <f t="shared" si="32"/>
        <v>134.60640400000008</v>
      </c>
      <c r="F2057" s="3">
        <v>112.602</v>
      </c>
    </row>
    <row r="2058" spans="1:6" x14ac:dyDescent="0.25">
      <c r="A2058" s="3">
        <v>50000</v>
      </c>
      <c r="B2058" s="3">
        <v>76726</v>
      </c>
      <c r="C2058" s="8" t="s">
        <v>8219</v>
      </c>
      <c r="D2058" s="3">
        <v>554</v>
      </c>
      <c r="E2058">
        <f t="shared" si="32"/>
        <v>194832.19440400001</v>
      </c>
      <c r="F2058" s="3">
        <v>112.602</v>
      </c>
    </row>
    <row r="2059" spans="1:6" x14ac:dyDescent="0.25">
      <c r="A2059" s="3">
        <v>15000</v>
      </c>
      <c r="B2059" s="3">
        <v>30334.83</v>
      </c>
      <c r="C2059" s="8" t="s">
        <v>8219</v>
      </c>
      <c r="D2059" s="3">
        <v>666</v>
      </c>
      <c r="E2059">
        <f t="shared" si="32"/>
        <v>306249.34640400001</v>
      </c>
      <c r="F2059" s="3">
        <v>112.602</v>
      </c>
    </row>
    <row r="2060" spans="1:6" x14ac:dyDescent="0.25">
      <c r="A2060" s="3">
        <v>2560</v>
      </c>
      <c r="B2060" s="3">
        <v>4308</v>
      </c>
      <c r="C2060" s="8" t="s">
        <v>8219</v>
      </c>
      <c r="D2060" s="3">
        <v>410</v>
      </c>
      <c r="E2060">
        <f t="shared" si="32"/>
        <v>88445.570404000013</v>
      </c>
      <c r="F2060" s="3">
        <v>112.602</v>
      </c>
    </row>
    <row r="2061" spans="1:6" x14ac:dyDescent="0.25">
      <c r="A2061" s="3">
        <v>30000</v>
      </c>
      <c r="B2061" s="3">
        <v>43037</v>
      </c>
      <c r="C2061" s="8" t="s">
        <v>8219</v>
      </c>
      <c r="D2061" s="3">
        <v>375</v>
      </c>
      <c r="E2061">
        <f t="shared" si="32"/>
        <v>68852.710404000012</v>
      </c>
      <c r="F2061" s="3">
        <v>112.602</v>
      </c>
    </row>
    <row r="2062" spans="1:6" x14ac:dyDescent="0.25">
      <c r="A2062" s="3">
        <v>25000</v>
      </c>
      <c r="B2062" s="3">
        <v>49100</v>
      </c>
      <c r="C2062" s="8" t="s">
        <v>8219</v>
      </c>
      <c r="D2062" s="3">
        <v>1364</v>
      </c>
      <c r="E2062">
        <f t="shared" si="32"/>
        <v>1565996.9544039997</v>
      </c>
      <c r="F2062" s="3">
        <v>112.602</v>
      </c>
    </row>
    <row r="2063" spans="1:6" x14ac:dyDescent="0.25">
      <c r="A2063" s="3">
        <v>5000</v>
      </c>
      <c r="B2063" s="3">
        <v>5396</v>
      </c>
      <c r="C2063" s="8" t="s">
        <v>8219</v>
      </c>
      <c r="D2063" s="3">
        <v>35</v>
      </c>
      <c r="E2063">
        <f t="shared" si="32"/>
        <v>6022.070404000001</v>
      </c>
      <c r="F2063" s="3">
        <v>112.602</v>
      </c>
    </row>
    <row r="2064" spans="1:6" x14ac:dyDescent="0.25">
      <c r="A2064" s="3">
        <v>100000</v>
      </c>
      <c r="B2064" s="3">
        <v>114977</v>
      </c>
      <c r="C2064" s="8" t="s">
        <v>8219</v>
      </c>
      <c r="D2064" s="3">
        <v>203</v>
      </c>
      <c r="E2064">
        <f t="shared" si="32"/>
        <v>8171.7984039999992</v>
      </c>
      <c r="F2064" s="3">
        <v>112.602</v>
      </c>
    </row>
    <row r="2065" spans="1:6" x14ac:dyDescent="0.25">
      <c r="A2065" s="3">
        <v>4000</v>
      </c>
      <c r="B2065" s="3">
        <v>5922</v>
      </c>
      <c r="C2065" s="8" t="s">
        <v>8219</v>
      </c>
      <c r="D2065" s="3">
        <v>49</v>
      </c>
      <c r="E2065">
        <f t="shared" si="32"/>
        <v>4045.2144040000003</v>
      </c>
      <c r="F2065" s="3">
        <v>112.602</v>
      </c>
    </row>
    <row r="2066" spans="1:6" x14ac:dyDescent="0.25">
      <c r="A2066" s="3">
        <v>261962</v>
      </c>
      <c r="B2066" s="3">
        <v>500784.27</v>
      </c>
      <c r="C2066" s="8" t="s">
        <v>8219</v>
      </c>
      <c r="D2066" s="3">
        <v>5812</v>
      </c>
      <c r="E2066">
        <f t="shared" si="32"/>
        <v>32483137.562404003</v>
      </c>
      <c r="F2066" s="3">
        <v>112.602</v>
      </c>
    </row>
    <row r="2067" spans="1:6" x14ac:dyDescent="0.25">
      <c r="A2067" s="3">
        <v>40000</v>
      </c>
      <c r="B2067" s="3">
        <v>79686.05</v>
      </c>
      <c r="C2067" s="8" t="s">
        <v>8219</v>
      </c>
      <c r="D2067" s="3">
        <v>1556</v>
      </c>
      <c r="E2067">
        <f t="shared" si="32"/>
        <v>2083397.7864039997</v>
      </c>
      <c r="F2067" s="3">
        <v>112.602</v>
      </c>
    </row>
    <row r="2068" spans="1:6" x14ac:dyDescent="0.25">
      <c r="A2068" s="3">
        <v>2000</v>
      </c>
      <c r="B2068" s="3">
        <v>4372</v>
      </c>
      <c r="C2068" s="8" t="s">
        <v>8219</v>
      </c>
      <c r="D2068" s="3">
        <v>65</v>
      </c>
      <c r="E2068">
        <f t="shared" si="32"/>
        <v>2265.9504040000002</v>
      </c>
      <c r="F2068" s="3">
        <v>112.602</v>
      </c>
    </row>
    <row r="2069" spans="1:6" x14ac:dyDescent="0.25">
      <c r="A2069" s="3">
        <v>495</v>
      </c>
      <c r="B2069" s="3">
        <v>628</v>
      </c>
      <c r="C2069" s="8" t="s">
        <v>8219</v>
      </c>
      <c r="D2069" s="3">
        <v>10</v>
      </c>
      <c r="E2069">
        <f t="shared" si="32"/>
        <v>10527.170404</v>
      </c>
      <c r="F2069" s="3">
        <v>112.602</v>
      </c>
    </row>
    <row r="2070" spans="1:6" x14ac:dyDescent="0.25">
      <c r="A2070" s="3">
        <v>25000</v>
      </c>
      <c r="B2070" s="3">
        <v>26305.97</v>
      </c>
      <c r="C2070" s="8" t="s">
        <v>8219</v>
      </c>
      <c r="D2070" s="3">
        <v>76</v>
      </c>
      <c r="E2070">
        <f t="shared" si="32"/>
        <v>1339.7064040000002</v>
      </c>
      <c r="F2070" s="3">
        <v>112.602</v>
      </c>
    </row>
    <row r="2071" spans="1:6" x14ac:dyDescent="0.25">
      <c r="A2071" s="3">
        <v>50000</v>
      </c>
      <c r="B2071" s="3">
        <v>64203.33</v>
      </c>
      <c r="C2071" s="8" t="s">
        <v>8219</v>
      </c>
      <c r="D2071" s="3">
        <v>263</v>
      </c>
      <c r="E2071">
        <f t="shared" si="32"/>
        <v>22619.558403999999</v>
      </c>
      <c r="F2071" s="3">
        <v>112.602</v>
      </c>
    </row>
    <row r="2072" spans="1:6" x14ac:dyDescent="0.25">
      <c r="A2072" s="3">
        <v>125000</v>
      </c>
      <c r="B2072" s="3">
        <v>396659</v>
      </c>
      <c r="C2072" s="8" t="s">
        <v>8219</v>
      </c>
      <c r="D2072" s="3">
        <v>1530</v>
      </c>
      <c r="E2072">
        <f t="shared" si="32"/>
        <v>2009017.0904039997</v>
      </c>
      <c r="F2072" s="3">
        <v>112.602</v>
      </c>
    </row>
    <row r="2073" spans="1:6" x14ac:dyDescent="0.25">
      <c r="A2073" s="3">
        <v>20000</v>
      </c>
      <c r="B2073" s="3">
        <v>56146</v>
      </c>
      <c r="C2073" s="8" t="s">
        <v>8219</v>
      </c>
      <c r="D2073" s="3">
        <v>278</v>
      </c>
      <c r="E2073">
        <f t="shared" si="32"/>
        <v>27356.498403999998</v>
      </c>
      <c r="F2073" s="3">
        <v>112.602</v>
      </c>
    </row>
    <row r="2074" spans="1:6" x14ac:dyDescent="0.25">
      <c r="A2074" s="3">
        <v>71500</v>
      </c>
      <c r="B2074" s="3">
        <v>79173</v>
      </c>
      <c r="C2074" s="8" t="s">
        <v>8219</v>
      </c>
      <c r="D2074" s="3">
        <v>350</v>
      </c>
      <c r="E2074">
        <f t="shared" si="32"/>
        <v>56357.810403999996</v>
      </c>
      <c r="F2074" s="3">
        <v>112.602</v>
      </c>
    </row>
    <row r="2075" spans="1:6" x14ac:dyDescent="0.25">
      <c r="A2075" s="3">
        <v>100000</v>
      </c>
      <c r="B2075" s="3">
        <v>152604.29999999999</v>
      </c>
      <c r="C2075" s="8" t="s">
        <v>8219</v>
      </c>
      <c r="D2075" s="3">
        <v>470</v>
      </c>
      <c r="E2075">
        <f t="shared" si="32"/>
        <v>127733.33040400002</v>
      </c>
      <c r="F2075" s="3">
        <v>112.602</v>
      </c>
    </row>
    <row r="2076" spans="1:6" x14ac:dyDescent="0.25">
      <c r="A2076" s="3">
        <v>600</v>
      </c>
      <c r="B2076" s="3">
        <v>615</v>
      </c>
      <c r="C2076" s="8" t="s">
        <v>8219</v>
      </c>
      <c r="D2076" s="3">
        <v>3</v>
      </c>
      <c r="E2076">
        <f t="shared" si="32"/>
        <v>12012.598404</v>
      </c>
      <c r="F2076" s="3">
        <v>112.602</v>
      </c>
    </row>
    <row r="2077" spans="1:6" x14ac:dyDescent="0.25">
      <c r="A2077" s="3">
        <v>9999</v>
      </c>
      <c r="B2077" s="3">
        <v>167820.6</v>
      </c>
      <c r="C2077" s="8" t="s">
        <v>8219</v>
      </c>
      <c r="D2077" s="3">
        <v>8200</v>
      </c>
      <c r="E2077">
        <f t="shared" si="32"/>
        <v>65406006.410404004</v>
      </c>
      <c r="F2077" s="3">
        <v>112.602</v>
      </c>
    </row>
    <row r="2078" spans="1:6" x14ac:dyDescent="0.25">
      <c r="A2078" s="3">
        <v>179000</v>
      </c>
      <c r="B2078" s="3">
        <v>972594.99</v>
      </c>
      <c r="C2078" s="8" t="s">
        <v>8219</v>
      </c>
      <c r="D2078" s="3">
        <v>8359</v>
      </c>
      <c r="E2078">
        <f t="shared" si="32"/>
        <v>68003079.974403992</v>
      </c>
      <c r="F2078" s="3">
        <v>112.602</v>
      </c>
    </row>
    <row r="2079" spans="1:6" x14ac:dyDescent="0.25">
      <c r="A2079" s="3">
        <v>50000</v>
      </c>
      <c r="B2079" s="3">
        <v>57754</v>
      </c>
      <c r="C2079" s="8" t="s">
        <v>8219</v>
      </c>
      <c r="D2079" s="3">
        <v>188</v>
      </c>
      <c r="E2079">
        <f t="shared" si="32"/>
        <v>5684.8584039999996</v>
      </c>
      <c r="F2079" s="3">
        <v>112.602</v>
      </c>
    </row>
    <row r="2080" spans="1:6" x14ac:dyDescent="0.25">
      <c r="A2080" s="3">
        <v>20000</v>
      </c>
      <c r="B2080" s="3">
        <v>26241</v>
      </c>
      <c r="C2080" s="8" t="s">
        <v>8219</v>
      </c>
      <c r="D2080" s="3">
        <v>48</v>
      </c>
      <c r="E2080">
        <f t="shared" si="32"/>
        <v>4173.4184040000009</v>
      </c>
      <c r="F2080" s="3">
        <v>112.602</v>
      </c>
    </row>
    <row r="2081" spans="1:6" x14ac:dyDescent="0.25">
      <c r="A2081" s="3">
        <v>10000</v>
      </c>
      <c r="B2081" s="3">
        <v>28817</v>
      </c>
      <c r="C2081" s="8" t="s">
        <v>8219</v>
      </c>
      <c r="D2081" s="3">
        <v>607</v>
      </c>
      <c r="E2081">
        <f t="shared" si="32"/>
        <v>244429.38240400003</v>
      </c>
      <c r="F2081" s="3">
        <v>112.602</v>
      </c>
    </row>
    <row r="2082" spans="1:6" x14ac:dyDescent="0.25">
      <c r="A2082" s="3">
        <v>1000</v>
      </c>
      <c r="B2082" s="3">
        <v>5078</v>
      </c>
      <c r="C2082" s="8" t="s">
        <v>8219</v>
      </c>
      <c r="D2082" s="3">
        <v>50</v>
      </c>
      <c r="E2082">
        <f t="shared" si="32"/>
        <v>3919.0104040000006</v>
      </c>
      <c r="F2082" s="3">
        <v>112.602</v>
      </c>
    </row>
    <row r="2083" spans="1:6" x14ac:dyDescent="0.25">
      <c r="A2083" s="3">
        <v>3500</v>
      </c>
      <c r="B2083" s="3">
        <v>4010</v>
      </c>
      <c r="C2083" s="8" t="s">
        <v>8219</v>
      </c>
      <c r="D2083" s="3">
        <v>55</v>
      </c>
      <c r="E2083">
        <f t="shared" si="32"/>
        <v>3317.9904040000006</v>
      </c>
      <c r="F2083" s="3">
        <v>112.602</v>
      </c>
    </row>
    <row r="2084" spans="1:6" x14ac:dyDescent="0.25">
      <c r="A2084" s="3">
        <v>1500</v>
      </c>
      <c r="B2084" s="3">
        <v>1661</v>
      </c>
      <c r="C2084" s="8" t="s">
        <v>8219</v>
      </c>
      <c r="D2084" s="3">
        <v>38</v>
      </c>
      <c r="E2084">
        <f t="shared" si="32"/>
        <v>5565.4584040000009</v>
      </c>
      <c r="F2084" s="3">
        <v>112.602</v>
      </c>
    </row>
    <row r="2085" spans="1:6" x14ac:dyDescent="0.25">
      <c r="A2085" s="3">
        <v>750</v>
      </c>
      <c r="B2085" s="3">
        <v>850</v>
      </c>
      <c r="C2085" s="8" t="s">
        <v>8219</v>
      </c>
      <c r="D2085" s="3">
        <v>25</v>
      </c>
      <c r="E2085">
        <f t="shared" si="32"/>
        <v>7674.1104040000009</v>
      </c>
      <c r="F2085" s="3">
        <v>112.602</v>
      </c>
    </row>
    <row r="2086" spans="1:6" x14ac:dyDescent="0.25">
      <c r="A2086" s="3">
        <v>3000</v>
      </c>
      <c r="B2086" s="3">
        <v>3250</v>
      </c>
      <c r="C2086" s="8" t="s">
        <v>8219</v>
      </c>
      <c r="D2086" s="3">
        <v>46</v>
      </c>
      <c r="E2086">
        <f t="shared" si="32"/>
        <v>4435.8264040000004</v>
      </c>
      <c r="F2086" s="3">
        <v>112.602</v>
      </c>
    </row>
    <row r="2087" spans="1:6" x14ac:dyDescent="0.25">
      <c r="A2087" s="3">
        <v>6000</v>
      </c>
      <c r="B2087" s="3">
        <v>7412</v>
      </c>
      <c r="C2087" s="8" t="s">
        <v>8219</v>
      </c>
      <c r="D2087" s="3">
        <v>83</v>
      </c>
      <c r="E2087">
        <f t="shared" si="32"/>
        <v>876.27840400000025</v>
      </c>
      <c r="F2087" s="3">
        <v>112.602</v>
      </c>
    </row>
    <row r="2088" spans="1:6" x14ac:dyDescent="0.25">
      <c r="A2088" s="3">
        <v>4000</v>
      </c>
      <c r="B2088" s="3">
        <v>4028</v>
      </c>
      <c r="C2088" s="8" t="s">
        <v>8219</v>
      </c>
      <c r="D2088" s="3">
        <v>35</v>
      </c>
      <c r="E2088">
        <f t="shared" si="32"/>
        <v>6022.070404000001</v>
      </c>
      <c r="F2088" s="3">
        <v>112.602</v>
      </c>
    </row>
    <row r="2089" spans="1:6" x14ac:dyDescent="0.25">
      <c r="A2089" s="3">
        <v>1500</v>
      </c>
      <c r="B2089" s="3">
        <v>1553</v>
      </c>
      <c r="C2089" s="8" t="s">
        <v>8219</v>
      </c>
      <c r="D2089" s="3">
        <v>25</v>
      </c>
      <c r="E2089">
        <f t="shared" si="32"/>
        <v>7674.1104040000009</v>
      </c>
      <c r="F2089" s="3">
        <v>112.602</v>
      </c>
    </row>
    <row r="2090" spans="1:6" x14ac:dyDescent="0.25">
      <c r="A2090" s="3">
        <v>3000</v>
      </c>
      <c r="B2090" s="3">
        <v>3465.32</v>
      </c>
      <c r="C2090" s="8" t="s">
        <v>8219</v>
      </c>
      <c r="D2090" s="3">
        <v>75</v>
      </c>
      <c r="E2090">
        <f t="shared" si="32"/>
        <v>1413.9104040000002</v>
      </c>
      <c r="F2090" s="3">
        <v>112.602</v>
      </c>
    </row>
    <row r="2091" spans="1:6" x14ac:dyDescent="0.25">
      <c r="A2091" s="3">
        <v>2500</v>
      </c>
      <c r="B2091" s="3">
        <v>3010.01</v>
      </c>
      <c r="C2091" s="8" t="s">
        <v>8219</v>
      </c>
      <c r="D2091" s="3">
        <v>62</v>
      </c>
      <c r="E2091">
        <f t="shared" si="32"/>
        <v>2560.5624040000002</v>
      </c>
      <c r="F2091" s="3">
        <v>112.602</v>
      </c>
    </row>
    <row r="2092" spans="1:6" x14ac:dyDescent="0.25">
      <c r="A2092" s="3">
        <v>8000</v>
      </c>
      <c r="B2092" s="3">
        <v>9203.23</v>
      </c>
      <c r="C2092" s="8" t="s">
        <v>8219</v>
      </c>
      <c r="D2092" s="3">
        <v>160</v>
      </c>
      <c r="E2092">
        <f t="shared" si="32"/>
        <v>2246.5704039999996</v>
      </c>
      <c r="F2092" s="3">
        <v>112.602</v>
      </c>
    </row>
    <row r="2093" spans="1:6" x14ac:dyDescent="0.25">
      <c r="A2093" s="3">
        <v>18000</v>
      </c>
      <c r="B2093" s="3">
        <v>21684.2</v>
      </c>
      <c r="C2093" s="8" t="s">
        <v>8219</v>
      </c>
      <c r="D2093" s="3">
        <v>246</v>
      </c>
      <c r="E2093">
        <f t="shared" si="32"/>
        <v>17795.026404</v>
      </c>
      <c r="F2093" s="3">
        <v>112.602</v>
      </c>
    </row>
    <row r="2094" spans="1:6" x14ac:dyDescent="0.25">
      <c r="A2094" s="3">
        <v>6000</v>
      </c>
      <c r="B2094" s="3">
        <v>6077</v>
      </c>
      <c r="C2094" s="8" t="s">
        <v>8219</v>
      </c>
      <c r="D2094" s="3">
        <v>55</v>
      </c>
      <c r="E2094">
        <f t="shared" si="32"/>
        <v>3317.9904040000006</v>
      </c>
      <c r="F2094" s="3">
        <v>112.602</v>
      </c>
    </row>
    <row r="2095" spans="1:6" x14ac:dyDescent="0.25">
      <c r="A2095" s="3">
        <v>1500</v>
      </c>
      <c r="B2095" s="3">
        <v>1537</v>
      </c>
      <c r="C2095" s="8" t="s">
        <v>8219</v>
      </c>
      <c r="D2095" s="3">
        <v>23</v>
      </c>
      <c r="E2095">
        <f t="shared" si="32"/>
        <v>8028.5184040000004</v>
      </c>
      <c r="F2095" s="3">
        <v>112.602</v>
      </c>
    </row>
    <row r="2096" spans="1:6" x14ac:dyDescent="0.25">
      <c r="A2096" s="3">
        <v>3500</v>
      </c>
      <c r="B2096" s="3">
        <v>4219</v>
      </c>
      <c r="C2096" s="8" t="s">
        <v>8219</v>
      </c>
      <c r="D2096" s="3">
        <v>72</v>
      </c>
      <c r="E2096">
        <f t="shared" si="32"/>
        <v>1648.5224040000003</v>
      </c>
      <c r="F2096" s="3">
        <v>112.602</v>
      </c>
    </row>
    <row r="2097" spans="1:6" x14ac:dyDescent="0.25">
      <c r="A2097" s="3">
        <v>2500</v>
      </c>
      <c r="B2097" s="3">
        <v>2500</v>
      </c>
      <c r="C2097" s="8" t="s">
        <v>8219</v>
      </c>
      <c r="D2097" s="3">
        <v>22</v>
      </c>
      <c r="E2097">
        <f t="shared" si="32"/>
        <v>8208.7224040000001</v>
      </c>
      <c r="F2097" s="3">
        <v>112.602</v>
      </c>
    </row>
    <row r="2098" spans="1:6" x14ac:dyDescent="0.25">
      <c r="A2098" s="3">
        <v>600</v>
      </c>
      <c r="B2098" s="3">
        <v>610</v>
      </c>
      <c r="C2098" s="8" t="s">
        <v>8219</v>
      </c>
      <c r="D2098" s="3">
        <v>14</v>
      </c>
      <c r="E2098">
        <f t="shared" si="32"/>
        <v>9722.3544040000015</v>
      </c>
      <c r="F2098" s="3">
        <v>112.602</v>
      </c>
    </row>
    <row r="2099" spans="1:6" x14ac:dyDescent="0.25">
      <c r="A2099" s="3">
        <v>3000</v>
      </c>
      <c r="B2099" s="3">
        <v>3000</v>
      </c>
      <c r="C2099" s="8" t="s">
        <v>8219</v>
      </c>
      <c r="D2099" s="3">
        <v>38</v>
      </c>
      <c r="E2099">
        <f t="shared" si="32"/>
        <v>5565.4584040000009</v>
      </c>
      <c r="F2099" s="3">
        <v>112.602</v>
      </c>
    </row>
    <row r="2100" spans="1:6" x14ac:dyDescent="0.25">
      <c r="A2100" s="3">
        <v>6000</v>
      </c>
      <c r="B2100" s="3">
        <v>6020</v>
      </c>
      <c r="C2100" s="8" t="s">
        <v>8219</v>
      </c>
      <c r="D2100" s="3">
        <v>32</v>
      </c>
      <c r="E2100">
        <f t="shared" si="32"/>
        <v>6496.682404000001</v>
      </c>
      <c r="F2100" s="3">
        <v>112.602</v>
      </c>
    </row>
    <row r="2101" spans="1:6" x14ac:dyDescent="0.25">
      <c r="A2101" s="3">
        <v>3000</v>
      </c>
      <c r="B2101" s="3">
        <v>3971</v>
      </c>
      <c r="C2101" s="8" t="s">
        <v>8219</v>
      </c>
      <c r="D2101" s="3">
        <v>63</v>
      </c>
      <c r="E2101">
        <f t="shared" si="32"/>
        <v>2460.3584040000005</v>
      </c>
      <c r="F2101" s="3">
        <v>112.602</v>
      </c>
    </row>
    <row r="2102" spans="1:6" x14ac:dyDescent="0.25">
      <c r="A2102" s="3">
        <v>600</v>
      </c>
      <c r="B2102" s="3">
        <v>820</v>
      </c>
      <c r="C2102" s="8" t="s">
        <v>8219</v>
      </c>
      <c r="D2102" s="3">
        <v>27</v>
      </c>
      <c r="E2102">
        <f t="shared" si="32"/>
        <v>7327.7024040000006</v>
      </c>
      <c r="F2102" s="3">
        <v>112.602</v>
      </c>
    </row>
    <row r="2103" spans="1:6" x14ac:dyDescent="0.25">
      <c r="A2103" s="3">
        <v>2000</v>
      </c>
      <c r="B2103" s="3">
        <v>2265</v>
      </c>
      <c r="C2103" s="8" t="s">
        <v>8219</v>
      </c>
      <c r="D2103" s="3">
        <v>44</v>
      </c>
      <c r="E2103">
        <f t="shared" si="32"/>
        <v>4706.2344040000007</v>
      </c>
      <c r="F2103" s="3">
        <v>112.602</v>
      </c>
    </row>
    <row r="2104" spans="1:6" x14ac:dyDescent="0.25">
      <c r="A2104" s="3">
        <v>1000</v>
      </c>
      <c r="B2104" s="3">
        <v>1360</v>
      </c>
      <c r="C2104" s="8" t="s">
        <v>8219</v>
      </c>
      <c r="D2104" s="3">
        <v>38</v>
      </c>
      <c r="E2104">
        <f t="shared" si="32"/>
        <v>5565.4584040000009</v>
      </c>
      <c r="F2104" s="3">
        <v>112.602</v>
      </c>
    </row>
    <row r="2105" spans="1:6" x14ac:dyDescent="0.25">
      <c r="A2105" s="3">
        <v>7777</v>
      </c>
      <c r="B2105" s="3">
        <v>11364</v>
      </c>
      <c r="C2105" s="8" t="s">
        <v>8219</v>
      </c>
      <c r="D2105" s="3">
        <v>115</v>
      </c>
      <c r="E2105">
        <f t="shared" si="32"/>
        <v>5.7504039999999819</v>
      </c>
      <c r="F2105" s="3">
        <v>112.602</v>
      </c>
    </row>
    <row r="2106" spans="1:6" x14ac:dyDescent="0.25">
      <c r="A2106" s="3">
        <v>800</v>
      </c>
      <c r="B2106" s="3">
        <v>1036</v>
      </c>
      <c r="C2106" s="8" t="s">
        <v>8219</v>
      </c>
      <c r="D2106" s="3">
        <v>37</v>
      </c>
      <c r="E2106">
        <f t="shared" si="32"/>
        <v>5715.6624040000006</v>
      </c>
      <c r="F2106" s="3">
        <v>112.602</v>
      </c>
    </row>
    <row r="2107" spans="1:6" x14ac:dyDescent="0.25">
      <c r="A2107" s="3">
        <v>2000</v>
      </c>
      <c r="B2107" s="3">
        <v>5080</v>
      </c>
      <c r="C2107" s="8" t="s">
        <v>8219</v>
      </c>
      <c r="D2107" s="3">
        <v>99</v>
      </c>
      <c r="E2107">
        <f t="shared" si="32"/>
        <v>185.0144040000001</v>
      </c>
      <c r="F2107" s="3">
        <v>112.602</v>
      </c>
    </row>
    <row r="2108" spans="1:6" x14ac:dyDescent="0.25">
      <c r="A2108" s="3">
        <v>2200</v>
      </c>
      <c r="B2108" s="3">
        <v>2355</v>
      </c>
      <c r="C2108" s="8" t="s">
        <v>8219</v>
      </c>
      <c r="D2108" s="3">
        <v>44</v>
      </c>
      <c r="E2108">
        <f t="shared" si="32"/>
        <v>4706.2344040000007</v>
      </c>
      <c r="F2108" s="3">
        <v>112.602</v>
      </c>
    </row>
    <row r="2109" spans="1:6" x14ac:dyDescent="0.25">
      <c r="A2109" s="3">
        <v>2000</v>
      </c>
      <c r="B2109" s="3">
        <v>2154.66</v>
      </c>
      <c r="C2109" s="8" t="s">
        <v>8219</v>
      </c>
      <c r="D2109" s="3">
        <v>58</v>
      </c>
      <c r="E2109">
        <f t="shared" si="32"/>
        <v>2981.3784040000005</v>
      </c>
      <c r="F2109" s="3">
        <v>112.602</v>
      </c>
    </row>
    <row r="2110" spans="1:6" x14ac:dyDescent="0.25">
      <c r="A2110" s="3">
        <v>16000</v>
      </c>
      <c r="B2110" s="3">
        <v>17170</v>
      </c>
      <c r="C2110" s="8" t="s">
        <v>8219</v>
      </c>
      <c r="D2110" s="3">
        <v>191</v>
      </c>
      <c r="E2110">
        <f t="shared" si="32"/>
        <v>6146.2464039999995</v>
      </c>
      <c r="F2110" s="3">
        <v>112.602</v>
      </c>
    </row>
    <row r="2111" spans="1:6" x14ac:dyDescent="0.25">
      <c r="A2111" s="3">
        <v>4000</v>
      </c>
      <c r="B2111" s="3">
        <v>4261</v>
      </c>
      <c r="C2111" s="8" t="s">
        <v>8219</v>
      </c>
      <c r="D2111" s="3">
        <v>40</v>
      </c>
      <c r="E2111">
        <f t="shared" si="32"/>
        <v>5271.0504040000005</v>
      </c>
      <c r="F2111" s="3">
        <v>112.602</v>
      </c>
    </row>
    <row r="2112" spans="1:6" x14ac:dyDescent="0.25">
      <c r="A2112" s="3">
        <v>2000</v>
      </c>
      <c r="B2112" s="3">
        <v>2007</v>
      </c>
      <c r="C2112" s="8" t="s">
        <v>8219</v>
      </c>
      <c r="D2112" s="3">
        <v>38</v>
      </c>
      <c r="E2112">
        <f t="shared" si="32"/>
        <v>5565.4584040000009</v>
      </c>
      <c r="F2112" s="3">
        <v>112.602</v>
      </c>
    </row>
    <row r="2113" spans="1:6" x14ac:dyDescent="0.25">
      <c r="A2113" s="3">
        <v>2000</v>
      </c>
      <c r="B2113" s="3">
        <v>2130</v>
      </c>
      <c r="C2113" s="8" t="s">
        <v>8219</v>
      </c>
      <c r="D2113" s="3">
        <v>39</v>
      </c>
      <c r="E2113">
        <f t="shared" si="32"/>
        <v>5417.2544040000002</v>
      </c>
      <c r="F2113" s="3">
        <v>112.602</v>
      </c>
    </row>
    <row r="2114" spans="1:6" x14ac:dyDescent="0.25">
      <c r="A2114" s="3">
        <v>300</v>
      </c>
      <c r="B2114" s="3">
        <v>300</v>
      </c>
      <c r="C2114" s="8" t="s">
        <v>8219</v>
      </c>
      <c r="D2114" s="3">
        <v>11</v>
      </c>
      <c r="E2114">
        <f t="shared" si="32"/>
        <v>10322.966404000001</v>
      </c>
      <c r="F2114" s="3">
        <v>112.602</v>
      </c>
    </row>
    <row r="2115" spans="1:6" x14ac:dyDescent="0.25">
      <c r="A2115" s="3">
        <v>7000</v>
      </c>
      <c r="B2115" s="3">
        <v>7340</v>
      </c>
      <c r="C2115" s="8" t="s">
        <v>8219</v>
      </c>
      <c r="D2115" s="3">
        <v>107</v>
      </c>
      <c r="E2115">
        <f t="shared" ref="E2115:E2178" si="33">POWER(D2115-F2115,2)</f>
        <v>31.382404000000044</v>
      </c>
      <c r="F2115" s="3">
        <v>112.602</v>
      </c>
    </row>
    <row r="2116" spans="1:6" x14ac:dyDescent="0.25">
      <c r="A2116" s="3">
        <v>5000</v>
      </c>
      <c r="B2116" s="3">
        <v>5235</v>
      </c>
      <c r="C2116" s="8" t="s">
        <v>8219</v>
      </c>
      <c r="D2116" s="3">
        <v>147</v>
      </c>
      <c r="E2116">
        <f t="shared" si="33"/>
        <v>1183.2224039999996</v>
      </c>
      <c r="F2116" s="3">
        <v>112.602</v>
      </c>
    </row>
    <row r="2117" spans="1:6" x14ac:dyDescent="0.25">
      <c r="A2117" s="3">
        <v>1500</v>
      </c>
      <c r="B2117" s="3">
        <v>3385</v>
      </c>
      <c r="C2117" s="8" t="s">
        <v>8219</v>
      </c>
      <c r="D2117" s="3">
        <v>36</v>
      </c>
      <c r="E2117">
        <f t="shared" si="33"/>
        <v>5867.8664040000003</v>
      </c>
      <c r="F2117" s="3">
        <v>112.602</v>
      </c>
    </row>
    <row r="2118" spans="1:6" x14ac:dyDescent="0.25">
      <c r="A2118" s="3">
        <v>48000</v>
      </c>
      <c r="B2118" s="3">
        <v>48434</v>
      </c>
      <c r="C2118" s="8" t="s">
        <v>8219</v>
      </c>
      <c r="D2118" s="3">
        <v>92</v>
      </c>
      <c r="E2118">
        <f t="shared" si="33"/>
        <v>424.44240400000018</v>
      </c>
      <c r="F2118" s="3">
        <v>112.602</v>
      </c>
    </row>
    <row r="2119" spans="1:6" x14ac:dyDescent="0.25">
      <c r="A2119" s="3">
        <v>1200</v>
      </c>
      <c r="B2119" s="3">
        <v>1773</v>
      </c>
      <c r="C2119" s="8" t="s">
        <v>8219</v>
      </c>
      <c r="D2119" s="3">
        <v>35</v>
      </c>
      <c r="E2119">
        <f t="shared" si="33"/>
        <v>6022.070404000001</v>
      </c>
      <c r="F2119" s="3">
        <v>112.602</v>
      </c>
    </row>
    <row r="2120" spans="1:6" x14ac:dyDescent="0.25">
      <c r="A2120" s="3">
        <v>1000</v>
      </c>
      <c r="B2120" s="3">
        <v>1346.11</v>
      </c>
      <c r="C2120" s="8" t="s">
        <v>8219</v>
      </c>
      <c r="D2120" s="3">
        <v>17</v>
      </c>
      <c r="E2120">
        <f t="shared" si="33"/>
        <v>9139.7424040000005</v>
      </c>
      <c r="F2120" s="3">
        <v>112.602</v>
      </c>
    </row>
    <row r="2121" spans="1:6" x14ac:dyDescent="0.25">
      <c r="A2121" s="3">
        <v>2000</v>
      </c>
      <c r="B2121" s="3">
        <v>2015</v>
      </c>
      <c r="C2121" s="8" t="s">
        <v>8219</v>
      </c>
      <c r="D2121" s="3">
        <v>22</v>
      </c>
      <c r="E2121">
        <f t="shared" si="33"/>
        <v>8208.7224040000001</v>
      </c>
      <c r="F2121" s="3">
        <v>112.602</v>
      </c>
    </row>
    <row r="2122" spans="1:6" x14ac:dyDescent="0.25">
      <c r="A2122" s="3">
        <v>8000</v>
      </c>
      <c r="B2122" s="3">
        <v>8070.43</v>
      </c>
      <c r="C2122" s="8" t="s">
        <v>8219</v>
      </c>
      <c r="D2122" s="3">
        <v>69</v>
      </c>
      <c r="E2122">
        <f t="shared" si="33"/>
        <v>1901.1344040000004</v>
      </c>
      <c r="F2122" s="3">
        <v>112.602</v>
      </c>
    </row>
    <row r="2123" spans="1:6" x14ac:dyDescent="0.25">
      <c r="A2123" s="3">
        <v>50000</v>
      </c>
      <c r="B2123" s="3">
        <v>284</v>
      </c>
      <c r="C2123" s="9" t="s">
        <v>8221</v>
      </c>
      <c r="D2123" s="3">
        <v>10</v>
      </c>
      <c r="E2123">
        <f t="shared" si="33"/>
        <v>10527.170404</v>
      </c>
      <c r="F2123" s="3">
        <v>112.602</v>
      </c>
    </row>
    <row r="2124" spans="1:6" x14ac:dyDescent="0.25">
      <c r="A2124" s="3">
        <v>80000</v>
      </c>
      <c r="B2124" s="3">
        <v>310</v>
      </c>
      <c r="C2124" s="9" t="s">
        <v>8221</v>
      </c>
      <c r="D2124" s="3">
        <v>3</v>
      </c>
      <c r="E2124">
        <f t="shared" si="33"/>
        <v>12012.598404</v>
      </c>
      <c r="F2124" s="3">
        <v>112.602</v>
      </c>
    </row>
    <row r="2125" spans="1:6" x14ac:dyDescent="0.25">
      <c r="A2125" s="3">
        <v>500</v>
      </c>
      <c r="B2125" s="3">
        <v>50</v>
      </c>
      <c r="C2125" s="9" t="s">
        <v>8221</v>
      </c>
      <c r="D2125" s="3">
        <v>5</v>
      </c>
      <c r="E2125">
        <f t="shared" si="33"/>
        <v>11578.190404000001</v>
      </c>
      <c r="F2125" s="3">
        <v>112.602</v>
      </c>
    </row>
    <row r="2126" spans="1:6" x14ac:dyDescent="0.25">
      <c r="A2126" s="3">
        <v>1100</v>
      </c>
      <c r="B2126" s="3">
        <v>115</v>
      </c>
      <c r="C2126" s="9" t="s">
        <v>8221</v>
      </c>
      <c r="D2126" s="3">
        <v>5</v>
      </c>
      <c r="E2126">
        <f t="shared" si="33"/>
        <v>11578.190404000001</v>
      </c>
      <c r="F2126" s="3">
        <v>112.602</v>
      </c>
    </row>
    <row r="2127" spans="1:6" x14ac:dyDescent="0.25">
      <c r="A2127" s="3">
        <v>60000</v>
      </c>
      <c r="B2127" s="3">
        <v>852</v>
      </c>
      <c r="C2127" s="9" t="s">
        <v>8221</v>
      </c>
      <c r="D2127" s="3">
        <v>27</v>
      </c>
      <c r="E2127">
        <f t="shared" si="33"/>
        <v>7327.7024040000006</v>
      </c>
      <c r="F2127" s="3">
        <v>112.602</v>
      </c>
    </row>
    <row r="2128" spans="1:6" x14ac:dyDescent="0.25">
      <c r="A2128" s="3">
        <v>20000</v>
      </c>
      <c r="B2128" s="3">
        <v>10</v>
      </c>
      <c r="C2128" s="9" t="s">
        <v>8221</v>
      </c>
      <c r="D2128" s="3">
        <v>2</v>
      </c>
      <c r="E2128">
        <f t="shared" si="33"/>
        <v>12232.802404</v>
      </c>
      <c r="F2128" s="3">
        <v>112.602</v>
      </c>
    </row>
    <row r="2129" spans="1:6" x14ac:dyDescent="0.25">
      <c r="A2129" s="3">
        <v>28000</v>
      </c>
      <c r="B2129" s="3">
        <v>8076</v>
      </c>
      <c r="C2129" s="9" t="s">
        <v>8221</v>
      </c>
      <c r="D2129" s="3">
        <v>236</v>
      </c>
      <c r="E2129">
        <f t="shared" si="33"/>
        <v>15227.066403999999</v>
      </c>
      <c r="F2129" s="3">
        <v>112.602</v>
      </c>
    </row>
    <row r="2130" spans="1:6" x14ac:dyDescent="0.25">
      <c r="A2130" s="3">
        <v>15000</v>
      </c>
      <c r="B2130" s="3">
        <v>25</v>
      </c>
      <c r="C2130" s="9" t="s">
        <v>8221</v>
      </c>
      <c r="D2130" s="3">
        <v>1</v>
      </c>
      <c r="E2130">
        <f t="shared" si="33"/>
        <v>12455.006404000002</v>
      </c>
      <c r="F2130" s="3">
        <v>112.602</v>
      </c>
    </row>
    <row r="2131" spans="1:6" x14ac:dyDescent="0.25">
      <c r="A2131" s="3">
        <v>2000</v>
      </c>
      <c r="B2131" s="3">
        <v>236</v>
      </c>
      <c r="C2131" s="9" t="s">
        <v>8221</v>
      </c>
      <c r="D2131" s="3">
        <v>12</v>
      </c>
      <c r="E2131">
        <f t="shared" si="33"/>
        <v>10120.762404000001</v>
      </c>
      <c r="F2131" s="3">
        <v>112.602</v>
      </c>
    </row>
    <row r="2132" spans="1:6" x14ac:dyDescent="0.25">
      <c r="A2132" s="3">
        <v>42000</v>
      </c>
      <c r="B2132" s="3">
        <v>85</v>
      </c>
      <c r="C2132" s="9" t="s">
        <v>8221</v>
      </c>
      <c r="D2132" s="3">
        <v>4</v>
      </c>
      <c r="E2132">
        <f t="shared" si="33"/>
        <v>11794.394404000001</v>
      </c>
      <c r="F2132" s="3">
        <v>112.602</v>
      </c>
    </row>
    <row r="2133" spans="1:6" x14ac:dyDescent="0.25">
      <c r="A2133" s="3">
        <v>500</v>
      </c>
      <c r="B2133" s="3">
        <v>25</v>
      </c>
      <c r="C2133" s="9" t="s">
        <v>8221</v>
      </c>
      <c r="D2133" s="3">
        <v>3</v>
      </c>
      <c r="E2133">
        <f t="shared" si="33"/>
        <v>12012.598404</v>
      </c>
      <c r="F2133" s="3">
        <v>112.602</v>
      </c>
    </row>
    <row r="2134" spans="1:6" x14ac:dyDescent="0.25">
      <c r="A2134" s="3">
        <v>100000</v>
      </c>
      <c r="B2134" s="3">
        <v>2112.9899999999998</v>
      </c>
      <c r="C2134" s="9" t="s">
        <v>8221</v>
      </c>
      <c r="D2134" s="3">
        <v>99</v>
      </c>
      <c r="E2134">
        <f t="shared" si="33"/>
        <v>185.0144040000001</v>
      </c>
      <c r="F2134" s="3">
        <v>112.602</v>
      </c>
    </row>
    <row r="2135" spans="1:6" x14ac:dyDescent="0.25">
      <c r="A2135" s="3">
        <v>1000</v>
      </c>
      <c r="B2135" s="3">
        <v>16</v>
      </c>
      <c r="C2135" s="9" t="s">
        <v>8221</v>
      </c>
      <c r="D2135" s="3">
        <v>3</v>
      </c>
      <c r="E2135">
        <f t="shared" si="33"/>
        <v>12012.598404</v>
      </c>
      <c r="F2135" s="3">
        <v>112.602</v>
      </c>
    </row>
    <row r="2136" spans="1:6" x14ac:dyDescent="0.25">
      <c r="A2136" s="3">
        <v>6000</v>
      </c>
      <c r="B2136" s="3">
        <v>104</v>
      </c>
      <c r="C2136" s="9" t="s">
        <v>8221</v>
      </c>
      <c r="D2136" s="3">
        <v>3</v>
      </c>
      <c r="E2136">
        <f t="shared" si="33"/>
        <v>12012.598404</v>
      </c>
      <c r="F2136" s="3">
        <v>112.602</v>
      </c>
    </row>
    <row r="2137" spans="1:6" x14ac:dyDescent="0.25">
      <c r="A2137" s="3">
        <v>5000</v>
      </c>
      <c r="B2137" s="3">
        <v>478</v>
      </c>
      <c r="C2137" s="9" t="s">
        <v>8221</v>
      </c>
      <c r="D2137" s="3">
        <v>22</v>
      </c>
      <c r="E2137">
        <f t="shared" si="33"/>
        <v>8208.7224040000001</v>
      </c>
      <c r="F2137" s="3">
        <v>112.602</v>
      </c>
    </row>
    <row r="2138" spans="1:6" x14ac:dyDescent="0.25">
      <c r="A2138" s="3">
        <v>80000</v>
      </c>
      <c r="B2138" s="3">
        <v>47.69</v>
      </c>
      <c r="C2138" s="9" t="s">
        <v>8221</v>
      </c>
      <c r="D2138" s="3">
        <v>4</v>
      </c>
      <c r="E2138">
        <f t="shared" si="33"/>
        <v>11794.394404000001</v>
      </c>
      <c r="F2138" s="3">
        <v>112.602</v>
      </c>
    </row>
    <row r="2139" spans="1:6" x14ac:dyDescent="0.25">
      <c r="A2139" s="3">
        <v>50000</v>
      </c>
      <c r="B2139" s="3">
        <v>14203</v>
      </c>
      <c r="C2139" s="9" t="s">
        <v>8221</v>
      </c>
      <c r="D2139" s="3">
        <v>534</v>
      </c>
      <c r="E2139">
        <f t="shared" si="33"/>
        <v>177576.27440400003</v>
      </c>
      <c r="F2139" s="3">
        <v>112.602</v>
      </c>
    </row>
    <row r="2140" spans="1:6" x14ac:dyDescent="0.25">
      <c r="A2140" s="3">
        <v>1000</v>
      </c>
      <c r="B2140" s="3">
        <v>128</v>
      </c>
      <c r="C2140" s="9" t="s">
        <v>8221</v>
      </c>
      <c r="D2140" s="3">
        <v>12</v>
      </c>
      <c r="E2140">
        <f t="shared" si="33"/>
        <v>10120.762404000001</v>
      </c>
      <c r="F2140" s="3">
        <v>112.602</v>
      </c>
    </row>
    <row r="2141" spans="1:6" x14ac:dyDescent="0.25">
      <c r="A2141" s="3">
        <v>30000</v>
      </c>
      <c r="B2141" s="3">
        <v>1626</v>
      </c>
      <c r="C2141" s="9" t="s">
        <v>8221</v>
      </c>
      <c r="D2141" s="3">
        <v>56</v>
      </c>
      <c r="E2141">
        <f t="shared" si="33"/>
        <v>3203.7864040000004</v>
      </c>
      <c r="F2141" s="3">
        <v>112.602</v>
      </c>
    </row>
    <row r="2142" spans="1:6" x14ac:dyDescent="0.25">
      <c r="A2142" s="3">
        <v>500000</v>
      </c>
      <c r="B2142" s="3">
        <v>560</v>
      </c>
      <c r="C2142" s="9" t="s">
        <v>8221</v>
      </c>
      <c r="D2142" s="3">
        <v>11</v>
      </c>
      <c r="E2142">
        <f t="shared" si="33"/>
        <v>10322.966404000001</v>
      </c>
      <c r="F2142" s="3">
        <v>112.602</v>
      </c>
    </row>
    <row r="2143" spans="1:6" x14ac:dyDescent="0.25">
      <c r="A2143" s="3">
        <v>15000</v>
      </c>
      <c r="B2143" s="3">
        <v>0</v>
      </c>
      <c r="C2143" s="9" t="s">
        <v>8221</v>
      </c>
      <c r="D2143" s="3">
        <v>0</v>
      </c>
      <c r="E2143">
        <f t="shared" si="33"/>
        <v>12679.210404000001</v>
      </c>
      <c r="F2143" s="3">
        <v>112.602</v>
      </c>
    </row>
    <row r="2144" spans="1:6" x14ac:dyDescent="0.25">
      <c r="A2144" s="3">
        <v>10500</v>
      </c>
      <c r="B2144" s="3">
        <v>601</v>
      </c>
      <c r="C2144" s="9" t="s">
        <v>8221</v>
      </c>
      <c r="D2144" s="3">
        <v>12</v>
      </c>
      <c r="E2144">
        <f t="shared" si="33"/>
        <v>10120.762404000001</v>
      </c>
      <c r="F2144" s="3">
        <v>112.602</v>
      </c>
    </row>
    <row r="2145" spans="1:6" x14ac:dyDescent="0.25">
      <c r="A2145" s="3">
        <v>2000</v>
      </c>
      <c r="B2145" s="3">
        <v>225</v>
      </c>
      <c r="C2145" s="9" t="s">
        <v>8221</v>
      </c>
      <c r="D2145" s="3">
        <v>5</v>
      </c>
      <c r="E2145">
        <f t="shared" si="33"/>
        <v>11578.190404000001</v>
      </c>
      <c r="F2145" s="3">
        <v>112.602</v>
      </c>
    </row>
    <row r="2146" spans="1:6" x14ac:dyDescent="0.25">
      <c r="A2146" s="3">
        <v>35500</v>
      </c>
      <c r="B2146" s="3">
        <v>607</v>
      </c>
      <c r="C2146" s="9" t="s">
        <v>8221</v>
      </c>
      <c r="D2146" s="3">
        <v>24</v>
      </c>
      <c r="E2146">
        <f t="shared" si="33"/>
        <v>7850.3144040000006</v>
      </c>
      <c r="F2146" s="3">
        <v>112.602</v>
      </c>
    </row>
    <row r="2147" spans="1:6" x14ac:dyDescent="0.25">
      <c r="A2147" s="3">
        <v>15000</v>
      </c>
      <c r="B2147" s="3">
        <v>4565</v>
      </c>
      <c r="C2147" s="9" t="s">
        <v>8221</v>
      </c>
      <c r="D2147" s="3">
        <v>89</v>
      </c>
      <c r="E2147">
        <f t="shared" si="33"/>
        <v>557.0544040000002</v>
      </c>
      <c r="F2147" s="3">
        <v>112.602</v>
      </c>
    </row>
    <row r="2148" spans="1:6" x14ac:dyDescent="0.25">
      <c r="A2148" s="3">
        <v>5000</v>
      </c>
      <c r="B2148" s="3">
        <v>1</v>
      </c>
      <c r="C2148" s="9" t="s">
        <v>8221</v>
      </c>
      <c r="D2148" s="3">
        <v>1</v>
      </c>
      <c r="E2148">
        <f t="shared" si="33"/>
        <v>12455.006404000002</v>
      </c>
      <c r="F2148" s="3">
        <v>112.602</v>
      </c>
    </row>
    <row r="2149" spans="1:6" x14ac:dyDescent="0.25">
      <c r="A2149" s="3">
        <v>390000</v>
      </c>
      <c r="B2149" s="3">
        <v>2716</v>
      </c>
      <c r="C2149" s="9" t="s">
        <v>8221</v>
      </c>
      <c r="D2149" s="3">
        <v>55</v>
      </c>
      <c r="E2149">
        <f t="shared" si="33"/>
        <v>3317.9904040000006</v>
      </c>
      <c r="F2149" s="3">
        <v>112.602</v>
      </c>
    </row>
    <row r="2150" spans="1:6" x14ac:dyDescent="0.25">
      <c r="A2150" s="3">
        <v>100</v>
      </c>
      <c r="B2150" s="3">
        <v>2</v>
      </c>
      <c r="C2150" s="9" t="s">
        <v>8221</v>
      </c>
      <c r="D2150" s="3">
        <v>2</v>
      </c>
      <c r="E2150">
        <f t="shared" si="33"/>
        <v>12232.802404</v>
      </c>
      <c r="F2150" s="3">
        <v>112.602</v>
      </c>
    </row>
    <row r="2151" spans="1:6" x14ac:dyDescent="0.25">
      <c r="A2151" s="3">
        <v>2000</v>
      </c>
      <c r="B2151" s="3">
        <v>0</v>
      </c>
      <c r="C2151" s="9" t="s">
        <v>8221</v>
      </c>
      <c r="D2151" s="3">
        <v>0</v>
      </c>
      <c r="E2151">
        <f t="shared" si="33"/>
        <v>12679.210404000001</v>
      </c>
      <c r="F2151" s="3">
        <v>112.602</v>
      </c>
    </row>
    <row r="2152" spans="1:6" x14ac:dyDescent="0.25">
      <c r="A2152" s="3">
        <v>50000</v>
      </c>
      <c r="B2152" s="3">
        <v>405</v>
      </c>
      <c r="C2152" s="9" t="s">
        <v>8221</v>
      </c>
      <c r="D2152" s="3">
        <v>4</v>
      </c>
      <c r="E2152">
        <f t="shared" si="33"/>
        <v>11794.394404000001</v>
      </c>
      <c r="F2152" s="3">
        <v>112.602</v>
      </c>
    </row>
    <row r="2153" spans="1:6" x14ac:dyDescent="0.25">
      <c r="A2153" s="3">
        <v>45000</v>
      </c>
      <c r="B2153" s="3">
        <v>118</v>
      </c>
      <c r="C2153" s="9" t="s">
        <v>8221</v>
      </c>
      <c r="D2153" s="3">
        <v>6</v>
      </c>
      <c r="E2153">
        <f t="shared" si="33"/>
        <v>11363.986404000001</v>
      </c>
      <c r="F2153" s="3">
        <v>112.602</v>
      </c>
    </row>
    <row r="2154" spans="1:6" x14ac:dyDescent="0.25">
      <c r="A2154" s="3">
        <v>30000</v>
      </c>
      <c r="B2154" s="3">
        <v>50</v>
      </c>
      <c r="C2154" s="9" t="s">
        <v>8221</v>
      </c>
      <c r="D2154" s="3">
        <v>4</v>
      </c>
      <c r="E2154">
        <f t="shared" si="33"/>
        <v>11794.394404000001</v>
      </c>
      <c r="F2154" s="3">
        <v>112.602</v>
      </c>
    </row>
    <row r="2155" spans="1:6" x14ac:dyDescent="0.25">
      <c r="A2155" s="3">
        <v>372625</v>
      </c>
      <c r="B2155" s="3">
        <v>34</v>
      </c>
      <c r="C2155" s="9" t="s">
        <v>8221</v>
      </c>
      <c r="D2155" s="3">
        <v>4</v>
      </c>
      <c r="E2155">
        <f t="shared" si="33"/>
        <v>11794.394404000001</v>
      </c>
      <c r="F2155" s="3">
        <v>112.602</v>
      </c>
    </row>
    <row r="2156" spans="1:6" x14ac:dyDescent="0.25">
      <c r="A2156" s="3">
        <v>250</v>
      </c>
      <c r="B2156" s="3">
        <v>2</v>
      </c>
      <c r="C2156" s="9" t="s">
        <v>8221</v>
      </c>
      <c r="D2156" s="3">
        <v>2</v>
      </c>
      <c r="E2156">
        <f t="shared" si="33"/>
        <v>12232.802404</v>
      </c>
      <c r="F2156" s="3">
        <v>112.602</v>
      </c>
    </row>
    <row r="2157" spans="1:6" x14ac:dyDescent="0.25">
      <c r="A2157" s="3">
        <v>5000</v>
      </c>
      <c r="B2157" s="3">
        <v>115</v>
      </c>
      <c r="C2157" s="9" t="s">
        <v>8221</v>
      </c>
      <c r="D2157" s="3">
        <v>5</v>
      </c>
      <c r="E2157">
        <f t="shared" si="33"/>
        <v>11578.190404000001</v>
      </c>
      <c r="F2157" s="3">
        <v>112.602</v>
      </c>
    </row>
    <row r="2158" spans="1:6" x14ac:dyDescent="0.25">
      <c r="A2158" s="3">
        <v>56000</v>
      </c>
      <c r="B2158" s="3">
        <v>1493</v>
      </c>
      <c r="C2158" s="9" t="s">
        <v>8221</v>
      </c>
      <c r="D2158" s="3">
        <v>83</v>
      </c>
      <c r="E2158">
        <f t="shared" si="33"/>
        <v>876.27840400000025</v>
      </c>
      <c r="F2158" s="3">
        <v>112.602</v>
      </c>
    </row>
    <row r="2159" spans="1:6" x14ac:dyDescent="0.25">
      <c r="A2159" s="3">
        <v>75000</v>
      </c>
      <c r="B2159" s="3">
        <v>21144</v>
      </c>
      <c r="C2159" s="9" t="s">
        <v>8221</v>
      </c>
      <c r="D2159" s="3">
        <v>57</v>
      </c>
      <c r="E2159">
        <f t="shared" si="33"/>
        <v>3091.5824040000002</v>
      </c>
      <c r="F2159" s="3">
        <v>112.602</v>
      </c>
    </row>
    <row r="2160" spans="1:6" x14ac:dyDescent="0.25">
      <c r="A2160" s="3">
        <v>300000</v>
      </c>
      <c r="B2160" s="3">
        <v>19770.11</v>
      </c>
      <c r="C2160" s="9" t="s">
        <v>8221</v>
      </c>
      <c r="D2160" s="3">
        <v>311</v>
      </c>
      <c r="E2160">
        <f t="shared" si="33"/>
        <v>39361.766404000002</v>
      </c>
      <c r="F2160" s="3">
        <v>112.602</v>
      </c>
    </row>
    <row r="2161" spans="1:6" x14ac:dyDescent="0.25">
      <c r="A2161" s="3">
        <v>3600</v>
      </c>
      <c r="B2161" s="3">
        <v>26</v>
      </c>
      <c r="C2161" s="9" t="s">
        <v>8221</v>
      </c>
      <c r="D2161" s="3">
        <v>2</v>
      </c>
      <c r="E2161">
        <f t="shared" si="33"/>
        <v>12232.802404</v>
      </c>
      <c r="F2161" s="3">
        <v>112.602</v>
      </c>
    </row>
    <row r="2162" spans="1:6" x14ac:dyDescent="0.25">
      <c r="A2162" s="3">
        <v>10000</v>
      </c>
      <c r="B2162" s="3">
        <v>85</v>
      </c>
      <c r="C2162" s="9" t="s">
        <v>8221</v>
      </c>
      <c r="D2162" s="3">
        <v>16</v>
      </c>
      <c r="E2162">
        <f t="shared" si="33"/>
        <v>9331.9464040000003</v>
      </c>
      <c r="F2162" s="3">
        <v>112.602</v>
      </c>
    </row>
    <row r="2163" spans="1:6" x14ac:dyDescent="0.25">
      <c r="A2163" s="3">
        <v>400</v>
      </c>
      <c r="B2163" s="3">
        <v>463</v>
      </c>
      <c r="C2163" s="8" t="s">
        <v>8219</v>
      </c>
      <c r="D2163" s="3">
        <v>13</v>
      </c>
      <c r="E2163">
        <f t="shared" si="33"/>
        <v>9920.5584040000012</v>
      </c>
      <c r="F2163" s="3">
        <v>112.602</v>
      </c>
    </row>
    <row r="2164" spans="1:6" x14ac:dyDescent="0.25">
      <c r="A2164" s="3">
        <v>4500</v>
      </c>
      <c r="B2164" s="3">
        <v>5052</v>
      </c>
      <c r="C2164" s="8" t="s">
        <v>8219</v>
      </c>
      <c r="D2164" s="3">
        <v>58</v>
      </c>
      <c r="E2164">
        <f t="shared" si="33"/>
        <v>2981.3784040000005</v>
      </c>
      <c r="F2164" s="3">
        <v>112.602</v>
      </c>
    </row>
    <row r="2165" spans="1:6" x14ac:dyDescent="0.25">
      <c r="A2165" s="3">
        <v>2500</v>
      </c>
      <c r="B2165" s="3">
        <v>3305</v>
      </c>
      <c r="C2165" s="8" t="s">
        <v>8219</v>
      </c>
      <c r="D2165" s="3">
        <v>44</v>
      </c>
      <c r="E2165">
        <f t="shared" si="33"/>
        <v>4706.2344040000007</v>
      </c>
      <c r="F2165" s="3">
        <v>112.602</v>
      </c>
    </row>
    <row r="2166" spans="1:6" x14ac:dyDescent="0.25">
      <c r="A2166" s="3">
        <v>5500</v>
      </c>
      <c r="B2166" s="3">
        <v>5645</v>
      </c>
      <c r="C2166" s="8" t="s">
        <v>8219</v>
      </c>
      <c r="D2166" s="3">
        <v>83</v>
      </c>
      <c r="E2166">
        <f t="shared" si="33"/>
        <v>876.27840400000025</v>
      </c>
      <c r="F2166" s="3">
        <v>112.602</v>
      </c>
    </row>
    <row r="2167" spans="1:6" x14ac:dyDescent="0.25">
      <c r="A2167" s="3">
        <v>2500</v>
      </c>
      <c r="B2167" s="3">
        <v>3466</v>
      </c>
      <c r="C2167" s="8" t="s">
        <v>8219</v>
      </c>
      <c r="D2167" s="3">
        <v>117</v>
      </c>
      <c r="E2167">
        <f t="shared" si="33"/>
        <v>19.342403999999966</v>
      </c>
      <c r="F2167" s="3">
        <v>112.602</v>
      </c>
    </row>
    <row r="2168" spans="1:6" x14ac:dyDescent="0.25">
      <c r="A2168" s="3">
        <v>2000</v>
      </c>
      <c r="B2168" s="3">
        <v>2932</v>
      </c>
      <c r="C2168" s="8" t="s">
        <v>8219</v>
      </c>
      <c r="D2168" s="3">
        <v>32</v>
      </c>
      <c r="E2168">
        <f t="shared" si="33"/>
        <v>6496.682404000001</v>
      </c>
      <c r="F2168" s="3">
        <v>112.602</v>
      </c>
    </row>
    <row r="2169" spans="1:6" x14ac:dyDescent="0.25">
      <c r="A2169" s="3">
        <v>150</v>
      </c>
      <c r="B2169" s="3">
        <v>180</v>
      </c>
      <c r="C2169" s="8" t="s">
        <v>8219</v>
      </c>
      <c r="D2169" s="3">
        <v>8</v>
      </c>
      <c r="E2169">
        <f t="shared" si="33"/>
        <v>10941.578404000002</v>
      </c>
      <c r="F2169" s="3">
        <v>112.602</v>
      </c>
    </row>
    <row r="2170" spans="1:6" x14ac:dyDescent="0.25">
      <c r="A2170" s="3">
        <v>18000</v>
      </c>
      <c r="B2170" s="3">
        <v>21884.69</v>
      </c>
      <c r="C2170" s="8" t="s">
        <v>8219</v>
      </c>
      <c r="D2170" s="3">
        <v>340</v>
      </c>
      <c r="E2170">
        <f t="shared" si="33"/>
        <v>51709.850403999997</v>
      </c>
      <c r="F2170" s="3">
        <v>112.602</v>
      </c>
    </row>
    <row r="2171" spans="1:6" x14ac:dyDescent="0.25">
      <c r="A2171" s="3">
        <v>153</v>
      </c>
      <c r="B2171" s="3">
        <v>153</v>
      </c>
      <c r="C2171" s="8" t="s">
        <v>8219</v>
      </c>
      <c r="D2171" s="3">
        <v>7</v>
      </c>
      <c r="E2171">
        <f t="shared" si="33"/>
        <v>11151.782404000001</v>
      </c>
      <c r="F2171" s="3">
        <v>112.602</v>
      </c>
    </row>
    <row r="2172" spans="1:6" x14ac:dyDescent="0.25">
      <c r="A2172" s="3">
        <v>350</v>
      </c>
      <c r="B2172" s="3">
        <v>633</v>
      </c>
      <c r="C2172" s="8" t="s">
        <v>8219</v>
      </c>
      <c r="D2172" s="3">
        <v>19</v>
      </c>
      <c r="E2172">
        <f t="shared" si="33"/>
        <v>8761.3344040000011</v>
      </c>
      <c r="F2172" s="3">
        <v>112.602</v>
      </c>
    </row>
    <row r="2173" spans="1:6" x14ac:dyDescent="0.25">
      <c r="A2173" s="3">
        <v>4000</v>
      </c>
      <c r="B2173" s="3">
        <v>4243</v>
      </c>
      <c r="C2173" s="8" t="s">
        <v>8219</v>
      </c>
      <c r="D2173" s="3">
        <v>47</v>
      </c>
      <c r="E2173">
        <f t="shared" si="33"/>
        <v>4303.6224040000006</v>
      </c>
      <c r="F2173" s="3">
        <v>112.602</v>
      </c>
    </row>
    <row r="2174" spans="1:6" x14ac:dyDescent="0.25">
      <c r="A2174" s="3">
        <v>1000</v>
      </c>
      <c r="B2174" s="3">
        <v>1000</v>
      </c>
      <c r="C2174" s="8" t="s">
        <v>8219</v>
      </c>
      <c r="D2174" s="3">
        <v>13</v>
      </c>
      <c r="E2174">
        <f t="shared" si="33"/>
        <v>9920.5584040000012</v>
      </c>
      <c r="F2174" s="3">
        <v>112.602</v>
      </c>
    </row>
    <row r="2175" spans="1:6" x14ac:dyDescent="0.25">
      <c r="A2175" s="3">
        <v>4200</v>
      </c>
      <c r="B2175" s="3">
        <v>5331</v>
      </c>
      <c r="C2175" s="8" t="s">
        <v>8219</v>
      </c>
      <c r="D2175" s="3">
        <v>90</v>
      </c>
      <c r="E2175">
        <f t="shared" si="33"/>
        <v>510.8504040000002</v>
      </c>
      <c r="F2175" s="3">
        <v>112.602</v>
      </c>
    </row>
    <row r="2176" spans="1:6" x14ac:dyDescent="0.25">
      <c r="A2176" s="3">
        <v>4000</v>
      </c>
      <c r="B2176" s="3">
        <v>4119</v>
      </c>
      <c r="C2176" s="8" t="s">
        <v>8219</v>
      </c>
      <c r="D2176" s="3">
        <v>63</v>
      </c>
      <c r="E2176">
        <f t="shared" si="33"/>
        <v>2460.3584040000005</v>
      </c>
      <c r="F2176" s="3">
        <v>112.602</v>
      </c>
    </row>
    <row r="2177" spans="1:6" x14ac:dyDescent="0.25">
      <c r="A2177" s="3">
        <v>700</v>
      </c>
      <c r="B2177" s="3">
        <v>1750</v>
      </c>
      <c r="C2177" s="8" t="s">
        <v>8219</v>
      </c>
      <c r="D2177" s="3">
        <v>26</v>
      </c>
      <c r="E2177">
        <f t="shared" si="33"/>
        <v>7499.9064040000003</v>
      </c>
      <c r="F2177" s="3">
        <v>112.602</v>
      </c>
    </row>
    <row r="2178" spans="1:6" x14ac:dyDescent="0.25">
      <c r="A2178" s="3">
        <v>5000</v>
      </c>
      <c r="B2178" s="3">
        <v>6301</v>
      </c>
      <c r="C2178" s="8" t="s">
        <v>8219</v>
      </c>
      <c r="D2178" s="3">
        <v>71</v>
      </c>
      <c r="E2178">
        <f t="shared" si="33"/>
        <v>1730.7264040000002</v>
      </c>
      <c r="F2178" s="3">
        <v>112.602</v>
      </c>
    </row>
    <row r="2179" spans="1:6" x14ac:dyDescent="0.25">
      <c r="A2179" s="3">
        <v>2500</v>
      </c>
      <c r="B2179" s="3">
        <v>2503</v>
      </c>
      <c r="C2179" s="8" t="s">
        <v>8219</v>
      </c>
      <c r="D2179" s="3">
        <v>38</v>
      </c>
      <c r="E2179">
        <f t="shared" ref="E2179:E2242" si="34">POWER(D2179-F2179,2)</f>
        <v>5565.4584040000009</v>
      </c>
      <c r="F2179" s="3">
        <v>112.602</v>
      </c>
    </row>
    <row r="2180" spans="1:6" x14ac:dyDescent="0.25">
      <c r="A2180" s="3">
        <v>25000</v>
      </c>
      <c r="B2180" s="3">
        <v>34660</v>
      </c>
      <c r="C2180" s="8" t="s">
        <v>8219</v>
      </c>
      <c r="D2180" s="3">
        <v>859</v>
      </c>
      <c r="E2180">
        <f t="shared" si="34"/>
        <v>557109.97440399998</v>
      </c>
      <c r="F2180" s="3">
        <v>112.602</v>
      </c>
    </row>
    <row r="2181" spans="1:6" x14ac:dyDescent="0.25">
      <c r="A2181" s="3">
        <v>1000</v>
      </c>
      <c r="B2181" s="3">
        <v>1614</v>
      </c>
      <c r="C2181" s="8" t="s">
        <v>8219</v>
      </c>
      <c r="D2181" s="3">
        <v>21</v>
      </c>
      <c r="E2181">
        <f t="shared" si="34"/>
        <v>8390.9264039999998</v>
      </c>
      <c r="F2181" s="3">
        <v>112.602</v>
      </c>
    </row>
    <row r="2182" spans="1:6" x14ac:dyDescent="0.25">
      <c r="A2182" s="3">
        <v>5000</v>
      </c>
      <c r="B2182" s="3">
        <v>5359.21</v>
      </c>
      <c r="C2182" s="8" t="s">
        <v>8219</v>
      </c>
      <c r="D2182" s="3">
        <v>78</v>
      </c>
      <c r="E2182">
        <f t="shared" si="34"/>
        <v>1197.2984040000003</v>
      </c>
      <c r="F2182" s="3">
        <v>112.602</v>
      </c>
    </row>
    <row r="2183" spans="1:6" x14ac:dyDescent="0.25">
      <c r="A2183" s="3">
        <v>2000</v>
      </c>
      <c r="B2183" s="3">
        <v>3062</v>
      </c>
      <c r="C2183" s="8" t="s">
        <v>8219</v>
      </c>
      <c r="D2183" s="3">
        <v>53</v>
      </c>
      <c r="E2183">
        <f t="shared" si="34"/>
        <v>3552.3984040000005</v>
      </c>
      <c r="F2183" s="3">
        <v>112.602</v>
      </c>
    </row>
    <row r="2184" spans="1:6" x14ac:dyDescent="0.25">
      <c r="A2184" s="3">
        <v>3000</v>
      </c>
      <c r="B2184" s="3">
        <v>15725</v>
      </c>
      <c r="C2184" s="8" t="s">
        <v>8219</v>
      </c>
      <c r="D2184" s="3">
        <v>356</v>
      </c>
      <c r="E2184">
        <f t="shared" si="34"/>
        <v>59242.586404000001</v>
      </c>
      <c r="F2184" s="3">
        <v>112.602</v>
      </c>
    </row>
    <row r="2185" spans="1:6" x14ac:dyDescent="0.25">
      <c r="A2185" s="3">
        <v>1800</v>
      </c>
      <c r="B2185" s="3">
        <v>8807</v>
      </c>
      <c r="C2185" s="8" t="s">
        <v>8219</v>
      </c>
      <c r="D2185" s="3">
        <v>279</v>
      </c>
      <c r="E2185">
        <f t="shared" si="34"/>
        <v>27688.294404</v>
      </c>
      <c r="F2185" s="3">
        <v>112.602</v>
      </c>
    </row>
    <row r="2186" spans="1:6" x14ac:dyDescent="0.25">
      <c r="A2186" s="3">
        <v>10000</v>
      </c>
      <c r="B2186" s="3">
        <v>28474</v>
      </c>
      <c r="C2186" s="8" t="s">
        <v>8219</v>
      </c>
      <c r="D2186" s="3">
        <v>266</v>
      </c>
      <c r="E2186">
        <f t="shared" si="34"/>
        <v>23530.946403999998</v>
      </c>
      <c r="F2186" s="3">
        <v>112.602</v>
      </c>
    </row>
    <row r="2187" spans="1:6" x14ac:dyDescent="0.25">
      <c r="A2187" s="3">
        <v>5000</v>
      </c>
      <c r="B2187" s="3">
        <v>92848.5</v>
      </c>
      <c r="C2187" s="8" t="s">
        <v>8219</v>
      </c>
      <c r="D2187" s="3">
        <v>623</v>
      </c>
      <c r="E2187">
        <f t="shared" si="34"/>
        <v>260506.11840400004</v>
      </c>
      <c r="F2187" s="3">
        <v>112.602</v>
      </c>
    </row>
    <row r="2188" spans="1:6" x14ac:dyDescent="0.25">
      <c r="A2188" s="3">
        <v>20000</v>
      </c>
      <c r="B2188" s="3">
        <v>21935</v>
      </c>
      <c r="C2188" s="8" t="s">
        <v>8219</v>
      </c>
      <c r="D2188" s="3">
        <v>392</v>
      </c>
      <c r="E2188">
        <f t="shared" si="34"/>
        <v>78063.242404000019</v>
      </c>
      <c r="F2188" s="3">
        <v>112.602</v>
      </c>
    </row>
    <row r="2189" spans="1:6" x14ac:dyDescent="0.25">
      <c r="A2189" s="3">
        <v>20000</v>
      </c>
      <c r="B2189" s="3">
        <v>202928.5</v>
      </c>
      <c r="C2189" s="8" t="s">
        <v>8219</v>
      </c>
      <c r="D2189" s="3">
        <v>3562</v>
      </c>
      <c r="E2189">
        <f t="shared" si="34"/>
        <v>11898346.562404001</v>
      </c>
      <c r="F2189" s="3">
        <v>112.602</v>
      </c>
    </row>
    <row r="2190" spans="1:6" x14ac:dyDescent="0.25">
      <c r="A2190" s="3">
        <v>5494</v>
      </c>
      <c r="B2190" s="3">
        <v>22645</v>
      </c>
      <c r="C2190" s="8" t="s">
        <v>8219</v>
      </c>
      <c r="D2190" s="3">
        <v>514</v>
      </c>
      <c r="E2190">
        <f t="shared" si="34"/>
        <v>161120.35440400001</v>
      </c>
      <c r="F2190" s="3">
        <v>112.602</v>
      </c>
    </row>
    <row r="2191" spans="1:6" x14ac:dyDescent="0.25">
      <c r="A2191" s="3">
        <v>1200</v>
      </c>
      <c r="B2191" s="3">
        <v>6039</v>
      </c>
      <c r="C2191" s="8" t="s">
        <v>8219</v>
      </c>
      <c r="D2191" s="3">
        <v>88</v>
      </c>
      <c r="E2191">
        <f t="shared" si="34"/>
        <v>605.25840400000016</v>
      </c>
      <c r="F2191" s="3">
        <v>112.602</v>
      </c>
    </row>
    <row r="2192" spans="1:6" x14ac:dyDescent="0.25">
      <c r="A2192" s="3">
        <v>19000</v>
      </c>
      <c r="B2192" s="3">
        <v>35076</v>
      </c>
      <c r="C2192" s="8" t="s">
        <v>8219</v>
      </c>
      <c r="D2192" s="3">
        <v>537</v>
      </c>
      <c r="E2192">
        <f t="shared" si="34"/>
        <v>180113.66240400003</v>
      </c>
      <c r="F2192" s="3">
        <v>112.602</v>
      </c>
    </row>
    <row r="2193" spans="1:6" x14ac:dyDescent="0.25">
      <c r="A2193" s="3">
        <v>750</v>
      </c>
      <c r="B2193" s="3">
        <v>898</v>
      </c>
      <c r="C2193" s="8" t="s">
        <v>8219</v>
      </c>
      <c r="D2193" s="3">
        <v>25</v>
      </c>
      <c r="E2193">
        <f t="shared" si="34"/>
        <v>7674.1104040000009</v>
      </c>
      <c r="F2193" s="3">
        <v>112.602</v>
      </c>
    </row>
    <row r="2194" spans="1:6" x14ac:dyDescent="0.25">
      <c r="A2194" s="3">
        <v>12000</v>
      </c>
      <c r="B2194" s="3">
        <v>129748.82</v>
      </c>
      <c r="C2194" s="8" t="s">
        <v>8219</v>
      </c>
      <c r="D2194" s="3">
        <v>3238</v>
      </c>
      <c r="E2194">
        <f t="shared" si="34"/>
        <v>9768112.6584040001</v>
      </c>
      <c r="F2194" s="3">
        <v>112.602</v>
      </c>
    </row>
    <row r="2195" spans="1:6" x14ac:dyDescent="0.25">
      <c r="A2195" s="3">
        <v>15000</v>
      </c>
      <c r="B2195" s="3">
        <v>67856</v>
      </c>
      <c r="C2195" s="8" t="s">
        <v>8219</v>
      </c>
      <c r="D2195" s="3">
        <v>897</v>
      </c>
      <c r="E2195">
        <f t="shared" si="34"/>
        <v>615280.222404</v>
      </c>
      <c r="F2195" s="3">
        <v>112.602</v>
      </c>
    </row>
    <row r="2196" spans="1:6" x14ac:dyDescent="0.25">
      <c r="A2196" s="3">
        <v>10000</v>
      </c>
      <c r="B2196" s="3">
        <v>53737</v>
      </c>
      <c r="C2196" s="8" t="s">
        <v>8219</v>
      </c>
      <c r="D2196" s="3">
        <v>878</v>
      </c>
      <c r="E2196">
        <f t="shared" si="34"/>
        <v>585834.09840400005</v>
      </c>
      <c r="F2196" s="3">
        <v>112.602</v>
      </c>
    </row>
    <row r="2197" spans="1:6" x14ac:dyDescent="0.25">
      <c r="A2197" s="3">
        <v>4600</v>
      </c>
      <c r="B2197" s="3">
        <v>5535</v>
      </c>
      <c r="C2197" s="8" t="s">
        <v>8219</v>
      </c>
      <c r="D2197" s="3">
        <v>115</v>
      </c>
      <c r="E2197">
        <f t="shared" si="34"/>
        <v>5.7504039999999819</v>
      </c>
      <c r="F2197" s="3">
        <v>112.602</v>
      </c>
    </row>
    <row r="2198" spans="1:6" x14ac:dyDescent="0.25">
      <c r="A2198" s="3">
        <v>14000</v>
      </c>
      <c r="B2198" s="3">
        <v>15937</v>
      </c>
      <c r="C2198" s="8" t="s">
        <v>8219</v>
      </c>
      <c r="D2198" s="3">
        <v>234</v>
      </c>
      <c r="E2198">
        <f t="shared" si="34"/>
        <v>14737.474403999999</v>
      </c>
      <c r="F2198" s="3">
        <v>112.602</v>
      </c>
    </row>
    <row r="2199" spans="1:6" x14ac:dyDescent="0.25">
      <c r="A2199" s="3">
        <v>30000</v>
      </c>
      <c r="B2199" s="3">
        <v>285309.33</v>
      </c>
      <c r="C2199" s="8" t="s">
        <v>8219</v>
      </c>
      <c r="D2199" s="3">
        <v>4330</v>
      </c>
      <c r="E2199">
        <f t="shared" si="34"/>
        <v>17786445.890404001</v>
      </c>
      <c r="F2199" s="3">
        <v>112.602</v>
      </c>
    </row>
    <row r="2200" spans="1:6" x14ac:dyDescent="0.25">
      <c r="A2200" s="3">
        <v>40000</v>
      </c>
      <c r="B2200" s="3">
        <v>53157</v>
      </c>
      <c r="C2200" s="8" t="s">
        <v>8219</v>
      </c>
      <c r="D2200" s="3">
        <v>651</v>
      </c>
      <c r="E2200">
        <f t="shared" si="34"/>
        <v>289872.40640400001</v>
      </c>
      <c r="F2200" s="3">
        <v>112.602</v>
      </c>
    </row>
    <row r="2201" spans="1:6" x14ac:dyDescent="0.25">
      <c r="A2201" s="3">
        <v>9000</v>
      </c>
      <c r="B2201" s="3">
        <v>13228</v>
      </c>
      <c r="C2201" s="8" t="s">
        <v>8219</v>
      </c>
      <c r="D2201" s="3">
        <v>251</v>
      </c>
      <c r="E2201">
        <f t="shared" si="34"/>
        <v>19154.006404</v>
      </c>
      <c r="F2201" s="3">
        <v>112.602</v>
      </c>
    </row>
    <row r="2202" spans="1:6" x14ac:dyDescent="0.25">
      <c r="A2202" s="3">
        <v>2000</v>
      </c>
      <c r="B2202" s="3">
        <v>10843</v>
      </c>
      <c r="C2202" s="8" t="s">
        <v>8219</v>
      </c>
      <c r="D2202" s="3">
        <v>263</v>
      </c>
      <c r="E2202">
        <f t="shared" si="34"/>
        <v>22619.558403999999</v>
      </c>
      <c r="F2202" s="3">
        <v>112.602</v>
      </c>
    </row>
    <row r="2203" spans="1:6" x14ac:dyDescent="0.25">
      <c r="A2203" s="3">
        <v>110</v>
      </c>
      <c r="B2203" s="3">
        <v>420.99</v>
      </c>
      <c r="C2203" s="8" t="s">
        <v>8219</v>
      </c>
      <c r="D2203" s="3">
        <v>28</v>
      </c>
      <c r="E2203">
        <f t="shared" si="34"/>
        <v>7157.4984040000008</v>
      </c>
      <c r="F2203" s="3">
        <v>112.602</v>
      </c>
    </row>
    <row r="2204" spans="1:6" x14ac:dyDescent="0.25">
      <c r="A2204" s="3">
        <v>4000</v>
      </c>
      <c r="B2204" s="3">
        <v>28167.25</v>
      </c>
      <c r="C2204" s="8" t="s">
        <v>8219</v>
      </c>
      <c r="D2204" s="3">
        <v>721</v>
      </c>
      <c r="E2204">
        <f t="shared" si="34"/>
        <v>370148.12640400004</v>
      </c>
      <c r="F2204" s="3">
        <v>112.602</v>
      </c>
    </row>
    <row r="2205" spans="1:6" x14ac:dyDescent="0.25">
      <c r="A2205" s="3">
        <v>2000</v>
      </c>
      <c r="B2205" s="3">
        <v>2191</v>
      </c>
      <c r="C2205" s="8" t="s">
        <v>8219</v>
      </c>
      <c r="D2205" s="3">
        <v>50</v>
      </c>
      <c r="E2205">
        <f t="shared" si="34"/>
        <v>3919.0104040000006</v>
      </c>
      <c r="F2205" s="3">
        <v>112.602</v>
      </c>
    </row>
    <row r="2206" spans="1:6" x14ac:dyDescent="0.25">
      <c r="A2206" s="3">
        <v>1500</v>
      </c>
      <c r="B2206" s="3">
        <v>1993</v>
      </c>
      <c r="C2206" s="8" t="s">
        <v>8219</v>
      </c>
      <c r="D2206" s="3">
        <v>73</v>
      </c>
      <c r="E2206">
        <f t="shared" si="34"/>
        <v>1568.3184040000003</v>
      </c>
      <c r="F2206" s="3">
        <v>112.602</v>
      </c>
    </row>
    <row r="2207" spans="1:6" x14ac:dyDescent="0.25">
      <c r="A2207" s="3">
        <v>750</v>
      </c>
      <c r="B2207" s="3">
        <v>1140</v>
      </c>
      <c r="C2207" s="8" t="s">
        <v>8219</v>
      </c>
      <c r="D2207" s="3">
        <v>27</v>
      </c>
      <c r="E2207">
        <f t="shared" si="34"/>
        <v>7327.7024040000006</v>
      </c>
      <c r="F2207" s="3">
        <v>112.602</v>
      </c>
    </row>
    <row r="2208" spans="1:6" x14ac:dyDescent="0.25">
      <c r="A2208" s="3">
        <v>1100</v>
      </c>
      <c r="B2208" s="3">
        <v>1130</v>
      </c>
      <c r="C2208" s="8" t="s">
        <v>8219</v>
      </c>
      <c r="D2208" s="3">
        <v>34</v>
      </c>
      <c r="E2208">
        <f t="shared" si="34"/>
        <v>6178.2744040000007</v>
      </c>
      <c r="F2208" s="3">
        <v>112.602</v>
      </c>
    </row>
    <row r="2209" spans="1:6" x14ac:dyDescent="0.25">
      <c r="A2209" s="3">
        <v>2000</v>
      </c>
      <c r="B2209" s="3">
        <v>2000</v>
      </c>
      <c r="C2209" s="8" t="s">
        <v>8219</v>
      </c>
      <c r="D2209" s="3">
        <v>7</v>
      </c>
      <c r="E2209">
        <f t="shared" si="34"/>
        <v>11151.782404000001</v>
      </c>
      <c r="F2209" s="3">
        <v>112.602</v>
      </c>
    </row>
    <row r="2210" spans="1:6" x14ac:dyDescent="0.25">
      <c r="A2210" s="3">
        <v>1000</v>
      </c>
      <c r="B2210" s="3">
        <v>1016</v>
      </c>
      <c r="C2210" s="8" t="s">
        <v>8219</v>
      </c>
      <c r="D2210" s="3">
        <v>24</v>
      </c>
      <c r="E2210">
        <f t="shared" si="34"/>
        <v>7850.3144040000006</v>
      </c>
      <c r="F2210" s="3">
        <v>112.602</v>
      </c>
    </row>
    <row r="2211" spans="1:6" x14ac:dyDescent="0.25">
      <c r="A2211" s="3">
        <v>500</v>
      </c>
      <c r="B2211" s="3">
        <v>754</v>
      </c>
      <c r="C2211" s="8" t="s">
        <v>8219</v>
      </c>
      <c r="D2211" s="3">
        <v>15</v>
      </c>
      <c r="E2211">
        <f t="shared" si="34"/>
        <v>9526.150404</v>
      </c>
      <c r="F2211" s="3">
        <v>112.602</v>
      </c>
    </row>
    <row r="2212" spans="1:6" x14ac:dyDescent="0.25">
      <c r="A2212" s="3">
        <v>4000</v>
      </c>
      <c r="B2212" s="3">
        <v>4457</v>
      </c>
      <c r="C2212" s="8" t="s">
        <v>8219</v>
      </c>
      <c r="D2212" s="3">
        <v>72</v>
      </c>
      <c r="E2212">
        <f t="shared" si="34"/>
        <v>1648.5224040000003</v>
      </c>
      <c r="F2212" s="3">
        <v>112.602</v>
      </c>
    </row>
    <row r="2213" spans="1:6" x14ac:dyDescent="0.25">
      <c r="A2213" s="3">
        <v>2500</v>
      </c>
      <c r="B2213" s="3">
        <v>4890</v>
      </c>
      <c r="C2213" s="8" t="s">
        <v>8219</v>
      </c>
      <c r="D2213" s="3">
        <v>120</v>
      </c>
      <c r="E2213">
        <f t="shared" si="34"/>
        <v>54.730403999999943</v>
      </c>
      <c r="F2213" s="3">
        <v>112.602</v>
      </c>
    </row>
    <row r="2214" spans="1:6" x14ac:dyDescent="0.25">
      <c r="A2214" s="3">
        <v>6000</v>
      </c>
      <c r="B2214" s="3">
        <v>6863</v>
      </c>
      <c r="C2214" s="8" t="s">
        <v>8219</v>
      </c>
      <c r="D2214" s="3">
        <v>123</v>
      </c>
      <c r="E2214">
        <f t="shared" si="34"/>
        <v>108.11840399999991</v>
      </c>
      <c r="F2214" s="3">
        <v>112.602</v>
      </c>
    </row>
    <row r="2215" spans="1:6" x14ac:dyDescent="0.25">
      <c r="A2215" s="3">
        <v>5</v>
      </c>
      <c r="B2215" s="3">
        <v>10</v>
      </c>
      <c r="C2215" s="8" t="s">
        <v>8219</v>
      </c>
      <c r="D2215" s="3">
        <v>1</v>
      </c>
      <c r="E2215">
        <f t="shared" si="34"/>
        <v>12455.006404000002</v>
      </c>
      <c r="F2215" s="3">
        <v>112.602</v>
      </c>
    </row>
    <row r="2216" spans="1:6" x14ac:dyDescent="0.25">
      <c r="A2216" s="3">
        <v>600</v>
      </c>
      <c r="B2216" s="3">
        <v>1755.01</v>
      </c>
      <c r="C2216" s="8" t="s">
        <v>8219</v>
      </c>
      <c r="D2216" s="3">
        <v>24</v>
      </c>
      <c r="E2216">
        <f t="shared" si="34"/>
        <v>7850.3144040000006</v>
      </c>
      <c r="F2216" s="3">
        <v>112.602</v>
      </c>
    </row>
    <row r="2217" spans="1:6" x14ac:dyDescent="0.25">
      <c r="A2217" s="3">
        <v>550</v>
      </c>
      <c r="B2217" s="3">
        <v>860</v>
      </c>
      <c r="C2217" s="8" t="s">
        <v>8219</v>
      </c>
      <c r="D2217" s="3">
        <v>33</v>
      </c>
      <c r="E2217">
        <f t="shared" si="34"/>
        <v>6336.4784040000004</v>
      </c>
      <c r="F2217" s="3">
        <v>112.602</v>
      </c>
    </row>
    <row r="2218" spans="1:6" x14ac:dyDescent="0.25">
      <c r="A2218" s="3">
        <v>300</v>
      </c>
      <c r="B2218" s="3">
        <v>317</v>
      </c>
      <c r="C2218" s="8" t="s">
        <v>8219</v>
      </c>
      <c r="D2218" s="3">
        <v>14</v>
      </c>
      <c r="E2218">
        <f t="shared" si="34"/>
        <v>9722.3544040000015</v>
      </c>
      <c r="F2218" s="3">
        <v>112.602</v>
      </c>
    </row>
    <row r="2219" spans="1:6" x14ac:dyDescent="0.25">
      <c r="A2219" s="3">
        <v>420</v>
      </c>
      <c r="B2219" s="3">
        <v>425</v>
      </c>
      <c r="C2219" s="8" t="s">
        <v>8219</v>
      </c>
      <c r="D2219" s="3">
        <v>9</v>
      </c>
      <c r="E2219">
        <f t="shared" si="34"/>
        <v>10733.374404</v>
      </c>
      <c r="F2219" s="3">
        <v>112.602</v>
      </c>
    </row>
    <row r="2220" spans="1:6" x14ac:dyDescent="0.25">
      <c r="A2220" s="3">
        <v>2000</v>
      </c>
      <c r="B2220" s="3">
        <v>2456.66</v>
      </c>
      <c r="C2220" s="8" t="s">
        <v>8219</v>
      </c>
      <c r="D2220" s="3">
        <v>76</v>
      </c>
      <c r="E2220">
        <f t="shared" si="34"/>
        <v>1339.7064040000002</v>
      </c>
      <c r="F2220" s="3">
        <v>112.602</v>
      </c>
    </row>
    <row r="2221" spans="1:6" x14ac:dyDescent="0.25">
      <c r="A2221" s="3">
        <v>1000</v>
      </c>
      <c r="B2221" s="3">
        <v>1015</v>
      </c>
      <c r="C2221" s="8" t="s">
        <v>8219</v>
      </c>
      <c r="D2221" s="3">
        <v>19</v>
      </c>
      <c r="E2221">
        <f t="shared" si="34"/>
        <v>8761.3344040000011</v>
      </c>
      <c r="F2221" s="3">
        <v>112.602</v>
      </c>
    </row>
    <row r="2222" spans="1:6" x14ac:dyDescent="0.25">
      <c r="A2222" s="3">
        <v>3500</v>
      </c>
      <c r="B2222" s="3">
        <v>3540</v>
      </c>
      <c r="C2222" s="8" t="s">
        <v>8219</v>
      </c>
      <c r="D2222" s="3">
        <v>69</v>
      </c>
      <c r="E2222">
        <f t="shared" si="34"/>
        <v>1901.1344040000004</v>
      </c>
      <c r="F2222" s="3">
        <v>112.602</v>
      </c>
    </row>
    <row r="2223" spans="1:6" x14ac:dyDescent="0.25">
      <c r="A2223" s="3">
        <v>7500</v>
      </c>
      <c r="B2223" s="3">
        <v>8109</v>
      </c>
      <c r="C2223" s="8" t="s">
        <v>8219</v>
      </c>
      <c r="D2223" s="3">
        <v>218</v>
      </c>
      <c r="E2223">
        <f t="shared" si="34"/>
        <v>11108.738404</v>
      </c>
      <c r="F2223" s="3">
        <v>112.602</v>
      </c>
    </row>
    <row r="2224" spans="1:6" x14ac:dyDescent="0.25">
      <c r="A2224" s="3">
        <v>500</v>
      </c>
      <c r="B2224" s="3">
        <v>813</v>
      </c>
      <c r="C2224" s="8" t="s">
        <v>8219</v>
      </c>
      <c r="D2224" s="3">
        <v>30</v>
      </c>
      <c r="E2224">
        <f t="shared" si="34"/>
        <v>6823.0904040000005</v>
      </c>
      <c r="F2224" s="3">
        <v>112.602</v>
      </c>
    </row>
    <row r="2225" spans="1:6" x14ac:dyDescent="0.25">
      <c r="A2225" s="3">
        <v>19500</v>
      </c>
      <c r="B2225" s="3">
        <v>20631</v>
      </c>
      <c r="C2225" s="8" t="s">
        <v>8219</v>
      </c>
      <c r="D2225" s="3">
        <v>100</v>
      </c>
      <c r="E2225">
        <f t="shared" si="34"/>
        <v>158.81040400000009</v>
      </c>
      <c r="F2225" s="3">
        <v>112.602</v>
      </c>
    </row>
    <row r="2226" spans="1:6" x14ac:dyDescent="0.25">
      <c r="A2226" s="3">
        <v>10000</v>
      </c>
      <c r="B2226" s="3">
        <v>24315</v>
      </c>
      <c r="C2226" s="8" t="s">
        <v>8219</v>
      </c>
      <c r="D2226" s="3">
        <v>296</v>
      </c>
      <c r="E2226">
        <f t="shared" si="34"/>
        <v>33634.826403999999</v>
      </c>
      <c r="F2226" s="3">
        <v>112.602</v>
      </c>
    </row>
    <row r="2227" spans="1:6" x14ac:dyDescent="0.25">
      <c r="A2227" s="3">
        <v>21000</v>
      </c>
      <c r="B2227" s="3">
        <v>198415.01</v>
      </c>
      <c r="C2227" s="8" t="s">
        <v>8219</v>
      </c>
      <c r="D2227" s="3">
        <v>1204</v>
      </c>
      <c r="E2227">
        <f t="shared" si="34"/>
        <v>1191149.5944039999</v>
      </c>
      <c r="F2227" s="3">
        <v>112.602</v>
      </c>
    </row>
    <row r="2228" spans="1:6" x14ac:dyDescent="0.25">
      <c r="A2228" s="3">
        <v>18000</v>
      </c>
      <c r="B2228" s="3">
        <v>19523.310000000001</v>
      </c>
      <c r="C2228" s="8" t="s">
        <v>8219</v>
      </c>
      <c r="D2228" s="3">
        <v>321</v>
      </c>
      <c r="E2228">
        <f t="shared" si="34"/>
        <v>43429.726404000001</v>
      </c>
      <c r="F2228" s="3">
        <v>112.602</v>
      </c>
    </row>
    <row r="2229" spans="1:6" x14ac:dyDescent="0.25">
      <c r="A2229" s="3">
        <v>13000</v>
      </c>
      <c r="B2229" s="3">
        <v>20459</v>
      </c>
      <c r="C2229" s="8" t="s">
        <v>8219</v>
      </c>
      <c r="D2229" s="3">
        <v>301</v>
      </c>
      <c r="E2229">
        <f t="shared" si="34"/>
        <v>35493.806403999995</v>
      </c>
      <c r="F2229" s="3">
        <v>112.602</v>
      </c>
    </row>
    <row r="2230" spans="1:6" x14ac:dyDescent="0.25">
      <c r="A2230" s="3">
        <v>1000</v>
      </c>
      <c r="B2230" s="3">
        <v>11744.9</v>
      </c>
      <c r="C2230" s="8" t="s">
        <v>8219</v>
      </c>
      <c r="D2230" s="3">
        <v>144</v>
      </c>
      <c r="E2230">
        <f t="shared" si="34"/>
        <v>985.83440399999972</v>
      </c>
      <c r="F2230" s="3">
        <v>112.602</v>
      </c>
    </row>
    <row r="2231" spans="1:6" x14ac:dyDescent="0.25">
      <c r="A2231" s="3">
        <v>8012</v>
      </c>
      <c r="B2231" s="3">
        <v>13704.33</v>
      </c>
      <c r="C2231" s="8" t="s">
        <v>8219</v>
      </c>
      <c r="D2231" s="3">
        <v>539</v>
      </c>
      <c r="E2231">
        <f t="shared" si="34"/>
        <v>181815.25440400001</v>
      </c>
      <c r="F2231" s="3">
        <v>112.602</v>
      </c>
    </row>
    <row r="2232" spans="1:6" x14ac:dyDescent="0.25">
      <c r="A2232" s="3">
        <v>8500</v>
      </c>
      <c r="B2232" s="3">
        <v>10706</v>
      </c>
      <c r="C2232" s="8" t="s">
        <v>8219</v>
      </c>
      <c r="D2232" s="3">
        <v>498</v>
      </c>
      <c r="E2232">
        <f t="shared" si="34"/>
        <v>148531.61840400001</v>
      </c>
      <c r="F2232" s="3">
        <v>112.602</v>
      </c>
    </row>
    <row r="2233" spans="1:6" x14ac:dyDescent="0.25">
      <c r="A2233" s="3">
        <v>2500</v>
      </c>
      <c r="B2233" s="3">
        <v>30303.24</v>
      </c>
      <c r="C2233" s="8" t="s">
        <v>8219</v>
      </c>
      <c r="D2233" s="3">
        <v>1113</v>
      </c>
      <c r="E2233">
        <f t="shared" si="34"/>
        <v>1000796.1584040001</v>
      </c>
      <c r="F2233" s="3">
        <v>112.602</v>
      </c>
    </row>
    <row r="2234" spans="1:6" x14ac:dyDescent="0.25">
      <c r="A2234" s="3">
        <v>5000</v>
      </c>
      <c r="B2234" s="3">
        <v>24790</v>
      </c>
      <c r="C2234" s="8" t="s">
        <v>8219</v>
      </c>
      <c r="D2234" s="3">
        <v>988</v>
      </c>
      <c r="E2234">
        <f t="shared" si="34"/>
        <v>766321.65840399999</v>
      </c>
      <c r="F2234" s="3">
        <v>112.602</v>
      </c>
    </row>
    <row r="2235" spans="1:6" x14ac:dyDescent="0.25">
      <c r="A2235" s="3">
        <v>2500</v>
      </c>
      <c r="B2235" s="3">
        <v>8301</v>
      </c>
      <c r="C2235" s="8" t="s">
        <v>8219</v>
      </c>
      <c r="D2235" s="3">
        <v>391</v>
      </c>
      <c r="E2235">
        <f t="shared" si="34"/>
        <v>77505.446404000017</v>
      </c>
      <c r="F2235" s="3">
        <v>112.602</v>
      </c>
    </row>
    <row r="2236" spans="1:6" x14ac:dyDescent="0.25">
      <c r="A2236" s="3">
        <v>100</v>
      </c>
      <c r="B2236" s="3">
        <v>1165</v>
      </c>
      <c r="C2236" s="8" t="s">
        <v>8219</v>
      </c>
      <c r="D2236" s="3">
        <v>28</v>
      </c>
      <c r="E2236">
        <f t="shared" si="34"/>
        <v>7157.4984040000008</v>
      </c>
      <c r="F2236" s="3">
        <v>112.602</v>
      </c>
    </row>
    <row r="2237" spans="1:6" x14ac:dyDescent="0.25">
      <c r="A2237" s="3">
        <v>13000</v>
      </c>
      <c r="B2237" s="3">
        <v>19931</v>
      </c>
      <c r="C2237" s="8" t="s">
        <v>8219</v>
      </c>
      <c r="D2237" s="3">
        <v>147</v>
      </c>
      <c r="E2237">
        <f t="shared" si="34"/>
        <v>1183.2224039999996</v>
      </c>
      <c r="F2237" s="3">
        <v>112.602</v>
      </c>
    </row>
    <row r="2238" spans="1:6" x14ac:dyDescent="0.25">
      <c r="A2238" s="3">
        <v>2800</v>
      </c>
      <c r="B2238" s="3">
        <v>15039</v>
      </c>
      <c r="C2238" s="8" t="s">
        <v>8219</v>
      </c>
      <c r="D2238" s="3">
        <v>680</v>
      </c>
      <c r="E2238">
        <f t="shared" si="34"/>
        <v>321940.49040400004</v>
      </c>
      <c r="F2238" s="3">
        <v>112.602</v>
      </c>
    </row>
    <row r="2239" spans="1:6" x14ac:dyDescent="0.25">
      <c r="A2239" s="3">
        <v>18000</v>
      </c>
      <c r="B2239" s="3">
        <v>63527</v>
      </c>
      <c r="C2239" s="8" t="s">
        <v>8219</v>
      </c>
      <c r="D2239" s="3">
        <v>983</v>
      </c>
      <c r="E2239">
        <f t="shared" si="34"/>
        <v>757592.67840400001</v>
      </c>
      <c r="F2239" s="3">
        <v>112.602</v>
      </c>
    </row>
    <row r="2240" spans="1:6" x14ac:dyDescent="0.25">
      <c r="A2240" s="3">
        <v>4000</v>
      </c>
      <c r="B2240" s="3">
        <v>5496</v>
      </c>
      <c r="C2240" s="8" t="s">
        <v>8219</v>
      </c>
      <c r="D2240" s="3">
        <v>79</v>
      </c>
      <c r="E2240">
        <f t="shared" si="34"/>
        <v>1129.0944040000002</v>
      </c>
      <c r="F2240" s="3">
        <v>112.602</v>
      </c>
    </row>
    <row r="2241" spans="1:6" x14ac:dyDescent="0.25">
      <c r="A2241" s="3">
        <v>25000</v>
      </c>
      <c r="B2241" s="3">
        <v>32006.67</v>
      </c>
      <c r="C2241" s="8" t="s">
        <v>8219</v>
      </c>
      <c r="D2241" s="3">
        <v>426</v>
      </c>
      <c r="E2241">
        <f t="shared" si="34"/>
        <v>98218.306404000017</v>
      </c>
      <c r="F2241" s="3">
        <v>112.602</v>
      </c>
    </row>
    <row r="2242" spans="1:6" x14ac:dyDescent="0.25">
      <c r="A2242" s="3">
        <v>5000</v>
      </c>
      <c r="B2242" s="3">
        <v>13534</v>
      </c>
      <c r="C2242" s="8" t="s">
        <v>8219</v>
      </c>
      <c r="D2242" s="3">
        <v>96</v>
      </c>
      <c r="E2242">
        <f t="shared" si="34"/>
        <v>275.62640400000015</v>
      </c>
      <c r="F2242" s="3">
        <v>112.602</v>
      </c>
    </row>
    <row r="2243" spans="1:6" x14ac:dyDescent="0.25">
      <c r="A2243" s="3">
        <v>1000</v>
      </c>
      <c r="B2243" s="3">
        <v>8064</v>
      </c>
      <c r="C2243" s="8" t="s">
        <v>8219</v>
      </c>
      <c r="D2243" s="3">
        <v>163</v>
      </c>
      <c r="E2243">
        <f t="shared" ref="E2243:E2306" si="35">POWER(D2243-F2243,2)</f>
        <v>2539.9584039999995</v>
      </c>
      <c r="F2243" s="3">
        <v>112.602</v>
      </c>
    </row>
    <row r="2244" spans="1:6" x14ac:dyDescent="0.25">
      <c r="A2244" s="3">
        <v>10000</v>
      </c>
      <c r="B2244" s="3">
        <v>136009.76</v>
      </c>
      <c r="C2244" s="8" t="s">
        <v>8219</v>
      </c>
      <c r="D2244" s="3">
        <v>2525</v>
      </c>
      <c r="E2244">
        <f t="shared" si="35"/>
        <v>5819664.1104040006</v>
      </c>
      <c r="F2244" s="3">
        <v>112.602</v>
      </c>
    </row>
    <row r="2245" spans="1:6" x14ac:dyDescent="0.25">
      <c r="A2245" s="3">
        <v>1</v>
      </c>
      <c r="B2245" s="3">
        <v>9302.5</v>
      </c>
      <c r="C2245" s="8" t="s">
        <v>8219</v>
      </c>
      <c r="D2245" s="3">
        <v>2035</v>
      </c>
      <c r="E2245">
        <f t="shared" si="35"/>
        <v>3695614.0704039996</v>
      </c>
      <c r="F2245" s="3">
        <v>112.602</v>
      </c>
    </row>
    <row r="2246" spans="1:6" x14ac:dyDescent="0.25">
      <c r="A2246" s="3">
        <v>5000</v>
      </c>
      <c r="B2246" s="3">
        <v>18851</v>
      </c>
      <c r="C2246" s="8" t="s">
        <v>8219</v>
      </c>
      <c r="D2246" s="3">
        <v>290</v>
      </c>
      <c r="E2246">
        <f t="shared" si="35"/>
        <v>31470.050403999998</v>
      </c>
      <c r="F2246" s="3">
        <v>112.602</v>
      </c>
    </row>
    <row r="2247" spans="1:6" x14ac:dyDescent="0.25">
      <c r="A2247" s="3">
        <v>4000</v>
      </c>
      <c r="B2247" s="3">
        <v>105881</v>
      </c>
      <c r="C2247" s="8" t="s">
        <v>8219</v>
      </c>
      <c r="D2247" s="3">
        <v>1980</v>
      </c>
      <c r="E2247">
        <f t="shared" si="35"/>
        <v>3487175.2904039999</v>
      </c>
      <c r="F2247" s="3">
        <v>112.602</v>
      </c>
    </row>
    <row r="2248" spans="1:6" x14ac:dyDescent="0.25">
      <c r="A2248" s="3">
        <v>2500</v>
      </c>
      <c r="B2248" s="3">
        <v>2503</v>
      </c>
      <c r="C2248" s="8" t="s">
        <v>8219</v>
      </c>
      <c r="D2248" s="3">
        <v>57</v>
      </c>
      <c r="E2248">
        <f t="shared" si="35"/>
        <v>3091.5824040000002</v>
      </c>
      <c r="F2248" s="3">
        <v>112.602</v>
      </c>
    </row>
    <row r="2249" spans="1:6" x14ac:dyDescent="0.25">
      <c r="A2249" s="3">
        <v>18500</v>
      </c>
      <c r="B2249" s="3">
        <v>19324</v>
      </c>
      <c r="C2249" s="8" t="s">
        <v>8219</v>
      </c>
      <c r="D2249" s="3">
        <v>380</v>
      </c>
      <c r="E2249">
        <f t="shared" si="35"/>
        <v>71501.690404000008</v>
      </c>
      <c r="F2249" s="3">
        <v>112.602</v>
      </c>
    </row>
    <row r="2250" spans="1:6" x14ac:dyDescent="0.25">
      <c r="A2250" s="3">
        <v>7000</v>
      </c>
      <c r="B2250" s="3">
        <v>7505</v>
      </c>
      <c r="C2250" s="8" t="s">
        <v>8219</v>
      </c>
      <c r="D2250" s="3">
        <v>128</v>
      </c>
      <c r="E2250">
        <f t="shared" si="35"/>
        <v>237.09840399999987</v>
      </c>
      <c r="F2250" s="3">
        <v>112.602</v>
      </c>
    </row>
    <row r="2251" spans="1:6" x14ac:dyDescent="0.25">
      <c r="A2251" s="3">
        <v>3500</v>
      </c>
      <c r="B2251" s="3">
        <v>5907</v>
      </c>
      <c r="C2251" s="8" t="s">
        <v>8219</v>
      </c>
      <c r="D2251" s="3">
        <v>180</v>
      </c>
      <c r="E2251">
        <f t="shared" si="35"/>
        <v>4542.4904039999992</v>
      </c>
      <c r="F2251" s="3">
        <v>112.602</v>
      </c>
    </row>
    <row r="2252" spans="1:6" x14ac:dyDescent="0.25">
      <c r="A2252" s="3">
        <v>25000</v>
      </c>
      <c r="B2252" s="3">
        <v>243778</v>
      </c>
      <c r="C2252" s="8" t="s">
        <v>8219</v>
      </c>
      <c r="D2252" s="3">
        <v>571</v>
      </c>
      <c r="E2252">
        <f t="shared" si="35"/>
        <v>210128.72640400002</v>
      </c>
      <c r="F2252" s="3">
        <v>112.602</v>
      </c>
    </row>
    <row r="2253" spans="1:6" x14ac:dyDescent="0.25">
      <c r="A2253" s="3">
        <v>8500</v>
      </c>
      <c r="B2253" s="3">
        <v>11428.19</v>
      </c>
      <c r="C2253" s="8" t="s">
        <v>8219</v>
      </c>
      <c r="D2253" s="3">
        <v>480</v>
      </c>
      <c r="E2253">
        <f t="shared" si="35"/>
        <v>134981.29040400003</v>
      </c>
      <c r="F2253" s="3">
        <v>112.602</v>
      </c>
    </row>
    <row r="2254" spans="1:6" x14ac:dyDescent="0.25">
      <c r="A2254" s="3">
        <v>9000</v>
      </c>
      <c r="B2254" s="3">
        <v>24505</v>
      </c>
      <c r="C2254" s="8" t="s">
        <v>8219</v>
      </c>
      <c r="D2254" s="3">
        <v>249</v>
      </c>
      <c r="E2254">
        <f t="shared" si="35"/>
        <v>18604.414403999999</v>
      </c>
      <c r="F2254" s="3">
        <v>112.602</v>
      </c>
    </row>
    <row r="2255" spans="1:6" x14ac:dyDescent="0.25">
      <c r="A2255" s="3">
        <v>8000</v>
      </c>
      <c r="B2255" s="3">
        <v>9015</v>
      </c>
      <c r="C2255" s="8" t="s">
        <v>8219</v>
      </c>
      <c r="D2255" s="3">
        <v>84</v>
      </c>
      <c r="E2255">
        <f t="shared" si="35"/>
        <v>818.07440400000019</v>
      </c>
      <c r="F2255" s="3">
        <v>112.602</v>
      </c>
    </row>
    <row r="2256" spans="1:6" x14ac:dyDescent="0.25">
      <c r="A2256" s="3">
        <v>500</v>
      </c>
      <c r="B2256" s="3">
        <v>2299</v>
      </c>
      <c r="C2256" s="8" t="s">
        <v>8219</v>
      </c>
      <c r="D2256" s="3">
        <v>197</v>
      </c>
      <c r="E2256">
        <f t="shared" si="35"/>
        <v>7123.0224039999994</v>
      </c>
      <c r="F2256" s="3">
        <v>112.602</v>
      </c>
    </row>
    <row r="2257" spans="1:6" x14ac:dyDescent="0.25">
      <c r="A2257" s="3">
        <v>3950</v>
      </c>
      <c r="B2257" s="3">
        <v>11323</v>
      </c>
      <c r="C2257" s="8" t="s">
        <v>8219</v>
      </c>
      <c r="D2257" s="3">
        <v>271</v>
      </c>
      <c r="E2257">
        <f t="shared" si="35"/>
        <v>25089.926403999998</v>
      </c>
      <c r="F2257" s="3">
        <v>112.602</v>
      </c>
    </row>
    <row r="2258" spans="1:6" x14ac:dyDescent="0.25">
      <c r="A2258" s="3">
        <v>480</v>
      </c>
      <c r="B2258" s="3">
        <v>1069</v>
      </c>
      <c r="C2258" s="8" t="s">
        <v>8219</v>
      </c>
      <c r="D2258" s="3">
        <v>50</v>
      </c>
      <c r="E2258">
        <f t="shared" si="35"/>
        <v>3919.0104040000006</v>
      </c>
      <c r="F2258" s="3">
        <v>112.602</v>
      </c>
    </row>
    <row r="2259" spans="1:6" x14ac:dyDescent="0.25">
      <c r="A2259" s="3">
        <v>2500</v>
      </c>
      <c r="B2259" s="3">
        <v>15903.5</v>
      </c>
      <c r="C2259" s="8" t="s">
        <v>8219</v>
      </c>
      <c r="D2259" s="3">
        <v>169</v>
      </c>
      <c r="E2259">
        <f t="shared" si="35"/>
        <v>3180.7344039999994</v>
      </c>
      <c r="F2259" s="3">
        <v>112.602</v>
      </c>
    </row>
    <row r="2260" spans="1:6" x14ac:dyDescent="0.25">
      <c r="A2260" s="3">
        <v>2200</v>
      </c>
      <c r="B2260" s="3">
        <v>3223</v>
      </c>
      <c r="C2260" s="8" t="s">
        <v>8219</v>
      </c>
      <c r="D2260" s="3">
        <v>205</v>
      </c>
      <c r="E2260">
        <f t="shared" si="35"/>
        <v>8537.3904039999998</v>
      </c>
      <c r="F2260" s="3">
        <v>112.602</v>
      </c>
    </row>
    <row r="2261" spans="1:6" x14ac:dyDescent="0.25">
      <c r="A2261" s="3">
        <v>1000</v>
      </c>
      <c r="B2261" s="3">
        <v>18671</v>
      </c>
      <c r="C2261" s="8" t="s">
        <v>8219</v>
      </c>
      <c r="D2261" s="3">
        <v>206</v>
      </c>
      <c r="E2261">
        <f t="shared" si="35"/>
        <v>8723.186404</v>
      </c>
      <c r="F2261" s="3">
        <v>112.602</v>
      </c>
    </row>
    <row r="2262" spans="1:6" x14ac:dyDescent="0.25">
      <c r="A2262" s="3">
        <v>2500</v>
      </c>
      <c r="B2262" s="3">
        <v>8173</v>
      </c>
      <c r="C2262" s="8" t="s">
        <v>8219</v>
      </c>
      <c r="D2262" s="3">
        <v>84</v>
      </c>
      <c r="E2262">
        <f t="shared" si="35"/>
        <v>818.07440400000019</v>
      </c>
      <c r="F2262" s="3">
        <v>112.602</v>
      </c>
    </row>
    <row r="2263" spans="1:6" x14ac:dyDescent="0.25">
      <c r="A2263" s="3">
        <v>1000</v>
      </c>
      <c r="B2263" s="3">
        <v>7795</v>
      </c>
      <c r="C2263" s="8" t="s">
        <v>8219</v>
      </c>
      <c r="D2263" s="3">
        <v>210</v>
      </c>
      <c r="E2263">
        <f t="shared" si="35"/>
        <v>9486.3704039999993</v>
      </c>
      <c r="F2263" s="3">
        <v>112.602</v>
      </c>
    </row>
    <row r="2264" spans="1:6" x14ac:dyDescent="0.25">
      <c r="A2264" s="3">
        <v>3300</v>
      </c>
      <c r="B2264" s="3">
        <v>5087</v>
      </c>
      <c r="C2264" s="8" t="s">
        <v>8219</v>
      </c>
      <c r="D2264" s="3">
        <v>181</v>
      </c>
      <c r="E2264">
        <f t="shared" si="35"/>
        <v>4678.2864039999995</v>
      </c>
      <c r="F2264" s="3">
        <v>112.602</v>
      </c>
    </row>
    <row r="2265" spans="1:6" x14ac:dyDescent="0.25">
      <c r="A2265" s="3">
        <v>7500</v>
      </c>
      <c r="B2265" s="3">
        <v>8666</v>
      </c>
      <c r="C2265" s="8" t="s">
        <v>8219</v>
      </c>
      <c r="D2265" s="3">
        <v>60</v>
      </c>
      <c r="E2265">
        <f t="shared" si="35"/>
        <v>2766.9704040000006</v>
      </c>
      <c r="F2265" s="3">
        <v>112.602</v>
      </c>
    </row>
    <row r="2266" spans="1:6" x14ac:dyDescent="0.25">
      <c r="A2266" s="3">
        <v>6000</v>
      </c>
      <c r="B2266" s="3">
        <v>10802</v>
      </c>
      <c r="C2266" s="8" t="s">
        <v>8219</v>
      </c>
      <c r="D2266" s="3">
        <v>445</v>
      </c>
      <c r="E2266">
        <f t="shared" si="35"/>
        <v>110488.43040400001</v>
      </c>
      <c r="F2266" s="3">
        <v>112.602</v>
      </c>
    </row>
    <row r="2267" spans="1:6" x14ac:dyDescent="0.25">
      <c r="A2267" s="3">
        <v>200</v>
      </c>
      <c r="B2267" s="3">
        <v>597</v>
      </c>
      <c r="C2267" s="8" t="s">
        <v>8219</v>
      </c>
      <c r="D2267" s="3">
        <v>17</v>
      </c>
      <c r="E2267">
        <f t="shared" si="35"/>
        <v>9139.7424040000005</v>
      </c>
      <c r="F2267" s="3">
        <v>112.602</v>
      </c>
    </row>
    <row r="2268" spans="1:6" x14ac:dyDescent="0.25">
      <c r="A2268" s="3">
        <v>1500</v>
      </c>
      <c r="B2268" s="3">
        <v>4804</v>
      </c>
      <c r="C2268" s="8" t="s">
        <v>8219</v>
      </c>
      <c r="D2268" s="3">
        <v>194</v>
      </c>
      <c r="E2268">
        <f t="shared" si="35"/>
        <v>6625.6344039999994</v>
      </c>
      <c r="F2268" s="3">
        <v>112.602</v>
      </c>
    </row>
    <row r="2269" spans="1:6" x14ac:dyDescent="0.25">
      <c r="A2269" s="3">
        <v>20000</v>
      </c>
      <c r="B2269" s="3">
        <v>76105</v>
      </c>
      <c r="C2269" s="8" t="s">
        <v>8219</v>
      </c>
      <c r="D2269" s="3">
        <v>404</v>
      </c>
      <c r="E2269">
        <f t="shared" si="35"/>
        <v>84912.794404000015</v>
      </c>
      <c r="F2269" s="3">
        <v>112.602</v>
      </c>
    </row>
    <row r="2270" spans="1:6" x14ac:dyDescent="0.25">
      <c r="A2270" s="3">
        <v>28000</v>
      </c>
      <c r="B2270" s="3">
        <v>28728</v>
      </c>
      <c r="C2270" s="8" t="s">
        <v>8219</v>
      </c>
      <c r="D2270" s="3">
        <v>194</v>
      </c>
      <c r="E2270">
        <f t="shared" si="35"/>
        <v>6625.6344039999994</v>
      </c>
      <c r="F2270" s="3">
        <v>112.602</v>
      </c>
    </row>
    <row r="2271" spans="1:6" x14ac:dyDescent="0.25">
      <c r="A2271" s="3">
        <v>2500</v>
      </c>
      <c r="B2271" s="3">
        <v>45041</v>
      </c>
      <c r="C2271" s="8" t="s">
        <v>8219</v>
      </c>
      <c r="D2271" s="3">
        <v>902</v>
      </c>
      <c r="E2271">
        <f t="shared" si="35"/>
        <v>623149.20240399998</v>
      </c>
      <c r="F2271" s="3">
        <v>112.602</v>
      </c>
    </row>
    <row r="2272" spans="1:6" x14ac:dyDescent="0.25">
      <c r="A2272" s="3">
        <v>25000</v>
      </c>
      <c r="B2272" s="3">
        <v>180062</v>
      </c>
      <c r="C2272" s="8" t="s">
        <v>8219</v>
      </c>
      <c r="D2272" s="3">
        <v>1670</v>
      </c>
      <c r="E2272">
        <f t="shared" si="35"/>
        <v>2425488.5304039996</v>
      </c>
      <c r="F2272" s="3">
        <v>112.602</v>
      </c>
    </row>
    <row r="2273" spans="1:6" x14ac:dyDescent="0.25">
      <c r="A2273" s="3">
        <v>20000</v>
      </c>
      <c r="B2273" s="3">
        <v>56618</v>
      </c>
      <c r="C2273" s="8" t="s">
        <v>8219</v>
      </c>
      <c r="D2273" s="3">
        <v>1328</v>
      </c>
      <c r="E2273">
        <f t="shared" si="35"/>
        <v>1477192.2984039998</v>
      </c>
      <c r="F2273" s="3">
        <v>112.602</v>
      </c>
    </row>
    <row r="2274" spans="1:6" x14ac:dyDescent="0.25">
      <c r="A2274" s="3">
        <v>1000</v>
      </c>
      <c r="B2274" s="3">
        <v>13566</v>
      </c>
      <c r="C2274" s="8" t="s">
        <v>8219</v>
      </c>
      <c r="D2274" s="3">
        <v>944</v>
      </c>
      <c r="E2274">
        <f t="shared" si="35"/>
        <v>691222.63440400001</v>
      </c>
      <c r="F2274" s="3">
        <v>112.602</v>
      </c>
    </row>
    <row r="2275" spans="1:6" x14ac:dyDescent="0.25">
      <c r="A2275" s="3">
        <v>2500</v>
      </c>
      <c r="B2275" s="3">
        <v>5509</v>
      </c>
      <c r="C2275" s="8" t="s">
        <v>8219</v>
      </c>
      <c r="D2275" s="3">
        <v>147</v>
      </c>
      <c r="E2275">
        <f t="shared" si="35"/>
        <v>1183.2224039999996</v>
      </c>
      <c r="F2275" s="3">
        <v>112.602</v>
      </c>
    </row>
    <row r="2276" spans="1:6" x14ac:dyDescent="0.25">
      <c r="A2276" s="3">
        <v>2500</v>
      </c>
      <c r="B2276" s="3">
        <v>2990</v>
      </c>
      <c r="C2276" s="8" t="s">
        <v>8219</v>
      </c>
      <c r="D2276" s="3">
        <v>99</v>
      </c>
      <c r="E2276">
        <f t="shared" si="35"/>
        <v>185.0144040000001</v>
      </c>
      <c r="F2276" s="3">
        <v>112.602</v>
      </c>
    </row>
    <row r="2277" spans="1:6" x14ac:dyDescent="0.25">
      <c r="A2277" s="3">
        <v>650</v>
      </c>
      <c r="B2277" s="3">
        <v>2650.5</v>
      </c>
      <c r="C2277" s="8" t="s">
        <v>8219</v>
      </c>
      <c r="D2277" s="3">
        <v>79</v>
      </c>
      <c r="E2277">
        <f t="shared" si="35"/>
        <v>1129.0944040000002</v>
      </c>
      <c r="F2277" s="3">
        <v>112.602</v>
      </c>
    </row>
    <row r="2278" spans="1:6" x14ac:dyDescent="0.25">
      <c r="A2278" s="3">
        <v>4589</v>
      </c>
      <c r="B2278" s="3">
        <v>4856</v>
      </c>
      <c r="C2278" s="8" t="s">
        <v>8219</v>
      </c>
      <c r="D2278" s="3">
        <v>75</v>
      </c>
      <c r="E2278">
        <f t="shared" si="35"/>
        <v>1413.9104040000002</v>
      </c>
      <c r="F2278" s="3">
        <v>112.602</v>
      </c>
    </row>
    <row r="2279" spans="1:6" x14ac:dyDescent="0.25">
      <c r="A2279" s="3">
        <v>8500</v>
      </c>
      <c r="B2279" s="3">
        <v>11992</v>
      </c>
      <c r="C2279" s="8" t="s">
        <v>8219</v>
      </c>
      <c r="D2279" s="3">
        <v>207</v>
      </c>
      <c r="E2279">
        <f t="shared" si="35"/>
        <v>8910.9824039999985</v>
      </c>
      <c r="F2279" s="3">
        <v>112.602</v>
      </c>
    </row>
    <row r="2280" spans="1:6" x14ac:dyDescent="0.25">
      <c r="A2280" s="3">
        <v>2000</v>
      </c>
      <c r="B2280" s="3">
        <v>5414</v>
      </c>
      <c r="C2280" s="8" t="s">
        <v>8219</v>
      </c>
      <c r="D2280" s="3">
        <v>102</v>
      </c>
      <c r="E2280">
        <f t="shared" si="35"/>
        <v>112.40240400000008</v>
      </c>
      <c r="F2280" s="3">
        <v>112.602</v>
      </c>
    </row>
    <row r="2281" spans="1:6" x14ac:dyDescent="0.25">
      <c r="A2281" s="3">
        <v>1000</v>
      </c>
      <c r="B2281" s="3">
        <v>1538</v>
      </c>
      <c r="C2281" s="8" t="s">
        <v>8219</v>
      </c>
      <c r="D2281" s="3">
        <v>32</v>
      </c>
      <c r="E2281">
        <f t="shared" si="35"/>
        <v>6496.682404000001</v>
      </c>
      <c r="F2281" s="3">
        <v>112.602</v>
      </c>
    </row>
    <row r="2282" spans="1:6" x14ac:dyDescent="0.25">
      <c r="A2282" s="3">
        <v>9800</v>
      </c>
      <c r="B2282" s="3">
        <v>39550.5</v>
      </c>
      <c r="C2282" s="8" t="s">
        <v>8219</v>
      </c>
      <c r="D2282" s="3">
        <v>480</v>
      </c>
      <c r="E2282">
        <f t="shared" si="35"/>
        <v>134981.29040400003</v>
      </c>
      <c r="F2282" s="3">
        <v>112.602</v>
      </c>
    </row>
    <row r="2283" spans="1:6" x14ac:dyDescent="0.25">
      <c r="A2283" s="3">
        <v>300</v>
      </c>
      <c r="B2283" s="3">
        <v>555</v>
      </c>
      <c r="C2283" s="8" t="s">
        <v>8219</v>
      </c>
      <c r="D2283" s="3">
        <v>11</v>
      </c>
      <c r="E2283">
        <f t="shared" si="35"/>
        <v>10322.966404000001</v>
      </c>
      <c r="F2283" s="3">
        <v>112.602</v>
      </c>
    </row>
    <row r="2284" spans="1:6" x14ac:dyDescent="0.25">
      <c r="A2284" s="3">
        <v>750</v>
      </c>
      <c r="B2284" s="3">
        <v>1390</v>
      </c>
      <c r="C2284" s="8" t="s">
        <v>8219</v>
      </c>
      <c r="D2284" s="3">
        <v>12</v>
      </c>
      <c r="E2284">
        <f t="shared" si="35"/>
        <v>10120.762404000001</v>
      </c>
      <c r="F2284" s="3">
        <v>112.602</v>
      </c>
    </row>
    <row r="2285" spans="1:6" x14ac:dyDescent="0.25">
      <c r="A2285" s="3">
        <v>3000</v>
      </c>
      <c r="B2285" s="3">
        <v>3025.66</v>
      </c>
      <c r="C2285" s="8" t="s">
        <v>8219</v>
      </c>
      <c r="D2285" s="3">
        <v>48</v>
      </c>
      <c r="E2285">
        <f t="shared" si="35"/>
        <v>4173.4184040000009</v>
      </c>
      <c r="F2285" s="3">
        <v>112.602</v>
      </c>
    </row>
    <row r="2286" spans="1:6" x14ac:dyDescent="0.25">
      <c r="A2286" s="3">
        <v>6000</v>
      </c>
      <c r="B2286" s="3">
        <v>6373.27</v>
      </c>
      <c r="C2286" s="8" t="s">
        <v>8219</v>
      </c>
      <c r="D2286" s="3">
        <v>59</v>
      </c>
      <c r="E2286">
        <f t="shared" si="35"/>
        <v>2873.1744040000003</v>
      </c>
      <c r="F2286" s="3">
        <v>112.602</v>
      </c>
    </row>
    <row r="2287" spans="1:6" x14ac:dyDescent="0.25">
      <c r="A2287" s="3">
        <v>3000</v>
      </c>
      <c r="B2287" s="3">
        <v>3641</v>
      </c>
      <c r="C2287" s="8" t="s">
        <v>8219</v>
      </c>
      <c r="D2287" s="3">
        <v>79</v>
      </c>
      <c r="E2287">
        <f t="shared" si="35"/>
        <v>1129.0944040000002</v>
      </c>
      <c r="F2287" s="3">
        <v>112.602</v>
      </c>
    </row>
    <row r="2288" spans="1:6" x14ac:dyDescent="0.25">
      <c r="A2288" s="3">
        <v>1500</v>
      </c>
      <c r="B2288" s="3">
        <v>1501</v>
      </c>
      <c r="C2288" s="8" t="s">
        <v>8219</v>
      </c>
      <c r="D2288" s="3">
        <v>14</v>
      </c>
      <c r="E2288">
        <f t="shared" si="35"/>
        <v>9722.3544040000015</v>
      </c>
      <c r="F2288" s="3">
        <v>112.602</v>
      </c>
    </row>
    <row r="2289" spans="1:6" x14ac:dyDescent="0.25">
      <c r="A2289" s="3">
        <v>4500</v>
      </c>
      <c r="B2289" s="3">
        <v>5398.99</v>
      </c>
      <c r="C2289" s="8" t="s">
        <v>8219</v>
      </c>
      <c r="D2289" s="3">
        <v>106</v>
      </c>
      <c r="E2289">
        <f t="shared" si="35"/>
        <v>43.586404000000051</v>
      </c>
      <c r="F2289" s="3">
        <v>112.602</v>
      </c>
    </row>
    <row r="2290" spans="1:6" x14ac:dyDescent="0.25">
      <c r="A2290" s="3">
        <v>1000</v>
      </c>
      <c r="B2290" s="3">
        <v>1001</v>
      </c>
      <c r="C2290" s="8" t="s">
        <v>8219</v>
      </c>
      <c r="D2290" s="3">
        <v>25</v>
      </c>
      <c r="E2290">
        <f t="shared" si="35"/>
        <v>7674.1104040000009</v>
      </c>
      <c r="F2290" s="3">
        <v>112.602</v>
      </c>
    </row>
    <row r="2291" spans="1:6" x14ac:dyDescent="0.25">
      <c r="A2291" s="3">
        <v>1500</v>
      </c>
      <c r="B2291" s="3">
        <v>1611</v>
      </c>
      <c r="C2291" s="8" t="s">
        <v>8219</v>
      </c>
      <c r="D2291" s="3">
        <v>25</v>
      </c>
      <c r="E2291">
        <f t="shared" si="35"/>
        <v>7674.1104040000009</v>
      </c>
      <c r="F2291" s="3">
        <v>112.602</v>
      </c>
    </row>
    <row r="2292" spans="1:6" x14ac:dyDescent="0.25">
      <c r="A2292" s="3">
        <v>1500</v>
      </c>
      <c r="B2292" s="3">
        <v>1561</v>
      </c>
      <c r="C2292" s="8" t="s">
        <v>8219</v>
      </c>
      <c r="D2292" s="3">
        <v>29</v>
      </c>
      <c r="E2292">
        <f t="shared" si="35"/>
        <v>6989.2944040000002</v>
      </c>
      <c r="F2292" s="3">
        <v>112.602</v>
      </c>
    </row>
    <row r="2293" spans="1:6" x14ac:dyDescent="0.25">
      <c r="A2293" s="3">
        <v>2500</v>
      </c>
      <c r="B2293" s="3">
        <v>4320</v>
      </c>
      <c r="C2293" s="8" t="s">
        <v>8219</v>
      </c>
      <c r="D2293" s="3">
        <v>43</v>
      </c>
      <c r="E2293">
        <f t="shared" si="35"/>
        <v>4844.4384040000004</v>
      </c>
      <c r="F2293" s="3">
        <v>112.602</v>
      </c>
    </row>
    <row r="2294" spans="1:6" x14ac:dyDescent="0.25">
      <c r="A2294" s="3">
        <v>2000</v>
      </c>
      <c r="B2294" s="3">
        <v>2145.0100000000002</v>
      </c>
      <c r="C2294" s="8" t="s">
        <v>8219</v>
      </c>
      <c r="D2294" s="3">
        <v>46</v>
      </c>
      <c r="E2294">
        <f t="shared" si="35"/>
        <v>4435.8264040000004</v>
      </c>
      <c r="F2294" s="3">
        <v>112.602</v>
      </c>
    </row>
    <row r="2295" spans="1:6" x14ac:dyDescent="0.25">
      <c r="A2295" s="3">
        <v>850</v>
      </c>
      <c r="B2295" s="3">
        <v>920</v>
      </c>
      <c r="C2295" s="8" t="s">
        <v>8219</v>
      </c>
      <c r="D2295" s="3">
        <v>27</v>
      </c>
      <c r="E2295">
        <f t="shared" si="35"/>
        <v>7327.7024040000006</v>
      </c>
      <c r="F2295" s="3">
        <v>112.602</v>
      </c>
    </row>
    <row r="2296" spans="1:6" x14ac:dyDescent="0.25">
      <c r="A2296" s="3">
        <v>5000</v>
      </c>
      <c r="B2296" s="3">
        <v>7304.04</v>
      </c>
      <c r="C2296" s="8" t="s">
        <v>8219</v>
      </c>
      <c r="D2296" s="3">
        <v>112</v>
      </c>
      <c r="E2296">
        <f t="shared" si="35"/>
        <v>0.36240400000000467</v>
      </c>
      <c r="F2296" s="3">
        <v>112.602</v>
      </c>
    </row>
    <row r="2297" spans="1:6" x14ac:dyDescent="0.25">
      <c r="A2297" s="3">
        <v>1200</v>
      </c>
      <c r="B2297" s="3">
        <v>1503</v>
      </c>
      <c r="C2297" s="8" t="s">
        <v>8219</v>
      </c>
      <c r="D2297" s="3">
        <v>34</v>
      </c>
      <c r="E2297">
        <f t="shared" si="35"/>
        <v>6178.2744040000007</v>
      </c>
      <c r="F2297" s="3">
        <v>112.602</v>
      </c>
    </row>
    <row r="2298" spans="1:6" x14ac:dyDescent="0.25">
      <c r="A2298" s="3">
        <v>7000</v>
      </c>
      <c r="B2298" s="3">
        <v>10435</v>
      </c>
      <c r="C2298" s="8" t="s">
        <v>8219</v>
      </c>
      <c r="D2298" s="3">
        <v>145</v>
      </c>
      <c r="E2298">
        <f t="shared" si="35"/>
        <v>1049.6304039999998</v>
      </c>
      <c r="F2298" s="3">
        <v>112.602</v>
      </c>
    </row>
    <row r="2299" spans="1:6" x14ac:dyDescent="0.25">
      <c r="A2299" s="3">
        <v>1000</v>
      </c>
      <c r="B2299" s="3">
        <v>1006</v>
      </c>
      <c r="C2299" s="8" t="s">
        <v>8219</v>
      </c>
      <c r="D2299" s="3">
        <v>19</v>
      </c>
      <c r="E2299">
        <f t="shared" si="35"/>
        <v>8761.3344040000011</v>
      </c>
      <c r="F2299" s="3">
        <v>112.602</v>
      </c>
    </row>
    <row r="2300" spans="1:6" x14ac:dyDescent="0.25">
      <c r="A2300" s="3">
        <v>30000</v>
      </c>
      <c r="B2300" s="3">
        <v>31522</v>
      </c>
      <c r="C2300" s="8" t="s">
        <v>8219</v>
      </c>
      <c r="D2300" s="3">
        <v>288</v>
      </c>
      <c r="E2300">
        <f t="shared" si="35"/>
        <v>30764.458403999997</v>
      </c>
      <c r="F2300" s="3">
        <v>112.602</v>
      </c>
    </row>
    <row r="2301" spans="1:6" x14ac:dyDescent="0.25">
      <c r="A2301" s="3">
        <v>300</v>
      </c>
      <c r="B2301" s="3">
        <v>1050.5</v>
      </c>
      <c r="C2301" s="8" t="s">
        <v>8219</v>
      </c>
      <c r="D2301" s="3">
        <v>14</v>
      </c>
      <c r="E2301">
        <f t="shared" si="35"/>
        <v>9722.3544040000015</v>
      </c>
      <c r="F2301" s="3">
        <v>112.602</v>
      </c>
    </row>
    <row r="2302" spans="1:6" x14ac:dyDescent="0.25">
      <c r="A2302" s="3">
        <v>800</v>
      </c>
      <c r="B2302" s="3">
        <v>810</v>
      </c>
      <c r="C2302" s="8" t="s">
        <v>8219</v>
      </c>
      <c r="D2302" s="3">
        <v>7</v>
      </c>
      <c r="E2302">
        <f t="shared" si="35"/>
        <v>11151.782404000001</v>
      </c>
      <c r="F2302" s="3">
        <v>112.602</v>
      </c>
    </row>
    <row r="2303" spans="1:6" x14ac:dyDescent="0.25">
      <c r="A2303" s="3">
        <v>5000</v>
      </c>
      <c r="B2303" s="3">
        <v>6680.22</v>
      </c>
      <c r="C2303" s="8" t="s">
        <v>8219</v>
      </c>
      <c r="D2303" s="3">
        <v>211</v>
      </c>
      <c r="E2303">
        <f t="shared" si="35"/>
        <v>9682.1664039999996</v>
      </c>
      <c r="F2303" s="3">
        <v>112.602</v>
      </c>
    </row>
    <row r="2304" spans="1:6" x14ac:dyDescent="0.25">
      <c r="A2304" s="3">
        <v>2300</v>
      </c>
      <c r="B2304" s="3">
        <v>3925</v>
      </c>
      <c r="C2304" s="8" t="s">
        <v>8219</v>
      </c>
      <c r="D2304" s="3">
        <v>85</v>
      </c>
      <c r="E2304">
        <f t="shared" si="35"/>
        <v>761.87040400000024</v>
      </c>
      <c r="F2304" s="3">
        <v>112.602</v>
      </c>
    </row>
    <row r="2305" spans="1:6" x14ac:dyDescent="0.25">
      <c r="A2305" s="3">
        <v>6450</v>
      </c>
      <c r="B2305" s="3">
        <v>7053.61</v>
      </c>
      <c r="C2305" s="8" t="s">
        <v>8219</v>
      </c>
      <c r="D2305" s="3">
        <v>103</v>
      </c>
      <c r="E2305">
        <f t="shared" si="35"/>
        <v>92.198404000000068</v>
      </c>
      <c r="F2305" s="3">
        <v>112.602</v>
      </c>
    </row>
    <row r="2306" spans="1:6" x14ac:dyDescent="0.25">
      <c r="A2306" s="3">
        <v>6000</v>
      </c>
      <c r="B2306" s="3">
        <v>6042.02</v>
      </c>
      <c r="C2306" s="8" t="s">
        <v>8219</v>
      </c>
      <c r="D2306" s="3">
        <v>113</v>
      </c>
      <c r="E2306">
        <f t="shared" si="35"/>
        <v>0.15840399999999694</v>
      </c>
      <c r="F2306" s="3">
        <v>112.602</v>
      </c>
    </row>
    <row r="2307" spans="1:6" x14ac:dyDescent="0.25">
      <c r="A2307" s="3">
        <v>18000</v>
      </c>
      <c r="B2307" s="3">
        <v>18221</v>
      </c>
      <c r="C2307" s="8" t="s">
        <v>8219</v>
      </c>
      <c r="D2307" s="3">
        <v>167</v>
      </c>
      <c r="E2307">
        <f t="shared" ref="E2307:E2370" si="36">POWER(D2307-F2307,2)</f>
        <v>2959.1424039999997</v>
      </c>
      <c r="F2307" s="3">
        <v>112.602</v>
      </c>
    </row>
    <row r="2308" spans="1:6" x14ac:dyDescent="0.25">
      <c r="A2308" s="3">
        <v>3500</v>
      </c>
      <c r="B2308" s="3">
        <v>3736.55</v>
      </c>
      <c r="C2308" s="8" t="s">
        <v>8219</v>
      </c>
      <c r="D2308" s="3">
        <v>73</v>
      </c>
      <c r="E2308">
        <f t="shared" si="36"/>
        <v>1568.3184040000003</v>
      </c>
      <c r="F2308" s="3">
        <v>112.602</v>
      </c>
    </row>
    <row r="2309" spans="1:6" x14ac:dyDescent="0.25">
      <c r="A2309" s="3">
        <v>1964.47</v>
      </c>
      <c r="B2309" s="3">
        <v>2095.2600000000002</v>
      </c>
      <c r="C2309" s="8" t="s">
        <v>8219</v>
      </c>
      <c r="D2309" s="3">
        <v>75</v>
      </c>
      <c r="E2309">
        <f t="shared" si="36"/>
        <v>1413.9104040000002</v>
      </c>
      <c r="F2309" s="3">
        <v>112.602</v>
      </c>
    </row>
    <row r="2310" spans="1:6" x14ac:dyDescent="0.25">
      <c r="A2310" s="3">
        <v>50000</v>
      </c>
      <c r="B2310" s="3">
        <v>50653.11</v>
      </c>
      <c r="C2310" s="8" t="s">
        <v>8219</v>
      </c>
      <c r="D2310" s="3">
        <v>614</v>
      </c>
      <c r="E2310">
        <f t="shared" si="36"/>
        <v>251399.95440400002</v>
      </c>
      <c r="F2310" s="3">
        <v>112.602</v>
      </c>
    </row>
    <row r="2311" spans="1:6" x14ac:dyDescent="0.25">
      <c r="A2311" s="3">
        <v>6000</v>
      </c>
      <c r="B2311" s="3">
        <v>6400.47</v>
      </c>
      <c r="C2311" s="8" t="s">
        <v>8219</v>
      </c>
      <c r="D2311" s="3">
        <v>107</v>
      </c>
      <c r="E2311">
        <f t="shared" si="36"/>
        <v>31.382404000000044</v>
      </c>
      <c r="F2311" s="3">
        <v>112.602</v>
      </c>
    </row>
    <row r="2312" spans="1:6" x14ac:dyDescent="0.25">
      <c r="A2312" s="3">
        <v>18500</v>
      </c>
      <c r="B2312" s="3">
        <v>79335.360000000001</v>
      </c>
      <c r="C2312" s="8" t="s">
        <v>8219</v>
      </c>
      <c r="D2312" s="3">
        <v>1224</v>
      </c>
      <c r="E2312">
        <f t="shared" si="36"/>
        <v>1235205.5144039998</v>
      </c>
      <c r="F2312" s="3">
        <v>112.602</v>
      </c>
    </row>
    <row r="2313" spans="1:6" x14ac:dyDescent="0.25">
      <c r="A2313" s="3">
        <v>9000</v>
      </c>
      <c r="B2313" s="3">
        <v>9370</v>
      </c>
      <c r="C2313" s="8" t="s">
        <v>8219</v>
      </c>
      <c r="D2313" s="3">
        <v>104</v>
      </c>
      <c r="E2313">
        <f t="shared" si="36"/>
        <v>73.99440400000006</v>
      </c>
      <c r="F2313" s="3">
        <v>112.602</v>
      </c>
    </row>
    <row r="2314" spans="1:6" x14ac:dyDescent="0.25">
      <c r="A2314" s="3">
        <v>3000</v>
      </c>
      <c r="B2314" s="3">
        <v>3236</v>
      </c>
      <c r="C2314" s="8" t="s">
        <v>8219</v>
      </c>
      <c r="D2314" s="3">
        <v>79</v>
      </c>
      <c r="E2314">
        <f t="shared" si="36"/>
        <v>1129.0944040000002</v>
      </c>
      <c r="F2314" s="3">
        <v>112.602</v>
      </c>
    </row>
    <row r="2315" spans="1:6" x14ac:dyDescent="0.25">
      <c r="A2315" s="3">
        <v>5000</v>
      </c>
      <c r="B2315" s="3">
        <v>8792.02</v>
      </c>
      <c r="C2315" s="8" t="s">
        <v>8219</v>
      </c>
      <c r="D2315" s="3">
        <v>157</v>
      </c>
      <c r="E2315">
        <f t="shared" si="36"/>
        <v>1971.1824039999997</v>
      </c>
      <c r="F2315" s="3">
        <v>112.602</v>
      </c>
    </row>
    <row r="2316" spans="1:6" x14ac:dyDescent="0.25">
      <c r="A2316" s="3">
        <v>1200</v>
      </c>
      <c r="B2316" s="3">
        <v>1883.64</v>
      </c>
      <c r="C2316" s="8" t="s">
        <v>8219</v>
      </c>
      <c r="D2316" s="3">
        <v>50</v>
      </c>
      <c r="E2316">
        <f t="shared" si="36"/>
        <v>3919.0104040000006</v>
      </c>
      <c r="F2316" s="3">
        <v>112.602</v>
      </c>
    </row>
    <row r="2317" spans="1:6" x14ac:dyDescent="0.25">
      <c r="A2317" s="3">
        <v>2500</v>
      </c>
      <c r="B2317" s="3">
        <v>2565</v>
      </c>
      <c r="C2317" s="8" t="s">
        <v>8219</v>
      </c>
      <c r="D2317" s="3">
        <v>64</v>
      </c>
      <c r="E2317">
        <f t="shared" si="36"/>
        <v>2362.1544040000003</v>
      </c>
      <c r="F2317" s="3">
        <v>112.602</v>
      </c>
    </row>
    <row r="2318" spans="1:6" x14ac:dyDescent="0.25">
      <c r="A2318" s="3">
        <v>15000</v>
      </c>
      <c r="B2318" s="3">
        <v>15606.4</v>
      </c>
      <c r="C2318" s="8" t="s">
        <v>8219</v>
      </c>
      <c r="D2318" s="3">
        <v>200</v>
      </c>
      <c r="E2318">
        <f t="shared" si="36"/>
        <v>7638.4104039999993</v>
      </c>
      <c r="F2318" s="3">
        <v>112.602</v>
      </c>
    </row>
    <row r="2319" spans="1:6" x14ac:dyDescent="0.25">
      <c r="A2319" s="3">
        <v>400</v>
      </c>
      <c r="B2319" s="3">
        <v>416</v>
      </c>
      <c r="C2319" s="8" t="s">
        <v>8219</v>
      </c>
      <c r="D2319" s="3">
        <v>22</v>
      </c>
      <c r="E2319">
        <f t="shared" si="36"/>
        <v>8208.7224040000001</v>
      </c>
      <c r="F2319" s="3">
        <v>112.602</v>
      </c>
    </row>
    <row r="2320" spans="1:6" x14ac:dyDescent="0.25">
      <c r="A2320" s="3">
        <v>5000</v>
      </c>
      <c r="B2320" s="3">
        <v>6053</v>
      </c>
      <c r="C2320" s="8" t="s">
        <v>8219</v>
      </c>
      <c r="D2320" s="3">
        <v>163</v>
      </c>
      <c r="E2320">
        <f t="shared" si="36"/>
        <v>2539.9584039999995</v>
      </c>
      <c r="F2320" s="3">
        <v>112.602</v>
      </c>
    </row>
    <row r="2321" spans="1:6" x14ac:dyDescent="0.25">
      <c r="A2321" s="3">
        <v>3000</v>
      </c>
      <c r="B2321" s="3">
        <v>3231</v>
      </c>
      <c r="C2321" s="8" t="s">
        <v>8219</v>
      </c>
      <c r="D2321" s="3">
        <v>77</v>
      </c>
      <c r="E2321">
        <f t="shared" si="36"/>
        <v>1267.5024040000003</v>
      </c>
      <c r="F2321" s="3">
        <v>112.602</v>
      </c>
    </row>
    <row r="2322" spans="1:6" x14ac:dyDescent="0.25">
      <c r="A2322" s="3">
        <v>5000</v>
      </c>
      <c r="B2322" s="3">
        <v>5433</v>
      </c>
      <c r="C2322" s="8" t="s">
        <v>8219</v>
      </c>
      <c r="D2322" s="3">
        <v>89</v>
      </c>
      <c r="E2322">
        <f t="shared" si="36"/>
        <v>557.0544040000002</v>
      </c>
      <c r="F2322" s="3">
        <v>112.602</v>
      </c>
    </row>
    <row r="2323" spans="1:6" x14ac:dyDescent="0.25">
      <c r="A2323" s="3">
        <v>10557</v>
      </c>
      <c r="B2323" s="3">
        <v>4130</v>
      </c>
      <c r="C2323" s="10" t="s">
        <v>8222</v>
      </c>
      <c r="D2323" s="3">
        <v>64</v>
      </c>
      <c r="E2323">
        <f t="shared" si="36"/>
        <v>2362.1544040000003</v>
      </c>
      <c r="F2323" s="3">
        <v>112.602</v>
      </c>
    </row>
    <row r="2324" spans="1:6" x14ac:dyDescent="0.25">
      <c r="A2324" s="3">
        <v>2700</v>
      </c>
      <c r="B2324" s="3">
        <v>85</v>
      </c>
      <c r="C2324" s="10" t="s">
        <v>8222</v>
      </c>
      <c r="D2324" s="3">
        <v>4</v>
      </c>
      <c r="E2324">
        <f t="shared" si="36"/>
        <v>11794.394404000001</v>
      </c>
      <c r="F2324" s="3">
        <v>112.602</v>
      </c>
    </row>
    <row r="2325" spans="1:6" x14ac:dyDescent="0.25">
      <c r="A2325" s="3">
        <v>250</v>
      </c>
      <c r="B2325" s="3">
        <v>120</v>
      </c>
      <c r="C2325" s="10" t="s">
        <v>8222</v>
      </c>
      <c r="D2325" s="3">
        <v>4</v>
      </c>
      <c r="E2325">
        <f t="shared" si="36"/>
        <v>11794.394404000001</v>
      </c>
      <c r="F2325" s="3">
        <v>112.602</v>
      </c>
    </row>
    <row r="2326" spans="1:6" x14ac:dyDescent="0.25">
      <c r="A2326" s="3">
        <v>7500</v>
      </c>
      <c r="B2326" s="3">
        <v>1555</v>
      </c>
      <c r="C2326" s="10" t="s">
        <v>8222</v>
      </c>
      <c r="D2326" s="3">
        <v>61</v>
      </c>
      <c r="E2326">
        <f t="shared" si="36"/>
        <v>2662.7664040000004</v>
      </c>
      <c r="F2326" s="3">
        <v>112.602</v>
      </c>
    </row>
    <row r="2327" spans="1:6" x14ac:dyDescent="0.25">
      <c r="A2327" s="3">
        <v>1000</v>
      </c>
      <c r="B2327" s="3">
        <v>80</v>
      </c>
      <c r="C2327" s="10" t="s">
        <v>8222</v>
      </c>
      <c r="D2327" s="3">
        <v>7</v>
      </c>
      <c r="E2327">
        <f t="shared" si="36"/>
        <v>11151.782404000001</v>
      </c>
      <c r="F2327" s="3">
        <v>112.602</v>
      </c>
    </row>
    <row r="2328" spans="1:6" x14ac:dyDescent="0.25">
      <c r="A2328" s="3">
        <v>15000</v>
      </c>
      <c r="B2328" s="3">
        <v>108</v>
      </c>
      <c r="C2328" s="10" t="s">
        <v>8222</v>
      </c>
      <c r="D2328" s="3">
        <v>1</v>
      </c>
      <c r="E2328">
        <f t="shared" si="36"/>
        <v>12455.006404000002</v>
      </c>
      <c r="F2328" s="3">
        <v>112.602</v>
      </c>
    </row>
    <row r="2329" spans="1:6" x14ac:dyDescent="0.25">
      <c r="A2329" s="3">
        <v>35000</v>
      </c>
      <c r="B2329" s="3">
        <v>184133.01</v>
      </c>
      <c r="C2329" s="8" t="s">
        <v>8219</v>
      </c>
      <c r="D2329" s="3">
        <v>3355</v>
      </c>
      <c r="E2329">
        <f t="shared" si="36"/>
        <v>10513144.790404001</v>
      </c>
      <c r="F2329" s="3">
        <v>112.602</v>
      </c>
    </row>
    <row r="2330" spans="1:6" x14ac:dyDescent="0.25">
      <c r="A2330" s="3">
        <v>10000</v>
      </c>
      <c r="B2330" s="3">
        <v>25445</v>
      </c>
      <c r="C2330" s="8" t="s">
        <v>8219</v>
      </c>
      <c r="D2330" s="3">
        <v>537</v>
      </c>
      <c r="E2330">
        <f t="shared" si="36"/>
        <v>180113.66240400003</v>
      </c>
      <c r="F2330" s="3">
        <v>112.602</v>
      </c>
    </row>
    <row r="2331" spans="1:6" x14ac:dyDescent="0.25">
      <c r="A2331" s="3">
        <v>25000</v>
      </c>
      <c r="B2331" s="3">
        <v>26480</v>
      </c>
      <c r="C2331" s="8" t="s">
        <v>8219</v>
      </c>
      <c r="D2331" s="3">
        <v>125</v>
      </c>
      <c r="E2331">
        <f t="shared" si="36"/>
        <v>153.7104039999999</v>
      </c>
      <c r="F2331" s="3">
        <v>112.602</v>
      </c>
    </row>
    <row r="2332" spans="1:6" x14ac:dyDescent="0.25">
      <c r="A2332" s="3">
        <v>35000</v>
      </c>
      <c r="B2332" s="3">
        <v>35848</v>
      </c>
      <c r="C2332" s="8" t="s">
        <v>8219</v>
      </c>
      <c r="D2332" s="3">
        <v>163</v>
      </c>
      <c r="E2332">
        <f t="shared" si="36"/>
        <v>2539.9584039999995</v>
      </c>
      <c r="F2332" s="3">
        <v>112.602</v>
      </c>
    </row>
    <row r="2333" spans="1:6" x14ac:dyDescent="0.25">
      <c r="A2333" s="3">
        <v>8000</v>
      </c>
      <c r="B2333" s="3">
        <v>11545.1</v>
      </c>
      <c r="C2333" s="8" t="s">
        <v>8219</v>
      </c>
      <c r="D2333" s="3">
        <v>283</v>
      </c>
      <c r="E2333">
        <f t="shared" si="36"/>
        <v>29035.478403999998</v>
      </c>
      <c r="F2333" s="3">
        <v>112.602</v>
      </c>
    </row>
    <row r="2334" spans="1:6" x14ac:dyDescent="0.25">
      <c r="A2334" s="3">
        <v>25000</v>
      </c>
      <c r="B2334" s="3">
        <v>26577</v>
      </c>
      <c r="C2334" s="8" t="s">
        <v>8219</v>
      </c>
      <c r="D2334" s="3">
        <v>352</v>
      </c>
      <c r="E2334">
        <f t="shared" si="36"/>
        <v>57311.402404</v>
      </c>
      <c r="F2334" s="3">
        <v>112.602</v>
      </c>
    </row>
    <row r="2335" spans="1:6" x14ac:dyDescent="0.25">
      <c r="A2335" s="3">
        <v>600</v>
      </c>
      <c r="B2335" s="3">
        <v>1273</v>
      </c>
      <c r="C2335" s="8" t="s">
        <v>8219</v>
      </c>
      <c r="D2335" s="3">
        <v>94</v>
      </c>
      <c r="E2335">
        <f t="shared" si="36"/>
        <v>346.03440400000017</v>
      </c>
      <c r="F2335" s="3">
        <v>112.602</v>
      </c>
    </row>
    <row r="2336" spans="1:6" x14ac:dyDescent="0.25">
      <c r="A2336" s="3">
        <v>4000</v>
      </c>
      <c r="B2336" s="3">
        <v>4078</v>
      </c>
      <c r="C2336" s="8" t="s">
        <v>8219</v>
      </c>
      <c r="D2336" s="3">
        <v>67</v>
      </c>
      <c r="E2336">
        <f t="shared" si="36"/>
        <v>2079.5424040000003</v>
      </c>
      <c r="F2336" s="3">
        <v>112.602</v>
      </c>
    </row>
    <row r="2337" spans="1:6" x14ac:dyDescent="0.25">
      <c r="A2337" s="3">
        <v>25000</v>
      </c>
      <c r="B2337" s="3">
        <v>25568</v>
      </c>
      <c r="C2337" s="8" t="s">
        <v>8219</v>
      </c>
      <c r="D2337" s="3">
        <v>221</v>
      </c>
      <c r="E2337">
        <f t="shared" si="36"/>
        <v>11750.126403999999</v>
      </c>
      <c r="F2337" s="3">
        <v>112.602</v>
      </c>
    </row>
    <row r="2338" spans="1:6" x14ac:dyDescent="0.25">
      <c r="A2338" s="3">
        <v>20000</v>
      </c>
      <c r="B2338" s="3">
        <v>104146.51</v>
      </c>
      <c r="C2338" s="8" t="s">
        <v>8219</v>
      </c>
      <c r="D2338" s="3">
        <v>2165</v>
      </c>
      <c r="E2338">
        <f t="shared" si="36"/>
        <v>4212337.550404001</v>
      </c>
      <c r="F2338" s="3">
        <v>112.602</v>
      </c>
    </row>
    <row r="2339" spans="1:6" x14ac:dyDescent="0.25">
      <c r="A2339" s="3">
        <v>12000</v>
      </c>
      <c r="B2339" s="3">
        <v>13279</v>
      </c>
      <c r="C2339" s="8" t="s">
        <v>8219</v>
      </c>
      <c r="D2339" s="3">
        <v>179</v>
      </c>
      <c r="E2339">
        <f t="shared" si="36"/>
        <v>4408.6944039999998</v>
      </c>
      <c r="F2339" s="3">
        <v>112.602</v>
      </c>
    </row>
    <row r="2340" spans="1:6" x14ac:dyDescent="0.25">
      <c r="A2340" s="3">
        <v>15000</v>
      </c>
      <c r="B2340" s="3">
        <v>15171.5</v>
      </c>
      <c r="C2340" s="8" t="s">
        <v>8219</v>
      </c>
      <c r="D2340" s="3">
        <v>123</v>
      </c>
      <c r="E2340">
        <f t="shared" si="36"/>
        <v>108.11840399999991</v>
      </c>
      <c r="F2340" s="3">
        <v>112.602</v>
      </c>
    </row>
    <row r="2341" spans="1:6" x14ac:dyDescent="0.25">
      <c r="A2341" s="3">
        <v>25000</v>
      </c>
      <c r="B2341" s="3">
        <v>73552</v>
      </c>
      <c r="C2341" s="8" t="s">
        <v>8219</v>
      </c>
      <c r="D2341" s="3">
        <v>1104</v>
      </c>
      <c r="E2341">
        <f t="shared" si="36"/>
        <v>982869.994404</v>
      </c>
      <c r="F2341" s="3">
        <v>112.602</v>
      </c>
    </row>
    <row r="2342" spans="1:6" x14ac:dyDescent="0.25">
      <c r="A2342" s="3">
        <v>40000</v>
      </c>
      <c r="B2342" s="3">
        <v>42311</v>
      </c>
      <c r="C2342" s="8" t="s">
        <v>8219</v>
      </c>
      <c r="D2342" s="3">
        <v>403</v>
      </c>
      <c r="E2342">
        <f t="shared" si="36"/>
        <v>84330.998404000013</v>
      </c>
      <c r="F2342" s="3">
        <v>112.602</v>
      </c>
    </row>
    <row r="2343" spans="1:6" x14ac:dyDescent="0.25">
      <c r="A2343" s="3">
        <v>5000</v>
      </c>
      <c r="B2343" s="3">
        <v>0</v>
      </c>
      <c r="C2343" s="7" t="s">
        <v>8220</v>
      </c>
      <c r="D2343" s="3">
        <v>0</v>
      </c>
      <c r="E2343">
        <f t="shared" si="36"/>
        <v>12679.210404000001</v>
      </c>
      <c r="F2343" s="3">
        <v>112.602</v>
      </c>
    </row>
    <row r="2344" spans="1:6" x14ac:dyDescent="0.25">
      <c r="A2344" s="3">
        <v>5500</v>
      </c>
      <c r="B2344" s="3">
        <v>0</v>
      </c>
      <c r="C2344" s="7" t="s">
        <v>8220</v>
      </c>
      <c r="D2344" s="3">
        <v>0</v>
      </c>
      <c r="E2344">
        <f t="shared" si="36"/>
        <v>12679.210404000001</v>
      </c>
      <c r="F2344" s="3">
        <v>112.602</v>
      </c>
    </row>
    <row r="2345" spans="1:6" x14ac:dyDescent="0.25">
      <c r="A2345" s="3">
        <v>10000</v>
      </c>
      <c r="B2345" s="3">
        <v>300</v>
      </c>
      <c r="C2345" s="7" t="s">
        <v>8220</v>
      </c>
      <c r="D2345" s="3">
        <v>1</v>
      </c>
      <c r="E2345">
        <f t="shared" si="36"/>
        <v>12455.006404000002</v>
      </c>
      <c r="F2345" s="3">
        <v>112.602</v>
      </c>
    </row>
    <row r="2346" spans="1:6" x14ac:dyDescent="0.25">
      <c r="A2346" s="3">
        <v>1000</v>
      </c>
      <c r="B2346" s="3">
        <v>1</v>
      </c>
      <c r="C2346" s="7" t="s">
        <v>8220</v>
      </c>
      <c r="D2346" s="3">
        <v>1</v>
      </c>
      <c r="E2346">
        <f t="shared" si="36"/>
        <v>12455.006404000002</v>
      </c>
      <c r="F2346" s="3">
        <v>112.602</v>
      </c>
    </row>
    <row r="2347" spans="1:6" x14ac:dyDescent="0.25">
      <c r="A2347" s="3">
        <v>3000</v>
      </c>
      <c r="B2347" s="3">
        <v>0</v>
      </c>
      <c r="C2347" s="7" t="s">
        <v>8220</v>
      </c>
      <c r="D2347" s="3">
        <v>0</v>
      </c>
      <c r="E2347">
        <f t="shared" si="36"/>
        <v>12679.210404000001</v>
      </c>
      <c r="F2347" s="3">
        <v>112.602</v>
      </c>
    </row>
    <row r="2348" spans="1:6" x14ac:dyDescent="0.25">
      <c r="A2348" s="3">
        <v>60000</v>
      </c>
      <c r="B2348" s="3">
        <v>39</v>
      </c>
      <c r="C2348" s="7" t="s">
        <v>8220</v>
      </c>
      <c r="D2348" s="3">
        <v>3</v>
      </c>
      <c r="E2348">
        <f t="shared" si="36"/>
        <v>12012.598404</v>
      </c>
      <c r="F2348" s="3">
        <v>112.602</v>
      </c>
    </row>
    <row r="2349" spans="1:6" x14ac:dyDescent="0.25">
      <c r="A2349" s="3">
        <v>1000</v>
      </c>
      <c r="B2349" s="3">
        <v>15</v>
      </c>
      <c r="C2349" s="7" t="s">
        <v>8220</v>
      </c>
      <c r="D2349" s="3">
        <v>1</v>
      </c>
      <c r="E2349">
        <f t="shared" si="36"/>
        <v>12455.006404000002</v>
      </c>
      <c r="F2349" s="3">
        <v>112.602</v>
      </c>
    </row>
    <row r="2350" spans="1:6" x14ac:dyDescent="0.25">
      <c r="A2350" s="3">
        <v>70000</v>
      </c>
      <c r="B2350" s="3">
        <v>270</v>
      </c>
      <c r="C2350" s="7" t="s">
        <v>8220</v>
      </c>
      <c r="D2350" s="3">
        <v>5</v>
      </c>
      <c r="E2350">
        <f t="shared" si="36"/>
        <v>11578.190404000001</v>
      </c>
      <c r="F2350" s="3">
        <v>112.602</v>
      </c>
    </row>
    <row r="2351" spans="1:6" x14ac:dyDescent="0.25">
      <c r="A2351" s="3">
        <v>474900</v>
      </c>
      <c r="B2351" s="3">
        <v>0</v>
      </c>
      <c r="C2351" s="7" t="s">
        <v>8220</v>
      </c>
      <c r="D2351" s="3">
        <v>0</v>
      </c>
      <c r="E2351">
        <f t="shared" si="36"/>
        <v>12679.210404000001</v>
      </c>
      <c r="F2351" s="3">
        <v>112.602</v>
      </c>
    </row>
    <row r="2352" spans="1:6" x14ac:dyDescent="0.25">
      <c r="A2352" s="3">
        <v>50000</v>
      </c>
      <c r="B2352" s="3">
        <v>0</v>
      </c>
      <c r="C2352" s="7" t="s">
        <v>8220</v>
      </c>
      <c r="D2352" s="3">
        <v>0</v>
      </c>
      <c r="E2352">
        <f t="shared" si="36"/>
        <v>12679.210404000001</v>
      </c>
      <c r="F2352" s="3">
        <v>112.602</v>
      </c>
    </row>
    <row r="2353" spans="1:6" x14ac:dyDescent="0.25">
      <c r="A2353" s="3">
        <v>18900</v>
      </c>
      <c r="B2353" s="3">
        <v>108</v>
      </c>
      <c r="C2353" s="7" t="s">
        <v>8220</v>
      </c>
      <c r="D2353" s="3">
        <v>7</v>
      </c>
      <c r="E2353">
        <f t="shared" si="36"/>
        <v>11151.782404000001</v>
      </c>
      <c r="F2353" s="3">
        <v>112.602</v>
      </c>
    </row>
    <row r="2354" spans="1:6" x14ac:dyDescent="0.25">
      <c r="A2354" s="3">
        <v>2000</v>
      </c>
      <c r="B2354" s="3">
        <v>0</v>
      </c>
      <c r="C2354" s="7" t="s">
        <v>8220</v>
      </c>
      <c r="D2354" s="3">
        <v>0</v>
      </c>
      <c r="E2354">
        <f t="shared" si="36"/>
        <v>12679.210404000001</v>
      </c>
      <c r="F2354" s="3">
        <v>112.602</v>
      </c>
    </row>
    <row r="2355" spans="1:6" x14ac:dyDescent="0.25">
      <c r="A2355" s="3">
        <v>1000</v>
      </c>
      <c r="B2355" s="3">
        <v>0</v>
      </c>
      <c r="C2355" s="7" t="s">
        <v>8220</v>
      </c>
      <c r="D2355" s="3">
        <v>0</v>
      </c>
      <c r="E2355">
        <f t="shared" si="36"/>
        <v>12679.210404000001</v>
      </c>
      <c r="F2355" s="3">
        <v>112.602</v>
      </c>
    </row>
    <row r="2356" spans="1:6" x14ac:dyDescent="0.25">
      <c r="A2356" s="3">
        <v>35000</v>
      </c>
      <c r="B2356" s="3">
        <v>25</v>
      </c>
      <c r="C2356" s="7" t="s">
        <v>8220</v>
      </c>
      <c r="D2356" s="3">
        <v>1</v>
      </c>
      <c r="E2356">
        <f t="shared" si="36"/>
        <v>12455.006404000002</v>
      </c>
      <c r="F2356" s="3">
        <v>112.602</v>
      </c>
    </row>
    <row r="2357" spans="1:6" x14ac:dyDescent="0.25">
      <c r="A2357" s="3">
        <v>8000</v>
      </c>
      <c r="B2357" s="3">
        <v>55</v>
      </c>
      <c r="C2357" s="7" t="s">
        <v>8220</v>
      </c>
      <c r="D2357" s="3">
        <v>2</v>
      </c>
      <c r="E2357">
        <f t="shared" si="36"/>
        <v>12232.802404</v>
      </c>
      <c r="F2357" s="3">
        <v>112.602</v>
      </c>
    </row>
    <row r="2358" spans="1:6" x14ac:dyDescent="0.25">
      <c r="A2358" s="3">
        <v>10000</v>
      </c>
      <c r="B2358" s="3">
        <v>0</v>
      </c>
      <c r="C2358" s="7" t="s">
        <v>8220</v>
      </c>
      <c r="D2358" s="3">
        <v>0</v>
      </c>
      <c r="E2358">
        <f t="shared" si="36"/>
        <v>12679.210404000001</v>
      </c>
      <c r="F2358" s="3">
        <v>112.602</v>
      </c>
    </row>
    <row r="2359" spans="1:6" x14ac:dyDescent="0.25">
      <c r="A2359" s="3">
        <v>27000</v>
      </c>
      <c r="B2359" s="3">
        <v>0</v>
      </c>
      <c r="C2359" s="7" t="s">
        <v>8220</v>
      </c>
      <c r="D2359" s="3">
        <v>0</v>
      </c>
      <c r="E2359">
        <f t="shared" si="36"/>
        <v>12679.210404000001</v>
      </c>
      <c r="F2359" s="3">
        <v>112.602</v>
      </c>
    </row>
    <row r="2360" spans="1:6" x14ac:dyDescent="0.25">
      <c r="A2360" s="3">
        <v>1500</v>
      </c>
      <c r="B2360" s="3">
        <v>0</v>
      </c>
      <c r="C2360" s="7" t="s">
        <v>8220</v>
      </c>
      <c r="D2360" s="3">
        <v>0</v>
      </c>
      <c r="E2360">
        <f t="shared" si="36"/>
        <v>12679.210404000001</v>
      </c>
      <c r="F2360" s="3">
        <v>112.602</v>
      </c>
    </row>
    <row r="2361" spans="1:6" x14ac:dyDescent="0.25">
      <c r="A2361" s="3">
        <v>7500</v>
      </c>
      <c r="B2361" s="3">
        <v>1101</v>
      </c>
      <c r="C2361" s="7" t="s">
        <v>8220</v>
      </c>
      <c r="D2361" s="3">
        <v>3</v>
      </c>
      <c r="E2361">
        <f t="shared" si="36"/>
        <v>12012.598404</v>
      </c>
      <c r="F2361" s="3">
        <v>112.602</v>
      </c>
    </row>
    <row r="2362" spans="1:6" x14ac:dyDescent="0.25">
      <c r="A2362" s="3">
        <v>5000</v>
      </c>
      <c r="B2362" s="3">
        <v>2</v>
      </c>
      <c r="C2362" s="7" t="s">
        <v>8220</v>
      </c>
      <c r="D2362" s="3">
        <v>1</v>
      </c>
      <c r="E2362">
        <f t="shared" si="36"/>
        <v>12455.006404000002</v>
      </c>
      <c r="F2362" s="3">
        <v>112.602</v>
      </c>
    </row>
    <row r="2363" spans="1:6" x14ac:dyDescent="0.25">
      <c r="A2363" s="3">
        <v>200</v>
      </c>
      <c r="B2363" s="3">
        <v>0</v>
      </c>
      <c r="C2363" s="7" t="s">
        <v>8220</v>
      </c>
      <c r="D2363" s="3">
        <v>0</v>
      </c>
      <c r="E2363">
        <f t="shared" si="36"/>
        <v>12679.210404000001</v>
      </c>
      <c r="F2363" s="3">
        <v>112.602</v>
      </c>
    </row>
    <row r="2364" spans="1:6" x14ac:dyDescent="0.25">
      <c r="A2364" s="3">
        <v>420</v>
      </c>
      <c r="B2364" s="3">
        <v>120</v>
      </c>
      <c r="C2364" s="7" t="s">
        <v>8220</v>
      </c>
      <c r="D2364" s="3">
        <v>2</v>
      </c>
      <c r="E2364">
        <f t="shared" si="36"/>
        <v>12232.802404</v>
      </c>
      <c r="F2364" s="3">
        <v>112.602</v>
      </c>
    </row>
    <row r="2365" spans="1:6" x14ac:dyDescent="0.25">
      <c r="A2365" s="3">
        <v>175000</v>
      </c>
      <c r="B2365" s="3">
        <v>0</v>
      </c>
      <c r="C2365" s="7" t="s">
        <v>8220</v>
      </c>
      <c r="D2365" s="3">
        <v>0</v>
      </c>
      <c r="E2365">
        <f t="shared" si="36"/>
        <v>12679.210404000001</v>
      </c>
      <c r="F2365" s="3">
        <v>112.602</v>
      </c>
    </row>
    <row r="2366" spans="1:6" x14ac:dyDescent="0.25">
      <c r="A2366" s="3">
        <v>128</v>
      </c>
      <c r="B2366" s="3">
        <v>0</v>
      </c>
      <c r="C2366" s="7" t="s">
        <v>8220</v>
      </c>
      <c r="D2366" s="3">
        <v>0</v>
      </c>
      <c r="E2366">
        <f t="shared" si="36"/>
        <v>12679.210404000001</v>
      </c>
      <c r="F2366" s="3">
        <v>112.602</v>
      </c>
    </row>
    <row r="2367" spans="1:6" x14ac:dyDescent="0.25">
      <c r="A2367" s="3">
        <v>1000</v>
      </c>
      <c r="B2367" s="3">
        <v>0</v>
      </c>
      <c r="C2367" s="7" t="s">
        <v>8220</v>
      </c>
      <c r="D2367" s="3">
        <v>0</v>
      </c>
      <c r="E2367">
        <f t="shared" si="36"/>
        <v>12679.210404000001</v>
      </c>
      <c r="F2367" s="3">
        <v>112.602</v>
      </c>
    </row>
    <row r="2368" spans="1:6" x14ac:dyDescent="0.25">
      <c r="A2368" s="3">
        <v>25000</v>
      </c>
      <c r="B2368" s="3">
        <v>2630</v>
      </c>
      <c r="C2368" s="7" t="s">
        <v>8220</v>
      </c>
      <c r="D2368" s="3">
        <v>27</v>
      </c>
      <c r="E2368">
        <f t="shared" si="36"/>
        <v>7327.7024040000006</v>
      </c>
      <c r="F2368" s="3">
        <v>112.602</v>
      </c>
    </row>
    <row r="2369" spans="1:6" x14ac:dyDescent="0.25">
      <c r="A2369" s="3">
        <v>50000</v>
      </c>
      <c r="B2369" s="3">
        <v>670</v>
      </c>
      <c r="C2369" s="7" t="s">
        <v>8220</v>
      </c>
      <c r="D2369" s="3">
        <v>14</v>
      </c>
      <c r="E2369">
        <f t="shared" si="36"/>
        <v>9722.3544040000015</v>
      </c>
      <c r="F2369" s="3">
        <v>112.602</v>
      </c>
    </row>
    <row r="2370" spans="1:6" x14ac:dyDescent="0.25">
      <c r="A2370" s="3">
        <v>40000</v>
      </c>
      <c r="B2370" s="3">
        <v>100</v>
      </c>
      <c r="C2370" s="7" t="s">
        <v>8220</v>
      </c>
      <c r="D2370" s="3">
        <v>2</v>
      </c>
      <c r="E2370">
        <f t="shared" si="36"/>
        <v>12232.802404</v>
      </c>
      <c r="F2370" s="3">
        <v>112.602</v>
      </c>
    </row>
    <row r="2371" spans="1:6" x14ac:dyDescent="0.25">
      <c r="A2371" s="3">
        <v>25000</v>
      </c>
      <c r="B2371" s="3">
        <v>0</v>
      </c>
      <c r="C2371" s="7" t="s">
        <v>8220</v>
      </c>
      <c r="D2371" s="3">
        <v>0</v>
      </c>
      <c r="E2371">
        <f t="shared" ref="E2371:E2434" si="37">POWER(D2371-F2371,2)</f>
        <v>12679.210404000001</v>
      </c>
      <c r="F2371" s="3">
        <v>112.602</v>
      </c>
    </row>
    <row r="2372" spans="1:6" x14ac:dyDescent="0.25">
      <c r="A2372" s="3">
        <v>25000</v>
      </c>
      <c r="B2372" s="3">
        <v>82</v>
      </c>
      <c r="C2372" s="7" t="s">
        <v>8220</v>
      </c>
      <c r="D2372" s="3">
        <v>4</v>
      </c>
      <c r="E2372">
        <f t="shared" si="37"/>
        <v>11794.394404000001</v>
      </c>
      <c r="F2372" s="3">
        <v>112.602</v>
      </c>
    </row>
    <row r="2373" spans="1:6" x14ac:dyDescent="0.25">
      <c r="A2373" s="3">
        <v>2000</v>
      </c>
      <c r="B2373" s="3">
        <v>0</v>
      </c>
      <c r="C2373" s="7" t="s">
        <v>8220</v>
      </c>
      <c r="D2373" s="3">
        <v>0</v>
      </c>
      <c r="E2373">
        <f t="shared" si="37"/>
        <v>12679.210404000001</v>
      </c>
      <c r="F2373" s="3">
        <v>112.602</v>
      </c>
    </row>
    <row r="2374" spans="1:6" x14ac:dyDescent="0.25">
      <c r="A2374" s="3">
        <v>5500</v>
      </c>
      <c r="B2374" s="3">
        <v>180</v>
      </c>
      <c r="C2374" s="7" t="s">
        <v>8220</v>
      </c>
      <c r="D2374" s="3">
        <v>6</v>
      </c>
      <c r="E2374">
        <f t="shared" si="37"/>
        <v>11363.986404000001</v>
      </c>
      <c r="F2374" s="3">
        <v>112.602</v>
      </c>
    </row>
    <row r="2375" spans="1:6" x14ac:dyDescent="0.25">
      <c r="A2375" s="3">
        <v>850000</v>
      </c>
      <c r="B2375" s="3">
        <v>50</v>
      </c>
      <c r="C2375" s="7" t="s">
        <v>8220</v>
      </c>
      <c r="D2375" s="3">
        <v>1</v>
      </c>
      <c r="E2375">
        <f t="shared" si="37"/>
        <v>12455.006404000002</v>
      </c>
      <c r="F2375" s="3">
        <v>112.602</v>
      </c>
    </row>
    <row r="2376" spans="1:6" x14ac:dyDescent="0.25">
      <c r="A2376" s="3">
        <v>22000</v>
      </c>
      <c r="B2376" s="3">
        <v>10</v>
      </c>
      <c r="C2376" s="7" t="s">
        <v>8220</v>
      </c>
      <c r="D2376" s="3">
        <v>1</v>
      </c>
      <c r="E2376">
        <f t="shared" si="37"/>
        <v>12455.006404000002</v>
      </c>
      <c r="F2376" s="3">
        <v>112.602</v>
      </c>
    </row>
    <row r="2377" spans="1:6" x14ac:dyDescent="0.25">
      <c r="A2377" s="3">
        <v>10000</v>
      </c>
      <c r="B2377" s="3">
        <v>0</v>
      </c>
      <c r="C2377" s="7" t="s">
        <v>8220</v>
      </c>
      <c r="D2377" s="3">
        <v>0</v>
      </c>
      <c r="E2377">
        <f t="shared" si="37"/>
        <v>12679.210404000001</v>
      </c>
      <c r="F2377" s="3">
        <v>112.602</v>
      </c>
    </row>
    <row r="2378" spans="1:6" x14ac:dyDescent="0.25">
      <c r="A2378" s="3">
        <v>3000</v>
      </c>
      <c r="B2378" s="3">
        <v>326.33</v>
      </c>
      <c r="C2378" s="7" t="s">
        <v>8220</v>
      </c>
      <c r="D2378" s="3">
        <v>4</v>
      </c>
      <c r="E2378">
        <f t="shared" si="37"/>
        <v>11794.394404000001</v>
      </c>
      <c r="F2378" s="3">
        <v>112.602</v>
      </c>
    </row>
    <row r="2379" spans="1:6" x14ac:dyDescent="0.25">
      <c r="A2379" s="3">
        <v>2500</v>
      </c>
      <c r="B2379" s="3">
        <v>0</v>
      </c>
      <c r="C2379" s="7" t="s">
        <v>8220</v>
      </c>
      <c r="D2379" s="3">
        <v>0</v>
      </c>
      <c r="E2379">
        <f t="shared" si="37"/>
        <v>12679.210404000001</v>
      </c>
      <c r="F2379" s="3">
        <v>112.602</v>
      </c>
    </row>
    <row r="2380" spans="1:6" x14ac:dyDescent="0.25">
      <c r="A2380" s="3">
        <v>110000</v>
      </c>
      <c r="B2380" s="3">
        <v>0</v>
      </c>
      <c r="C2380" s="7" t="s">
        <v>8220</v>
      </c>
      <c r="D2380" s="3">
        <v>0</v>
      </c>
      <c r="E2380">
        <f t="shared" si="37"/>
        <v>12679.210404000001</v>
      </c>
      <c r="F2380" s="3">
        <v>112.602</v>
      </c>
    </row>
    <row r="2381" spans="1:6" x14ac:dyDescent="0.25">
      <c r="A2381" s="3">
        <v>30000</v>
      </c>
      <c r="B2381" s="3">
        <v>0</v>
      </c>
      <c r="C2381" s="7" t="s">
        <v>8220</v>
      </c>
      <c r="D2381" s="3">
        <v>0</v>
      </c>
      <c r="E2381">
        <f t="shared" si="37"/>
        <v>12679.210404000001</v>
      </c>
      <c r="F2381" s="3">
        <v>112.602</v>
      </c>
    </row>
    <row r="2382" spans="1:6" x14ac:dyDescent="0.25">
      <c r="A2382" s="3">
        <v>15000</v>
      </c>
      <c r="B2382" s="3">
        <v>55</v>
      </c>
      <c r="C2382" s="7" t="s">
        <v>8220</v>
      </c>
      <c r="D2382" s="3">
        <v>3</v>
      </c>
      <c r="E2382">
        <f t="shared" si="37"/>
        <v>12012.598404</v>
      </c>
      <c r="F2382" s="3">
        <v>112.602</v>
      </c>
    </row>
    <row r="2383" spans="1:6" x14ac:dyDescent="0.25">
      <c r="A2383" s="3">
        <v>86350</v>
      </c>
      <c r="B2383" s="3">
        <v>1571</v>
      </c>
      <c r="C2383" s="7" t="s">
        <v>8220</v>
      </c>
      <c r="D2383" s="3">
        <v>7</v>
      </c>
      <c r="E2383">
        <f t="shared" si="37"/>
        <v>11151.782404000001</v>
      </c>
      <c r="F2383" s="3">
        <v>112.602</v>
      </c>
    </row>
    <row r="2384" spans="1:6" x14ac:dyDescent="0.25">
      <c r="A2384" s="3">
        <v>3000</v>
      </c>
      <c r="B2384" s="3">
        <v>75</v>
      </c>
      <c r="C2384" s="7" t="s">
        <v>8220</v>
      </c>
      <c r="D2384" s="3">
        <v>2</v>
      </c>
      <c r="E2384">
        <f t="shared" si="37"/>
        <v>12232.802404</v>
      </c>
      <c r="F2384" s="3">
        <v>112.602</v>
      </c>
    </row>
    <row r="2385" spans="1:6" x14ac:dyDescent="0.25">
      <c r="A2385" s="3">
        <v>10000</v>
      </c>
      <c r="B2385" s="3">
        <v>435</v>
      </c>
      <c r="C2385" s="7" t="s">
        <v>8220</v>
      </c>
      <c r="D2385" s="3">
        <v>3</v>
      </c>
      <c r="E2385">
        <f t="shared" si="37"/>
        <v>12012.598404</v>
      </c>
      <c r="F2385" s="3">
        <v>112.602</v>
      </c>
    </row>
    <row r="2386" spans="1:6" x14ac:dyDescent="0.25">
      <c r="A2386" s="3">
        <v>1000</v>
      </c>
      <c r="B2386" s="3">
        <v>8</v>
      </c>
      <c r="C2386" s="7" t="s">
        <v>8220</v>
      </c>
      <c r="D2386" s="3">
        <v>8</v>
      </c>
      <c r="E2386">
        <f t="shared" si="37"/>
        <v>10941.578404000002</v>
      </c>
      <c r="F2386" s="3">
        <v>112.602</v>
      </c>
    </row>
    <row r="2387" spans="1:6" x14ac:dyDescent="0.25">
      <c r="A2387" s="3">
        <v>65000</v>
      </c>
      <c r="B2387" s="3">
        <v>788</v>
      </c>
      <c r="C2387" s="7" t="s">
        <v>8220</v>
      </c>
      <c r="D2387" s="3">
        <v>7</v>
      </c>
      <c r="E2387">
        <f t="shared" si="37"/>
        <v>11151.782404000001</v>
      </c>
      <c r="F2387" s="3">
        <v>112.602</v>
      </c>
    </row>
    <row r="2388" spans="1:6" x14ac:dyDescent="0.25">
      <c r="A2388" s="3">
        <v>30000</v>
      </c>
      <c r="B2388" s="3">
        <v>0</v>
      </c>
      <c r="C2388" s="7" t="s">
        <v>8220</v>
      </c>
      <c r="D2388" s="3">
        <v>0</v>
      </c>
      <c r="E2388">
        <f t="shared" si="37"/>
        <v>12679.210404000001</v>
      </c>
      <c r="F2388" s="3">
        <v>112.602</v>
      </c>
    </row>
    <row r="2389" spans="1:6" x14ac:dyDescent="0.25">
      <c r="A2389" s="3">
        <v>150000</v>
      </c>
      <c r="B2389" s="3">
        <v>1026</v>
      </c>
      <c r="C2389" s="7" t="s">
        <v>8220</v>
      </c>
      <c r="D2389" s="3">
        <v>3</v>
      </c>
      <c r="E2389">
        <f t="shared" si="37"/>
        <v>12012.598404</v>
      </c>
      <c r="F2389" s="3">
        <v>112.602</v>
      </c>
    </row>
    <row r="2390" spans="1:6" x14ac:dyDescent="0.25">
      <c r="A2390" s="3">
        <v>37000</v>
      </c>
      <c r="B2390" s="3">
        <v>463</v>
      </c>
      <c r="C2390" s="7" t="s">
        <v>8220</v>
      </c>
      <c r="D2390" s="3">
        <v>8</v>
      </c>
      <c r="E2390">
        <f t="shared" si="37"/>
        <v>10941.578404000002</v>
      </c>
      <c r="F2390" s="3">
        <v>112.602</v>
      </c>
    </row>
    <row r="2391" spans="1:6" x14ac:dyDescent="0.25">
      <c r="A2391" s="3">
        <v>16000</v>
      </c>
      <c r="B2391" s="3">
        <v>30</v>
      </c>
      <c r="C2391" s="7" t="s">
        <v>8220</v>
      </c>
      <c r="D2391" s="3">
        <v>1</v>
      </c>
      <c r="E2391">
        <f t="shared" si="37"/>
        <v>12455.006404000002</v>
      </c>
      <c r="F2391" s="3">
        <v>112.602</v>
      </c>
    </row>
    <row r="2392" spans="1:6" x14ac:dyDescent="0.25">
      <c r="A2392" s="3">
        <v>510000</v>
      </c>
      <c r="B2392" s="3">
        <v>0</v>
      </c>
      <c r="C2392" s="7" t="s">
        <v>8220</v>
      </c>
      <c r="D2392" s="3">
        <v>0</v>
      </c>
      <c r="E2392">
        <f t="shared" si="37"/>
        <v>12679.210404000001</v>
      </c>
      <c r="F2392" s="3">
        <v>112.602</v>
      </c>
    </row>
    <row r="2393" spans="1:6" x14ac:dyDescent="0.25">
      <c r="A2393" s="3">
        <v>20000</v>
      </c>
      <c r="B2393" s="3">
        <v>25</v>
      </c>
      <c r="C2393" s="7" t="s">
        <v>8220</v>
      </c>
      <c r="D2393" s="3">
        <v>1</v>
      </c>
      <c r="E2393">
        <f t="shared" si="37"/>
        <v>12455.006404000002</v>
      </c>
      <c r="F2393" s="3">
        <v>112.602</v>
      </c>
    </row>
    <row r="2394" spans="1:6" x14ac:dyDescent="0.25">
      <c r="A2394" s="3">
        <v>4200</v>
      </c>
      <c r="B2394" s="3">
        <v>0</v>
      </c>
      <c r="C2394" s="7" t="s">
        <v>8220</v>
      </c>
      <c r="D2394" s="3">
        <v>0</v>
      </c>
      <c r="E2394">
        <f t="shared" si="37"/>
        <v>12679.210404000001</v>
      </c>
      <c r="F2394" s="3">
        <v>112.602</v>
      </c>
    </row>
    <row r="2395" spans="1:6" x14ac:dyDescent="0.25">
      <c r="A2395" s="3">
        <v>100000</v>
      </c>
      <c r="B2395" s="3">
        <v>50</v>
      </c>
      <c r="C2395" s="7" t="s">
        <v>8220</v>
      </c>
      <c r="D2395" s="3">
        <v>1</v>
      </c>
      <c r="E2395">
        <f t="shared" si="37"/>
        <v>12455.006404000002</v>
      </c>
      <c r="F2395" s="3">
        <v>112.602</v>
      </c>
    </row>
    <row r="2396" spans="1:6" x14ac:dyDescent="0.25">
      <c r="A2396" s="3">
        <v>5000</v>
      </c>
      <c r="B2396" s="3">
        <v>3</v>
      </c>
      <c r="C2396" s="7" t="s">
        <v>8220</v>
      </c>
      <c r="D2396" s="3">
        <v>2</v>
      </c>
      <c r="E2396">
        <f t="shared" si="37"/>
        <v>12232.802404</v>
      </c>
      <c r="F2396" s="3">
        <v>112.602</v>
      </c>
    </row>
    <row r="2397" spans="1:6" x14ac:dyDescent="0.25">
      <c r="A2397" s="3">
        <v>33000</v>
      </c>
      <c r="B2397" s="3">
        <v>0</v>
      </c>
      <c r="C2397" s="7" t="s">
        <v>8220</v>
      </c>
      <c r="D2397" s="3">
        <v>0</v>
      </c>
      <c r="E2397">
        <f t="shared" si="37"/>
        <v>12679.210404000001</v>
      </c>
      <c r="F2397" s="3">
        <v>112.602</v>
      </c>
    </row>
    <row r="2398" spans="1:6" x14ac:dyDescent="0.25">
      <c r="A2398" s="3">
        <v>5000</v>
      </c>
      <c r="B2398" s="3">
        <v>10</v>
      </c>
      <c r="C2398" s="7" t="s">
        <v>8220</v>
      </c>
      <c r="D2398" s="3">
        <v>1</v>
      </c>
      <c r="E2398">
        <f t="shared" si="37"/>
        <v>12455.006404000002</v>
      </c>
      <c r="F2398" s="3">
        <v>112.602</v>
      </c>
    </row>
    <row r="2399" spans="1:6" x14ac:dyDescent="0.25">
      <c r="A2399" s="3">
        <v>124000</v>
      </c>
      <c r="B2399" s="3">
        <v>0</v>
      </c>
      <c r="C2399" s="7" t="s">
        <v>8220</v>
      </c>
      <c r="D2399" s="3">
        <v>0</v>
      </c>
      <c r="E2399">
        <f t="shared" si="37"/>
        <v>12679.210404000001</v>
      </c>
      <c r="F2399" s="3">
        <v>112.602</v>
      </c>
    </row>
    <row r="2400" spans="1:6" x14ac:dyDescent="0.25">
      <c r="A2400" s="3">
        <v>4000</v>
      </c>
      <c r="B2400" s="3">
        <v>0</v>
      </c>
      <c r="C2400" s="7" t="s">
        <v>8220</v>
      </c>
      <c r="D2400" s="3">
        <v>0</v>
      </c>
      <c r="E2400">
        <f t="shared" si="37"/>
        <v>12679.210404000001</v>
      </c>
      <c r="F2400" s="3">
        <v>112.602</v>
      </c>
    </row>
    <row r="2401" spans="1:6" x14ac:dyDescent="0.25">
      <c r="A2401" s="3">
        <v>13000</v>
      </c>
      <c r="B2401" s="3">
        <v>0</v>
      </c>
      <c r="C2401" s="7" t="s">
        <v>8220</v>
      </c>
      <c r="D2401" s="3">
        <v>0</v>
      </c>
      <c r="E2401">
        <f t="shared" si="37"/>
        <v>12679.210404000001</v>
      </c>
      <c r="F2401" s="3">
        <v>112.602</v>
      </c>
    </row>
    <row r="2402" spans="1:6" x14ac:dyDescent="0.25">
      <c r="A2402" s="3">
        <v>50000</v>
      </c>
      <c r="B2402" s="3">
        <v>0</v>
      </c>
      <c r="C2402" s="7" t="s">
        <v>8220</v>
      </c>
      <c r="D2402" s="3">
        <v>0</v>
      </c>
      <c r="E2402">
        <f t="shared" si="37"/>
        <v>12679.210404000001</v>
      </c>
      <c r="F2402" s="3">
        <v>112.602</v>
      </c>
    </row>
    <row r="2403" spans="1:6" x14ac:dyDescent="0.25">
      <c r="A2403" s="3">
        <v>28000</v>
      </c>
      <c r="B2403" s="3">
        <v>201</v>
      </c>
      <c r="C2403" s="9" t="s">
        <v>8221</v>
      </c>
      <c r="D2403" s="3">
        <v>9</v>
      </c>
      <c r="E2403">
        <f t="shared" si="37"/>
        <v>10733.374404</v>
      </c>
      <c r="F2403" s="3">
        <v>112.602</v>
      </c>
    </row>
    <row r="2404" spans="1:6" x14ac:dyDescent="0.25">
      <c r="A2404" s="3">
        <v>12000</v>
      </c>
      <c r="B2404" s="3">
        <v>52</v>
      </c>
      <c r="C2404" s="9" t="s">
        <v>8221</v>
      </c>
      <c r="D2404" s="3">
        <v>1</v>
      </c>
      <c r="E2404">
        <f t="shared" si="37"/>
        <v>12455.006404000002</v>
      </c>
      <c r="F2404" s="3">
        <v>112.602</v>
      </c>
    </row>
    <row r="2405" spans="1:6" x14ac:dyDescent="0.25">
      <c r="A2405" s="3">
        <v>1200</v>
      </c>
      <c r="B2405" s="3">
        <v>202</v>
      </c>
      <c r="C2405" s="9" t="s">
        <v>8221</v>
      </c>
      <c r="D2405" s="3">
        <v>12</v>
      </c>
      <c r="E2405">
        <f t="shared" si="37"/>
        <v>10120.762404000001</v>
      </c>
      <c r="F2405" s="3">
        <v>112.602</v>
      </c>
    </row>
    <row r="2406" spans="1:6" x14ac:dyDescent="0.25">
      <c r="A2406" s="3">
        <v>15000</v>
      </c>
      <c r="B2406" s="3">
        <v>0</v>
      </c>
      <c r="C2406" s="9" t="s">
        <v>8221</v>
      </c>
      <c r="D2406" s="3">
        <v>0</v>
      </c>
      <c r="E2406">
        <f t="shared" si="37"/>
        <v>12679.210404000001</v>
      </c>
      <c r="F2406" s="3">
        <v>112.602</v>
      </c>
    </row>
    <row r="2407" spans="1:6" x14ac:dyDescent="0.25">
      <c r="A2407" s="3">
        <v>5000</v>
      </c>
      <c r="B2407" s="3">
        <v>1126</v>
      </c>
      <c r="C2407" s="9" t="s">
        <v>8221</v>
      </c>
      <c r="D2407" s="3">
        <v>20</v>
      </c>
      <c r="E2407">
        <f t="shared" si="37"/>
        <v>8575.1304040000014</v>
      </c>
      <c r="F2407" s="3">
        <v>112.602</v>
      </c>
    </row>
    <row r="2408" spans="1:6" x14ac:dyDescent="0.25">
      <c r="A2408" s="3">
        <v>3250</v>
      </c>
      <c r="B2408" s="3">
        <v>1345</v>
      </c>
      <c r="C2408" s="9" t="s">
        <v>8221</v>
      </c>
      <c r="D2408" s="3">
        <v>16</v>
      </c>
      <c r="E2408">
        <f t="shared" si="37"/>
        <v>9331.9464040000003</v>
      </c>
      <c r="F2408" s="3">
        <v>112.602</v>
      </c>
    </row>
    <row r="2409" spans="1:6" x14ac:dyDescent="0.25">
      <c r="A2409" s="3">
        <v>22000</v>
      </c>
      <c r="B2409" s="3">
        <v>5557</v>
      </c>
      <c r="C2409" s="9" t="s">
        <v>8221</v>
      </c>
      <c r="D2409" s="3">
        <v>33</v>
      </c>
      <c r="E2409">
        <f t="shared" si="37"/>
        <v>6336.4784040000004</v>
      </c>
      <c r="F2409" s="3">
        <v>112.602</v>
      </c>
    </row>
    <row r="2410" spans="1:6" x14ac:dyDescent="0.25">
      <c r="A2410" s="3">
        <v>15000</v>
      </c>
      <c r="B2410" s="3">
        <v>30</v>
      </c>
      <c r="C2410" s="9" t="s">
        <v>8221</v>
      </c>
      <c r="D2410" s="3">
        <v>2</v>
      </c>
      <c r="E2410">
        <f t="shared" si="37"/>
        <v>12232.802404</v>
      </c>
      <c r="F2410" s="3">
        <v>112.602</v>
      </c>
    </row>
    <row r="2411" spans="1:6" x14ac:dyDescent="0.25">
      <c r="A2411" s="3">
        <v>25000</v>
      </c>
      <c r="B2411" s="3">
        <v>460</v>
      </c>
      <c r="C2411" s="9" t="s">
        <v>8221</v>
      </c>
      <c r="D2411" s="3">
        <v>6</v>
      </c>
      <c r="E2411">
        <f t="shared" si="37"/>
        <v>11363.986404000001</v>
      </c>
      <c r="F2411" s="3">
        <v>112.602</v>
      </c>
    </row>
    <row r="2412" spans="1:6" x14ac:dyDescent="0.25">
      <c r="A2412" s="3">
        <v>15000</v>
      </c>
      <c r="B2412" s="3">
        <v>0</v>
      </c>
      <c r="C2412" s="9" t="s">
        <v>8221</v>
      </c>
      <c r="D2412" s="3">
        <v>0</v>
      </c>
      <c r="E2412">
        <f t="shared" si="37"/>
        <v>12679.210404000001</v>
      </c>
      <c r="F2412" s="3">
        <v>112.602</v>
      </c>
    </row>
    <row r="2413" spans="1:6" x14ac:dyDescent="0.25">
      <c r="A2413" s="3">
        <v>25000</v>
      </c>
      <c r="B2413" s="3">
        <v>151</v>
      </c>
      <c r="C2413" s="9" t="s">
        <v>8221</v>
      </c>
      <c r="D2413" s="3">
        <v>3</v>
      </c>
      <c r="E2413">
        <f t="shared" si="37"/>
        <v>12012.598404</v>
      </c>
      <c r="F2413" s="3">
        <v>112.602</v>
      </c>
    </row>
    <row r="2414" spans="1:6" x14ac:dyDescent="0.25">
      <c r="A2414" s="3">
        <v>8000</v>
      </c>
      <c r="B2414" s="3">
        <v>0</v>
      </c>
      <c r="C2414" s="9" t="s">
        <v>8221</v>
      </c>
      <c r="D2414" s="3">
        <v>0</v>
      </c>
      <c r="E2414">
        <f t="shared" si="37"/>
        <v>12679.210404000001</v>
      </c>
      <c r="F2414" s="3">
        <v>112.602</v>
      </c>
    </row>
    <row r="2415" spans="1:6" x14ac:dyDescent="0.25">
      <c r="A2415" s="3">
        <v>3000</v>
      </c>
      <c r="B2415" s="3">
        <v>25</v>
      </c>
      <c r="C2415" s="9" t="s">
        <v>8221</v>
      </c>
      <c r="D2415" s="3">
        <v>3</v>
      </c>
      <c r="E2415">
        <f t="shared" si="37"/>
        <v>12012.598404</v>
      </c>
      <c r="F2415" s="3">
        <v>112.602</v>
      </c>
    </row>
    <row r="2416" spans="1:6" x14ac:dyDescent="0.25">
      <c r="A2416" s="3">
        <v>15000</v>
      </c>
      <c r="B2416" s="3">
        <v>460</v>
      </c>
      <c r="C2416" s="9" t="s">
        <v>8221</v>
      </c>
      <c r="D2416" s="3">
        <v>13</v>
      </c>
      <c r="E2416">
        <f t="shared" si="37"/>
        <v>9920.5584040000012</v>
      </c>
      <c r="F2416" s="3">
        <v>112.602</v>
      </c>
    </row>
    <row r="2417" spans="1:6" x14ac:dyDescent="0.25">
      <c r="A2417" s="3">
        <v>60000</v>
      </c>
      <c r="B2417" s="3">
        <v>335</v>
      </c>
      <c r="C2417" s="9" t="s">
        <v>8221</v>
      </c>
      <c r="D2417" s="3">
        <v>6</v>
      </c>
      <c r="E2417">
        <f t="shared" si="37"/>
        <v>11363.986404000001</v>
      </c>
      <c r="F2417" s="3">
        <v>112.602</v>
      </c>
    </row>
    <row r="2418" spans="1:6" x14ac:dyDescent="0.25">
      <c r="A2418" s="3">
        <v>20000</v>
      </c>
      <c r="B2418" s="3">
        <v>5</v>
      </c>
      <c r="C2418" s="9" t="s">
        <v>8221</v>
      </c>
      <c r="D2418" s="3">
        <v>1</v>
      </c>
      <c r="E2418">
        <f t="shared" si="37"/>
        <v>12455.006404000002</v>
      </c>
      <c r="F2418" s="3">
        <v>112.602</v>
      </c>
    </row>
    <row r="2419" spans="1:6" x14ac:dyDescent="0.25">
      <c r="A2419" s="3">
        <v>1000</v>
      </c>
      <c r="B2419" s="3">
        <v>0</v>
      </c>
      <c r="C2419" s="9" t="s">
        <v>8221</v>
      </c>
      <c r="D2419" s="3">
        <v>0</v>
      </c>
      <c r="E2419">
        <f t="shared" si="37"/>
        <v>12679.210404000001</v>
      </c>
      <c r="F2419" s="3">
        <v>112.602</v>
      </c>
    </row>
    <row r="2420" spans="1:6" x14ac:dyDescent="0.25">
      <c r="A2420" s="3">
        <v>25000</v>
      </c>
      <c r="B2420" s="3">
        <v>5</v>
      </c>
      <c r="C2420" s="9" t="s">
        <v>8221</v>
      </c>
      <c r="D2420" s="3">
        <v>5</v>
      </c>
      <c r="E2420">
        <f t="shared" si="37"/>
        <v>11578.190404000001</v>
      </c>
      <c r="F2420" s="3">
        <v>112.602</v>
      </c>
    </row>
    <row r="2421" spans="1:6" x14ac:dyDescent="0.25">
      <c r="A2421" s="3">
        <v>3000</v>
      </c>
      <c r="B2421" s="3">
        <v>0</v>
      </c>
      <c r="C2421" s="9" t="s">
        <v>8221</v>
      </c>
      <c r="D2421" s="3">
        <v>0</v>
      </c>
      <c r="E2421">
        <f t="shared" si="37"/>
        <v>12679.210404000001</v>
      </c>
      <c r="F2421" s="3">
        <v>112.602</v>
      </c>
    </row>
    <row r="2422" spans="1:6" x14ac:dyDescent="0.25">
      <c r="A2422" s="3">
        <v>16870</v>
      </c>
      <c r="B2422" s="3">
        <v>2501</v>
      </c>
      <c r="C2422" s="9" t="s">
        <v>8221</v>
      </c>
      <c r="D2422" s="3">
        <v>36</v>
      </c>
      <c r="E2422">
        <f t="shared" si="37"/>
        <v>5867.8664040000003</v>
      </c>
      <c r="F2422" s="3">
        <v>112.602</v>
      </c>
    </row>
    <row r="2423" spans="1:6" x14ac:dyDescent="0.25">
      <c r="A2423" s="3">
        <v>6000</v>
      </c>
      <c r="B2423" s="3">
        <v>1</v>
      </c>
      <c r="C2423" s="9" t="s">
        <v>8221</v>
      </c>
      <c r="D2423" s="3">
        <v>1</v>
      </c>
      <c r="E2423">
        <f t="shared" si="37"/>
        <v>12455.006404000002</v>
      </c>
      <c r="F2423" s="3">
        <v>112.602</v>
      </c>
    </row>
    <row r="2424" spans="1:6" x14ac:dyDescent="0.25">
      <c r="A2424" s="3">
        <v>500</v>
      </c>
      <c r="B2424" s="3">
        <v>1</v>
      </c>
      <c r="C2424" s="9" t="s">
        <v>8221</v>
      </c>
      <c r="D2424" s="3">
        <v>1</v>
      </c>
      <c r="E2424">
        <f t="shared" si="37"/>
        <v>12455.006404000002</v>
      </c>
      <c r="F2424" s="3">
        <v>112.602</v>
      </c>
    </row>
    <row r="2425" spans="1:6" x14ac:dyDescent="0.25">
      <c r="A2425" s="3">
        <v>60000</v>
      </c>
      <c r="B2425" s="3">
        <v>8</v>
      </c>
      <c r="C2425" s="9" t="s">
        <v>8221</v>
      </c>
      <c r="D2425" s="3">
        <v>1</v>
      </c>
      <c r="E2425">
        <f t="shared" si="37"/>
        <v>12455.006404000002</v>
      </c>
      <c r="F2425" s="3">
        <v>112.602</v>
      </c>
    </row>
    <row r="2426" spans="1:6" x14ac:dyDescent="0.25">
      <c r="A2426" s="3">
        <v>25000</v>
      </c>
      <c r="B2426" s="3">
        <v>310</v>
      </c>
      <c r="C2426" s="9" t="s">
        <v>8221</v>
      </c>
      <c r="D2426" s="3">
        <v>9</v>
      </c>
      <c r="E2426">
        <f t="shared" si="37"/>
        <v>10733.374404</v>
      </c>
      <c r="F2426" s="3">
        <v>112.602</v>
      </c>
    </row>
    <row r="2427" spans="1:6" x14ac:dyDescent="0.25">
      <c r="A2427" s="3">
        <v>3500</v>
      </c>
      <c r="B2427" s="3">
        <v>1</v>
      </c>
      <c r="C2427" s="9" t="s">
        <v>8221</v>
      </c>
      <c r="D2427" s="3">
        <v>1</v>
      </c>
      <c r="E2427">
        <f t="shared" si="37"/>
        <v>12455.006404000002</v>
      </c>
      <c r="F2427" s="3">
        <v>112.602</v>
      </c>
    </row>
    <row r="2428" spans="1:6" x14ac:dyDescent="0.25">
      <c r="A2428" s="3">
        <v>20000</v>
      </c>
      <c r="B2428" s="3">
        <v>0</v>
      </c>
      <c r="C2428" s="9" t="s">
        <v>8221</v>
      </c>
      <c r="D2428" s="3">
        <v>0</v>
      </c>
      <c r="E2428">
        <f t="shared" si="37"/>
        <v>12679.210404000001</v>
      </c>
      <c r="F2428" s="3">
        <v>112.602</v>
      </c>
    </row>
    <row r="2429" spans="1:6" x14ac:dyDescent="0.25">
      <c r="A2429" s="3">
        <v>50000</v>
      </c>
      <c r="B2429" s="3">
        <v>1</v>
      </c>
      <c r="C2429" s="9" t="s">
        <v>8221</v>
      </c>
      <c r="D2429" s="3">
        <v>1</v>
      </c>
      <c r="E2429">
        <f t="shared" si="37"/>
        <v>12455.006404000002</v>
      </c>
      <c r="F2429" s="3">
        <v>112.602</v>
      </c>
    </row>
    <row r="2430" spans="1:6" x14ac:dyDescent="0.25">
      <c r="A2430" s="3">
        <v>35000</v>
      </c>
      <c r="B2430" s="3">
        <v>1</v>
      </c>
      <c r="C2430" s="9" t="s">
        <v>8221</v>
      </c>
      <c r="D2430" s="3">
        <v>1</v>
      </c>
      <c r="E2430">
        <f t="shared" si="37"/>
        <v>12455.006404000002</v>
      </c>
      <c r="F2430" s="3">
        <v>112.602</v>
      </c>
    </row>
    <row r="2431" spans="1:6" x14ac:dyDescent="0.25">
      <c r="A2431" s="3">
        <v>140000</v>
      </c>
      <c r="B2431" s="3">
        <v>2005</v>
      </c>
      <c r="C2431" s="9" t="s">
        <v>8221</v>
      </c>
      <c r="D2431" s="3">
        <v>4</v>
      </c>
      <c r="E2431">
        <f t="shared" si="37"/>
        <v>11794.394404000001</v>
      </c>
      <c r="F2431" s="3">
        <v>112.602</v>
      </c>
    </row>
    <row r="2432" spans="1:6" x14ac:dyDescent="0.25">
      <c r="A2432" s="3">
        <v>3000</v>
      </c>
      <c r="B2432" s="3">
        <v>21</v>
      </c>
      <c r="C2432" s="9" t="s">
        <v>8221</v>
      </c>
      <c r="D2432" s="3">
        <v>2</v>
      </c>
      <c r="E2432">
        <f t="shared" si="37"/>
        <v>12232.802404</v>
      </c>
      <c r="F2432" s="3">
        <v>112.602</v>
      </c>
    </row>
    <row r="2433" spans="1:6" x14ac:dyDescent="0.25">
      <c r="A2433" s="3">
        <v>100000</v>
      </c>
      <c r="B2433" s="3">
        <v>2</v>
      </c>
      <c r="C2433" s="9" t="s">
        <v>8221</v>
      </c>
      <c r="D2433" s="3">
        <v>2</v>
      </c>
      <c r="E2433">
        <f t="shared" si="37"/>
        <v>12232.802404</v>
      </c>
      <c r="F2433" s="3">
        <v>112.602</v>
      </c>
    </row>
    <row r="2434" spans="1:6" x14ac:dyDescent="0.25">
      <c r="A2434" s="3">
        <v>14000</v>
      </c>
      <c r="B2434" s="3">
        <v>2</v>
      </c>
      <c r="C2434" s="9" t="s">
        <v>8221</v>
      </c>
      <c r="D2434" s="3">
        <v>2</v>
      </c>
      <c r="E2434">
        <f t="shared" si="37"/>
        <v>12232.802404</v>
      </c>
      <c r="F2434" s="3">
        <v>112.602</v>
      </c>
    </row>
    <row r="2435" spans="1:6" x14ac:dyDescent="0.25">
      <c r="A2435" s="3">
        <v>10000</v>
      </c>
      <c r="B2435" s="3">
        <v>0</v>
      </c>
      <c r="C2435" s="9" t="s">
        <v>8221</v>
      </c>
      <c r="D2435" s="3">
        <v>0</v>
      </c>
      <c r="E2435">
        <f t="shared" ref="E2435:E2498" si="38">POWER(D2435-F2435,2)</f>
        <v>12679.210404000001</v>
      </c>
      <c r="F2435" s="3">
        <v>112.602</v>
      </c>
    </row>
    <row r="2436" spans="1:6" x14ac:dyDescent="0.25">
      <c r="A2436" s="3">
        <v>20000</v>
      </c>
      <c r="B2436" s="3">
        <v>26</v>
      </c>
      <c r="C2436" s="9" t="s">
        <v>8221</v>
      </c>
      <c r="D2436" s="3">
        <v>2</v>
      </c>
      <c r="E2436">
        <f t="shared" si="38"/>
        <v>12232.802404</v>
      </c>
      <c r="F2436" s="3">
        <v>112.602</v>
      </c>
    </row>
    <row r="2437" spans="1:6" x14ac:dyDescent="0.25">
      <c r="A2437" s="3">
        <v>250000</v>
      </c>
      <c r="B2437" s="3">
        <v>1224</v>
      </c>
      <c r="C2437" s="9" t="s">
        <v>8221</v>
      </c>
      <c r="D2437" s="3">
        <v>4</v>
      </c>
      <c r="E2437">
        <f t="shared" si="38"/>
        <v>11794.394404000001</v>
      </c>
      <c r="F2437" s="3">
        <v>112.602</v>
      </c>
    </row>
    <row r="2438" spans="1:6" x14ac:dyDescent="0.25">
      <c r="A2438" s="3">
        <v>117000</v>
      </c>
      <c r="B2438" s="3">
        <v>45</v>
      </c>
      <c r="C2438" s="9" t="s">
        <v>8221</v>
      </c>
      <c r="D2438" s="3">
        <v>2</v>
      </c>
      <c r="E2438">
        <f t="shared" si="38"/>
        <v>12232.802404</v>
      </c>
      <c r="F2438" s="3">
        <v>112.602</v>
      </c>
    </row>
    <row r="2439" spans="1:6" x14ac:dyDescent="0.25">
      <c r="A2439" s="3">
        <v>8000</v>
      </c>
      <c r="B2439" s="3">
        <v>0</v>
      </c>
      <c r="C2439" s="9" t="s">
        <v>8221</v>
      </c>
      <c r="D2439" s="3">
        <v>0</v>
      </c>
      <c r="E2439">
        <f t="shared" si="38"/>
        <v>12679.210404000001</v>
      </c>
      <c r="F2439" s="3">
        <v>112.602</v>
      </c>
    </row>
    <row r="2440" spans="1:6" x14ac:dyDescent="0.25">
      <c r="A2440" s="3">
        <v>15000</v>
      </c>
      <c r="B2440" s="3">
        <v>50</v>
      </c>
      <c r="C2440" s="9" t="s">
        <v>8221</v>
      </c>
      <c r="D2440" s="3">
        <v>1</v>
      </c>
      <c r="E2440">
        <f t="shared" si="38"/>
        <v>12455.006404000002</v>
      </c>
      <c r="F2440" s="3">
        <v>112.602</v>
      </c>
    </row>
    <row r="2441" spans="1:6" x14ac:dyDescent="0.25">
      <c r="A2441" s="3">
        <v>10000</v>
      </c>
      <c r="B2441" s="3">
        <v>0</v>
      </c>
      <c r="C2441" s="9" t="s">
        <v>8221</v>
      </c>
      <c r="D2441" s="3">
        <v>0</v>
      </c>
      <c r="E2441">
        <f t="shared" si="38"/>
        <v>12679.210404000001</v>
      </c>
      <c r="F2441" s="3">
        <v>112.602</v>
      </c>
    </row>
    <row r="2442" spans="1:6" x14ac:dyDescent="0.25">
      <c r="A2442" s="3">
        <v>5000</v>
      </c>
      <c r="B2442" s="3">
        <v>10</v>
      </c>
      <c r="C2442" s="9" t="s">
        <v>8221</v>
      </c>
      <c r="D2442" s="3">
        <v>2</v>
      </c>
      <c r="E2442">
        <f t="shared" si="38"/>
        <v>12232.802404</v>
      </c>
      <c r="F2442" s="3">
        <v>112.602</v>
      </c>
    </row>
    <row r="2443" spans="1:6" x14ac:dyDescent="0.25">
      <c r="A2443" s="3">
        <v>7500</v>
      </c>
      <c r="B2443" s="3">
        <v>8091</v>
      </c>
      <c r="C2443" s="8" t="s">
        <v>8219</v>
      </c>
      <c r="D2443" s="3">
        <v>109</v>
      </c>
      <c r="E2443">
        <f t="shared" si="38"/>
        <v>12.974404000000028</v>
      </c>
      <c r="F2443" s="3">
        <v>112.602</v>
      </c>
    </row>
    <row r="2444" spans="1:6" x14ac:dyDescent="0.25">
      <c r="A2444" s="3">
        <v>24000</v>
      </c>
      <c r="B2444" s="3">
        <v>30226</v>
      </c>
      <c r="C2444" s="8" t="s">
        <v>8219</v>
      </c>
      <c r="D2444" s="3">
        <v>372</v>
      </c>
      <c r="E2444">
        <f t="shared" si="38"/>
        <v>67287.322404000006</v>
      </c>
      <c r="F2444" s="3">
        <v>112.602</v>
      </c>
    </row>
    <row r="2445" spans="1:6" x14ac:dyDescent="0.25">
      <c r="A2445" s="3">
        <v>20000</v>
      </c>
      <c r="B2445" s="3">
        <v>40502.99</v>
      </c>
      <c r="C2445" s="8" t="s">
        <v>8219</v>
      </c>
      <c r="D2445" s="3">
        <v>311</v>
      </c>
      <c r="E2445">
        <f t="shared" si="38"/>
        <v>39361.766404000002</v>
      </c>
      <c r="F2445" s="3">
        <v>112.602</v>
      </c>
    </row>
    <row r="2446" spans="1:6" x14ac:dyDescent="0.25">
      <c r="A2446" s="3">
        <v>3000</v>
      </c>
      <c r="B2446" s="3">
        <v>3258</v>
      </c>
      <c r="C2446" s="8" t="s">
        <v>8219</v>
      </c>
      <c r="D2446" s="3">
        <v>61</v>
      </c>
      <c r="E2446">
        <f t="shared" si="38"/>
        <v>2662.7664040000004</v>
      </c>
      <c r="F2446" s="3">
        <v>112.602</v>
      </c>
    </row>
    <row r="2447" spans="1:6" x14ac:dyDescent="0.25">
      <c r="A2447" s="3">
        <v>5000</v>
      </c>
      <c r="B2447" s="3">
        <v>8640</v>
      </c>
      <c r="C2447" s="8" t="s">
        <v>8219</v>
      </c>
      <c r="D2447" s="3">
        <v>115</v>
      </c>
      <c r="E2447">
        <f t="shared" si="38"/>
        <v>5.7504039999999819</v>
      </c>
      <c r="F2447" s="3">
        <v>112.602</v>
      </c>
    </row>
    <row r="2448" spans="1:6" x14ac:dyDescent="0.25">
      <c r="A2448" s="3">
        <v>5000</v>
      </c>
      <c r="B2448" s="3">
        <v>8399</v>
      </c>
      <c r="C2448" s="8" t="s">
        <v>8219</v>
      </c>
      <c r="D2448" s="3">
        <v>111</v>
      </c>
      <c r="E2448">
        <f t="shared" si="38"/>
        <v>2.5664040000000123</v>
      </c>
      <c r="F2448" s="3">
        <v>112.602</v>
      </c>
    </row>
    <row r="2449" spans="1:6" x14ac:dyDescent="0.25">
      <c r="A2449" s="3">
        <v>2500</v>
      </c>
      <c r="B2449" s="3">
        <v>10680</v>
      </c>
      <c r="C2449" s="8" t="s">
        <v>8219</v>
      </c>
      <c r="D2449" s="3">
        <v>337</v>
      </c>
      <c r="E2449">
        <f t="shared" si="38"/>
        <v>50354.462403999998</v>
      </c>
      <c r="F2449" s="3">
        <v>112.602</v>
      </c>
    </row>
    <row r="2450" spans="1:6" x14ac:dyDescent="0.25">
      <c r="A2450" s="3">
        <v>400</v>
      </c>
      <c r="B2450" s="3">
        <v>430</v>
      </c>
      <c r="C2450" s="8" t="s">
        <v>8219</v>
      </c>
      <c r="D2450" s="3">
        <v>9</v>
      </c>
      <c r="E2450">
        <f t="shared" si="38"/>
        <v>10733.374404</v>
      </c>
      <c r="F2450" s="3">
        <v>112.602</v>
      </c>
    </row>
    <row r="2451" spans="1:6" x14ac:dyDescent="0.25">
      <c r="A2451" s="3">
        <v>10000</v>
      </c>
      <c r="B2451" s="3">
        <v>10800</v>
      </c>
      <c r="C2451" s="8" t="s">
        <v>8219</v>
      </c>
      <c r="D2451" s="3">
        <v>120</v>
      </c>
      <c r="E2451">
        <f t="shared" si="38"/>
        <v>54.730403999999943</v>
      </c>
      <c r="F2451" s="3">
        <v>112.602</v>
      </c>
    </row>
    <row r="2452" spans="1:6" x14ac:dyDescent="0.25">
      <c r="A2452" s="3">
        <v>15000</v>
      </c>
      <c r="B2452" s="3">
        <v>15230.03</v>
      </c>
      <c r="C2452" s="8" t="s">
        <v>8219</v>
      </c>
      <c r="D2452" s="3">
        <v>102</v>
      </c>
      <c r="E2452">
        <f t="shared" si="38"/>
        <v>112.40240400000008</v>
      </c>
      <c r="F2452" s="3">
        <v>112.602</v>
      </c>
    </row>
    <row r="2453" spans="1:6" x14ac:dyDescent="0.25">
      <c r="A2453" s="3">
        <v>10000</v>
      </c>
      <c r="B2453" s="3">
        <v>11545</v>
      </c>
      <c r="C2453" s="8" t="s">
        <v>8219</v>
      </c>
      <c r="D2453" s="3">
        <v>186</v>
      </c>
      <c r="E2453">
        <f t="shared" si="38"/>
        <v>5387.2664039999991</v>
      </c>
      <c r="F2453" s="3">
        <v>112.602</v>
      </c>
    </row>
    <row r="2454" spans="1:6" x14ac:dyDescent="0.25">
      <c r="A2454" s="3">
        <v>600</v>
      </c>
      <c r="B2454" s="3">
        <v>801</v>
      </c>
      <c r="C2454" s="8" t="s">
        <v>8219</v>
      </c>
      <c r="D2454" s="3">
        <v>15</v>
      </c>
      <c r="E2454">
        <f t="shared" si="38"/>
        <v>9526.150404</v>
      </c>
      <c r="F2454" s="3">
        <v>112.602</v>
      </c>
    </row>
    <row r="2455" spans="1:6" x14ac:dyDescent="0.25">
      <c r="A2455" s="3">
        <v>3000</v>
      </c>
      <c r="B2455" s="3">
        <v>4641</v>
      </c>
      <c r="C2455" s="8" t="s">
        <v>8219</v>
      </c>
      <c r="D2455" s="3">
        <v>67</v>
      </c>
      <c r="E2455">
        <f t="shared" si="38"/>
        <v>2079.5424040000003</v>
      </c>
      <c r="F2455" s="3">
        <v>112.602</v>
      </c>
    </row>
    <row r="2456" spans="1:6" x14ac:dyDescent="0.25">
      <c r="A2456" s="3">
        <v>35000</v>
      </c>
      <c r="B2456" s="3">
        <v>35296</v>
      </c>
      <c r="C2456" s="8" t="s">
        <v>8219</v>
      </c>
      <c r="D2456" s="3">
        <v>130</v>
      </c>
      <c r="E2456">
        <f t="shared" si="38"/>
        <v>302.69040399999989</v>
      </c>
      <c r="F2456" s="3">
        <v>112.602</v>
      </c>
    </row>
    <row r="2457" spans="1:6" x14ac:dyDescent="0.25">
      <c r="A2457" s="3">
        <v>300</v>
      </c>
      <c r="B2457" s="3">
        <v>546</v>
      </c>
      <c r="C2457" s="8" t="s">
        <v>8219</v>
      </c>
      <c r="D2457" s="3">
        <v>16</v>
      </c>
      <c r="E2457">
        <f t="shared" si="38"/>
        <v>9331.9464040000003</v>
      </c>
      <c r="F2457" s="3">
        <v>112.602</v>
      </c>
    </row>
    <row r="2458" spans="1:6" x14ac:dyDescent="0.25">
      <c r="A2458" s="3">
        <v>1500</v>
      </c>
      <c r="B2458" s="3">
        <v>2713</v>
      </c>
      <c r="C2458" s="8" t="s">
        <v>8219</v>
      </c>
      <c r="D2458" s="3">
        <v>67</v>
      </c>
      <c r="E2458">
        <f t="shared" si="38"/>
        <v>2079.5424040000003</v>
      </c>
      <c r="F2458" s="3">
        <v>112.602</v>
      </c>
    </row>
    <row r="2459" spans="1:6" x14ac:dyDescent="0.25">
      <c r="A2459" s="3">
        <v>23000</v>
      </c>
      <c r="B2459" s="3">
        <v>23530</v>
      </c>
      <c r="C2459" s="8" t="s">
        <v>8219</v>
      </c>
      <c r="D2459" s="3">
        <v>124</v>
      </c>
      <c r="E2459">
        <f t="shared" si="38"/>
        <v>129.91440399999991</v>
      </c>
      <c r="F2459" s="3">
        <v>112.602</v>
      </c>
    </row>
    <row r="2460" spans="1:6" x14ac:dyDescent="0.25">
      <c r="A2460" s="3">
        <v>5000</v>
      </c>
      <c r="B2460" s="3">
        <v>5509</v>
      </c>
      <c r="C2460" s="8" t="s">
        <v>8219</v>
      </c>
      <c r="D2460" s="3">
        <v>80</v>
      </c>
      <c r="E2460">
        <f t="shared" si="38"/>
        <v>1062.8904040000002</v>
      </c>
      <c r="F2460" s="3">
        <v>112.602</v>
      </c>
    </row>
    <row r="2461" spans="1:6" x14ac:dyDescent="0.25">
      <c r="A2461" s="3">
        <v>30000</v>
      </c>
      <c r="B2461" s="3">
        <v>30675</v>
      </c>
      <c r="C2461" s="8" t="s">
        <v>8219</v>
      </c>
      <c r="D2461" s="3">
        <v>282</v>
      </c>
      <c r="E2461">
        <f t="shared" si="38"/>
        <v>28695.682403999999</v>
      </c>
      <c r="F2461" s="3">
        <v>112.602</v>
      </c>
    </row>
    <row r="2462" spans="1:6" x14ac:dyDescent="0.25">
      <c r="A2462" s="3">
        <v>8500</v>
      </c>
      <c r="B2462" s="3">
        <v>8567</v>
      </c>
      <c r="C2462" s="8" t="s">
        <v>8219</v>
      </c>
      <c r="D2462" s="3">
        <v>68</v>
      </c>
      <c r="E2462">
        <f t="shared" si="38"/>
        <v>1989.3384040000003</v>
      </c>
      <c r="F2462" s="3">
        <v>112.602</v>
      </c>
    </row>
    <row r="2463" spans="1:6" x14ac:dyDescent="0.25">
      <c r="A2463" s="3">
        <v>7500</v>
      </c>
      <c r="B2463" s="3">
        <v>7785</v>
      </c>
      <c r="C2463" s="8" t="s">
        <v>8219</v>
      </c>
      <c r="D2463" s="3">
        <v>86</v>
      </c>
      <c r="E2463">
        <f t="shared" si="38"/>
        <v>707.66640400000017</v>
      </c>
      <c r="F2463" s="3">
        <v>112.602</v>
      </c>
    </row>
    <row r="2464" spans="1:6" x14ac:dyDescent="0.25">
      <c r="A2464" s="3">
        <v>3000</v>
      </c>
      <c r="B2464" s="3">
        <v>3321.25</v>
      </c>
      <c r="C2464" s="8" t="s">
        <v>8219</v>
      </c>
      <c r="D2464" s="3">
        <v>115</v>
      </c>
      <c r="E2464">
        <f t="shared" si="38"/>
        <v>5.7504039999999819</v>
      </c>
      <c r="F2464" s="3">
        <v>112.602</v>
      </c>
    </row>
    <row r="2465" spans="1:6" x14ac:dyDescent="0.25">
      <c r="A2465" s="3">
        <v>2000</v>
      </c>
      <c r="B2465" s="3">
        <v>2325</v>
      </c>
      <c r="C2465" s="8" t="s">
        <v>8219</v>
      </c>
      <c r="D2465" s="3">
        <v>75</v>
      </c>
      <c r="E2465">
        <f t="shared" si="38"/>
        <v>1413.9104040000002</v>
      </c>
      <c r="F2465" s="3">
        <v>112.602</v>
      </c>
    </row>
    <row r="2466" spans="1:6" x14ac:dyDescent="0.25">
      <c r="A2466" s="3">
        <v>2000</v>
      </c>
      <c r="B2466" s="3">
        <v>2222</v>
      </c>
      <c r="C2466" s="8" t="s">
        <v>8219</v>
      </c>
      <c r="D2466" s="3">
        <v>43</v>
      </c>
      <c r="E2466">
        <f t="shared" si="38"/>
        <v>4844.4384040000004</v>
      </c>
      <c r="F2466" s="3">
        <v>112.602</v>
      </c>
    </row>
    <row r="2467" spans="1:6" x14ac:dyDescent="0.25">
      <c r="A2467" s="3">
        <v>700</v>
      </c>
      <c r="B2467" s="3">
        <v>1261</v>
      </c>
      <c r="C2467" s="8" t="s">
        <v>8219</v>
      </c>
      <c r="D2467" s="3">
        <v>48</v>
      </c>
      <c r="E2467">
        <f t="shared" si="38"/>
        <v>4173.4184040000009</v>
      </c>
      <c r="F2467" s="3">
        <v>112.602</v>
      </c>
    </row>
    <row r="2468" spans="1:6" x14ac:dyDescent="0.25">
      <c r="A2468" s="3">
        <v>2500</v>
      </c>
      <c r="B2468" s="3">
        <v>2500</v>
      </c>
      <c r="C2468" s="8" t="s">
        <v>8219</v>
      </c>
      <c r="D2468" s="3">
        <v>52</v>
      </c>
      <c r="E2468">
        <f t="shared" si="38"/>
        <v>3672.6024040000007</v>
      </c>
      <c r="F2468" s="3">
        <v>112.602</v>
      </c>
    </row>
    <row r="2469" spans="1:6" x14ac:dyDescent="0.25">
      <c r="A2469" s="3">
        <v>1000</v>
      </c>
      <c r="B2469" s="3">
        <v>1185</v>
      </c>
      <c r="C2469" s="8" t="s">
        <v>8219</v>
      </c>
      <c r="D2469" s="3">
        <v>43</v>
      </c>
      <c r="E2469">
        <f t="shared" si="38"/>
        <v>4844.4384040000004</v>
      </c>
      <c r="F2469" s="3">
        <v>112.602</v>
      </c>
    </row>
    <row r="2470" spans="1:6" x14ac:dyDescent="0.25">
      <c r="A2470" s="3">
        <v>2000</v>
      </c>
      <c r="B2470" s="3">
        <v>2144.34</v>
      </c>
      <c r="C2470" s="8" t="s">
        <v>8219</v>
      </c>
      <c r="D2470" s="3">
        <v>58</v>
      </c>
      <c r="E2470">
        <f t="shared" si="38"/>
        <v>2981.3784040000005</v>
      </c>
      <c r="F2470" s="3">
        <v>112.602</v>
      </c>
    </row>
    <row r="2471" spans="1:6" x14ac:dyDescent="0.25">
      <c r="A2471" s="3">
        <v>1200</v>
      </c>
      <c r="B2471" s="3">
        <v>1364</v>
      </c>
      <c r="C2471" s="8" t="s">
        <v>8219</v>
      </c>
      <c r="D2471" s="3">
        <v>47</v>
      </c>
      <c r="E2471">
        <f t="shared" si="38"/>
        <v>4303.6224040000006</v>
      </c>
      <c r="F2471" s="3">
        <v>112.602</v>
      </c>
    </row>
    <row r="2472" spans="1:6" x14ac:dyDescent="0.25">
      <c r="A2472" s="3">
        <v>1000</v>
      </c>
      <c r="B2472" s="3">
        <v>1031.6400000000001</v>
      </c>
      <c r="C2472" s="8" t="s">
        <v>8219</v>
      </c>
      <c r="D2472" s="3">
        <v>36</v>
      </c>
      <c r="E2472">
        <f t="shared" si="38"/>
        <v>5867.8664040000003</v>
      </c>
      <c r="F2472" s="3">
        <v>112.602</v>
      </c>
    </row>
    <row r="2473" spans="1:6" x14ac:dyDescent="0.25">
      <c r="A2473" s="3">
        <v>500</v>
      </c>
      <c r="B2473" s="3">
        <v>640</v>
      </c>
      <c r="C2473" s="8" t="s">
        <v>8219</v>
      </c>
      <c r="D2473" s="3">
        <v>17</v>
      </c>
      <c r="E2473">
        <f t="shared" si="38"/>
        <v>9139.7424040000005</v>
      </c>
      <c r="F2473" s="3">
        <v>112.602</v>
      </c>
    </row>
    <row r="2474" spans="1:6" x14ac:dyDescent="0.25">
      <c r="A2474" s="3">
        <v>7500</v>
      </c>
      <c r="B2474" s="3">
        <v>10182.02</v>
      </c>
      <c r="C2474" s="8" t="s">
        <v>8219</v>
      </c>
      <c r="D2474" s="3">
        <v>104</v>
      </c>
      <c r="E2474">
        <f t="shared" si="38"/>
        <v>73.99440400000006</v>
      </c>
      <c r="F2474" s="3">
        <v>112.602</v>
      </c>
    </row>
    <row r="2475" spans="1:6" x14ac:dyDescent="0.25">
      <c r="A2475" s="3">
        <v>2000</v>
      </c>
      <c r="B2475" s="3">
        <v>2000</v>
      </c>
      <c r="C2475" s="8" t="s">
        <v>8219</v>
      </c>
      <c r="D2475" s="3">
        <v>47</v>
      </c>
      <c r="E2475">
        <f t="shared" si="38"/>
        <v>4303.6224040000006</v>
      </c>
      <c r="F2475" s="3">
        <v>112.602</v>
      </c>
    </row>
    <row r="2476" spans="1:6" x14ac:dyDescent="0.25">
      <c r="A2476" s="3">
        <v>5000</v>
      </c>
      <c r="B2476" s="3">
        <v>5000.18</v>
      </c>
      <c r="C2476" s="8" t="s">
        <v>8219</v>
      </c>
      <c r="D2476" s="3">
        <v>38</v>
      </c>
      <c r="E2476">
        <f t="shared" si="38"/>
        <v>5565.4584040000009</v>
      </c>
      <c r="F2476" s="3">
        <v>112.602</v>
      </c>
    </row>
    <row r="2477" spans="1:6" x14ac:dyDescent="0.25">
      <c r="A2477" s="3">
        <v>2500</v>
      </c>
      <c r="B2477" s="3">
        <v>2618</v>
      </c>
      <c r="C2477" s="8" t="s">
        <v>8219</v>
      </c>
      <c r="D2477" s="3">
        <v>81</v>
      </c>
      <c r="E2477">
        <f t="shared" si="38"/>
        <v>998.68640400000027</v>
      </c>
      <c r="F2477" s="3">
        <v>112.602</v>
      </c>
    </row>
    <row r="2478" spans="1:6" x14ac:dyDescent="0.25">
      <c r="A2478" s="3">
        <v>3200</v>
      </c>
      <c r="B2478" s="3">
        <v>3360.72</v>
      </c>
      <c r="C2478" s="8" t="s">
        <v>8219</v>
      </c>
      <c r="D2478" s="3">
        <v>55</v>
      </c>
      <c r="E2478">
        <f t="shared" si="38"/>
        <v>3317.9904040000006</v>
      </c>
      <c r="F2478" s="3">
        <v>112.602</v>
      </c>
    </row>
    <row r="2479" spans="1:6" x14ac:dyDescent="0.25">
      <c r="A2479" s="3">
        <v>750</v>
      </c>
      <c r="B2479" s="3">
        <v>1285</v>
      </c>
      <c r="C2479" s="8" t="s">
        <v>8219</v>
      </c>
      <c r="D2479" s="3">
        <v>41</v>
      </c>
      <c r="E2479">
        <f t="shared" si="38"/>
        <v>5126.8464040000008</v>
      </c>
      <c r="F2479" s="3">
        <v>112.602</v>
      </c>
    </row>
    <row r="2480" spans="1:6" x14ac:dyDescent="0.25">
      <c r="A2480" s="3">
        <v>8000</v>
      </c>
      <c r="B2480" s="3">
        <v>10200</v>
      </c>
      <c r="C2480" s="8" t="s">
        <v>8219</v>
      </c>
      <c r="D2480" s="3">
        <v>79</v>
      </c>
      <c r="E2480">
        <f t="shared" si="38"/>
        <v>1129.0944040000002</v>
      </c>
      <c r="F2480" s="3">
        <v>112.602</v>
      </c>
    </row>
    <row r="2481" spans="1:6" x14ac:dyDescent="0.25">
      <c r="A2481" s="3">
        <v>300</v>
      </c>
      <c r="B2481" s="3">
        <v>400.33</v>
      </c>
      <c r="C2481" s="8" t="s">
        <v>8219</v>
      </c>
      <c r="D2481" s="3">
        <v>16</v>
      </c>
      <c r="E2481">
        <f t="shared" si="38"/>
        <v>9331.9464040000003</v>
      </c>
      <c r="F2481" s="3">
        <v>112.602</v>
      </c>
    </row>
    <row r="2482" spans="1:6" x14ac:dyDescent="0.25">
      <c r="A2482" s="3">
        <v>2000</v>
      </c>
      <c r="B2482" s="3">
        <v>2000</v>
      </c>
      <c r="C2482" s="8" t="s">
        <v>8219</v>
      </c>
      <c r="D2482" s="3">
        <v>8</v>
      </c>
      <c r="E2482">
        <f t="shared" si="38"/>
        <v>10941.578404000002</v>
      </c>
      <c r="F2482" s="3">
        <v>112.602</v>
      </c>
    </row>
    <row r="2483" spans="1:6" x14ac:dyDescent="0.25">
      <c r="A2483" s="3">
        <v>4000</v>
      </c>
      <c r="B2483" s="3">
        <v>4516.4399999999996</v>
      </c>
      <c r="C2483" s="8" t="s">
        <v>8219</v>
      </c>
      <c r="D2483" s="3">
        <v>95</v>
      </c>
      <c r="E2483">
        <f t="shared" si="38"/>
        <v>309.83040400000016</v>
      </c>
      <c r="F2483" s="3">
        <v>112.602</v>
      </c>
    </row>
    <row r="2484" spans="1:6" x14ac:dyDescent="0.25">
      <c r="A2484" s="3">
        <v>1000</v>
      </c>
      <c r="B2484" s="3">
        <v>1001</v>
      </c>
      <c r="C2484" s="8" t="s">
        <v>8219</v>
      </c>
      <c r="D2484" s="3">
        <v>25</v>
      </c>
      <c r="E2484">
        <f t="shared" si="38"/>
        <v>7674.1104040000009</v>
      </c>
      <c r="F2484" s="3">
        <v>112.602</v>
      </c>
    </row>
    <row r="2485" spans="1:6" x14ac:dyDescent="0.25">
      <c r="A2485" s="3">
        <v>1100</v>
      </c>
      <c r="B2485" s="3">
        <v>1251</v>
      </c>
      <c r="C2485" s="8" t="s">
        <v>8219</v>
      </c>
      <c r="D2485" s="3">
        <v>19</v>
      </c>
      <c r="E2485">
        <f t="shared" si="38"/>
        <v>8761.3344040000011</v>
      </c>
      <c r="F2485" s="3">
        <v>112.602</v>
      </c>
    </row>
    <row r="2486" spans="1:6" x14ac:dyDescent="0.25">
      <c r="A2486" s="3">
        <v>3500</v>
      </c>
      <c r="B2486" s="3">
        <v>4176.1099999999997</v>
      </c>
      <c r="C2486" s="8" t="s">
        <v>8219</v>
      </c>
      <c r="D2486" s="3">
        <v>90</v>
      </c>
      <c r="E2486">
        <f t="shared" si="38"/>
        <v>510.8504040000002</v>
      </c>
      <c r="F2486" s="3">
        <v>112.602</v>
      </c>
    </row>
    <row r="2487" spans="1:6" x14ac:dyDescent="0.25">
      <c r="A2487" s="3">
        <v>2000</v>
      </c>
      <c r="B2487" s="3">
        <v>2065</v>
      </c>
      <c r="C2487" s="8" t="s">
        <v>8219</v>
      </c>
      <c r="D2487" s="3">
        <v>41</v>
      </c>
      <c r="E2487">
        <f t="shared" si="38"/>
        <v>5126.8464040000008</v>
      </c>
      <c r="F2487" s="3">
        <v>112.602</v>
      </c>
    </row>
    <row r="2488" spans="1:6" x14ac:dyDescent="0.25">
      <c r="A2488" s="3">
        <v>300</v>
      </c>
      <c r="B2488" s="3">
        <v>797</v>
      </c>
      <c r="C2488" s="8" t="s">
        <v>8219</v>
      </c>
      <c r="D2488" s="3">
        <v>30</v>
      </c>
      <c r="E2488">
        <f t="shared" si="38"/>
        <v>6823.0904040000005</v>
      </c>
      <c r="F2488" s="3">
        <v>112.602</v>
      </c>
    </row>
    <row r="2489" spans="1:6" x14ac:dyDescent="0.25">
      <c r="A2489" s="3">
        <v>1500</v>
      </c>
      <c r="B2489" s="3">
        <v>1500.76</v>
      </c>
      <c r="C2489" s="8" t="s">
        <v>8219</v>
      </c>
      <c r="D2489" s="3">
        <v>38</v>
      </c>
      <c r="E2489">
        <f t="shared" si="38"/>
        <v>5565.4584040000009</v>
      </c>
      <c r="F2489" s="3">
        <v>112.602</v>
      </c>
    </row>
    <row r="2490" spans="1:6" x14ac:dyDescent="0.25">
      <c r="A2490" s="3">
        <v>3000</v>
      </c>
      <c r="B2490" s="3">
        <v>3201</v>
      </c>
      <c r="C2490" s="8" t="s">
        <v>8219</v>
      </c>
      <c r="D2490" s="3">
        <v>65</v>
      </c>
      <c r="E2490">
        <f t="shared" si="38"/>
        <v>2265.9504040000002</v>
      </c>
      <c r="F2490" s="3">
        <v>112.602</v>
      </c>
    </row>
    <row r="2491" spans="1:6" x14ac:dyDescent="0.25">
      <c r="A2491" s="3">
        <v>3500</v>
      </c>
      <c r="B2491" s="3">
        <v>4678.5</v>
      </c>
      <c r="C2491" s="8" t="s">
        <v>8219</v>
      </c>
      <c r="D2491" s="3">
        <v>75</v>
      </c>
      <c r="E2491">
        <f t="shared" si="38"/>
        <v>1413.9104040000002</v>
      </c>
      <c r="F2491" s="3">
        <v>112.602</v>
      </c>
    </row>
    <row r="2492" spans="1:6" x14ac:dyDescent="0.25">
      <c r="A2492" s="3">
        <v>500</v>
      </c>
      <c r="B2492" s="3">
        <v>607</v>
      </c>
      <c r="C2492" s="8" t="s">
        <v>8219</v>
      </c>
      <c r="D2492" s="3">
        <v>16</v>
      </c>
      <c r="E2492">
        <f t="shared" si="38"/>
        <v>9331.9464040000003</v>
      </c>
      <c r="F2492" s="3">
        <v>112.602</v>
      </c>
    </row>
    <row r="2493" spans="1:6" x14ac:dyDescent="0.25">
      <c r="A2493" s="3">
        <v>500</v>
      </c>
      <c r="B2493" s="3">
        <v>516</v>
      </c>
      <c r="C2493" s="8" t="s">
        <v>8219</v>
      </c>
      <c r="D2493" s="3">
        <v>10</v>
      </c>
      <c r="E2493">
        <f t="shared" si="38"/>
        <v>10527.170404</v>
      </c>
      <c r="F2493" s="3">
        <v>112.602</v>
      </c>
    </row>
    <row r="2494" spans="1:6" x14ac:dyDescent="0.25">
      <c r="A2494" s="3">
        <v>600</v>
      </c>
      <c r="B2494" s="3">
        <v>750</v>
      </c>
      <c r="C2494" s="8" t="s">
        <v>8219</v>
      </c>
      <c r="D2494" s="3">
        <v>27</v>
      </c>
      <c r="E2494">
        <f t="shared" si="38"/>
        <v>7327.7024040000006</v>
      </c>
      <c r="F2494" s="3">
        <v>112.602</v>
      </c>
    </row>
    <row r="2495" spans="1:6" x14ac:dyDescent="0.25">
      <c r="A2495" s="3">
        <v>20000</v>
      </c>
      <c r="B2495" s="3">
        <v>25740</v>
      </c>
      <c r="C2495" s="8" t="s">
        <v>8219</v>
      </c>
      <c r="D2495" s="3">
        <v>259</v>
      </c>
      <c r="E2495">
        <f t="shared" si="38"/>
        <v>21432.374403999998</v>
      </c>
      <c r="F2495" s="3">
        <v>112.602</v>
      </c>
    </row>
    <row r="2496" spans="1:6" x14ac:dyDescent="0.25">
      <c r="A2496" s="3">
        <v>1500</v>
      </c>
      <c r="B2496" s="3">
        <v>1515.08</v>
      </c>
      <c r="C2496" s="8" t="s">
        <v>8219</v>
      </c>
      <c r="D2496" s="3">
        <v>39</v>
      </c>
      <c r="E2496">
        <f t="shared" si="38"/>
        <v>5417.2544040000002</v>
      </c>
      <c r="F2496" s="3">
        <v>112.602</v>
      </c>
    </row>
    <row r="2497" spans="1:6" x14ac:dyDescent="0.25">
      <c r="A2497" s="3">
        <v>1500</v>
      </c>
      <c r="B2497" s="3">
        <v>1913.05</v>
      </c>
      <c r="C2497" s="8" t="s">
        <v>8219</v>
      </c>
      <c r="D2497" s="3">
        <v>42</v>
      </c>
      <c r="E2497">
        <f t="shared" si="38"/>
        <v>4984.6424040000002</v>
      </c>
      <c r="F2497" s="3">
        <v>112.602</v>
      </c>
    </row>
    <row r="2498" spans="1:6" x14ac:dyDescent="0.25">
      <c r="A2498" s="3">
        <v>6000</v>
      </c>
      <c r="B2498" s="3">
        <v>6000</v>
      </c>
      <c r="C2498" s="8" t="s">
        <v>8219</v>
      </c>
      <c r="D2498" s="3">
        <v>10</v>
      </c>
      <c r="E2498">
        <f t="shared" si="38"/>
        <v>10527.170404</v>
      </c>
      <c r="F2498" s="3">
        <v>112.602</v>
      </c>
    </row>
    <row r="2499" spans="1:6" x14ac:dyDescent="0.25">
      <c r="A2499" s="3">
        <v>4000</v>
      </c>
      <c r="B2499" s="3">
        <v>4510.8599999999997</v>
      </c>
      <c r="C2499" s="8" t="s">
        <v>8219</v>
      </c>
      <c r="D2499" s="3">
        <v>56</v>
      </c>
      <c r="E2499">
        <f t="shared" ref="E2499:E2562" si="39">POWER(D2499-F2499,2)</f>
        <v>3203.7864040000004</v>
      </c>
      <c r="F2499" s="3">
        <v>112.602</v>
      </c>
    </row>
    <row r="2500" spans="1:6" x14ac:dyDescent="0.25">
      <c r="A2500" s="3">
        <v>1000</v>
      </c>
      <c r="B2500" s="3">
        <v>1056</v>
      </c>
      <c r="C2500" s="8" t="s">
        <v>8219</v>
      </c>
      <c r="D2500" s="3">
        <v>20</v>
      </c>
      <c r="E2500">
        <f t="shared" si="39"/>
        <v>8575.1304040000014</v>
      </c>
      <c r="F2500" s="3">
        <v>112.602</v>
      </c>
    </row>
    <row r="2501" spans="1:6" x14ac:dyDescent="0.25">
      <c r="A2501" s="3">
        <v>4000</v>
      </c>
      <c r="B2501" s="3">
        <v>8105</v>
      </c>
      <c r="C2501" s="8" t="s">
        <v>8219</v>
      </c>
      <c r="D2501" s="3">
        <v>170</v>
      </c>
      <c r="E2501">
        <f t="shared" si="39"/>
        <v>3294.5304039999996</v>
      </c>
      <c r="F2501" s="3">
        <v>112.602</v>
      </c>
    </row>
    <row r="2502" spans="1:6" x14ac:dyDescent="0.25">
      <c r="A2502" s="3">
        <v>600</v>
      </c>
      <c r="B2502" s="3">
        <v>680</v>
      </c>
      <c r="C2502" s="8" t="s">
        <v>8219</v>
      </c>
      <c r="D2502" s="3">
        <v>29</v>
      </c>
      <c r="E2502">
        <f t="shared" si="39"/>
        <v>6989.2944040000002</v>
      </c>
      <c r="F2502" s="3">
        <v>112.602</v>
      </c>
    </row>
    <row r="2503" spans="1:6" x14ac:dyDescent="0.25">
      <c r="A2503" s="3">
        <v>11000</v>
      </c>
      <c r="B2503" s="3">
        <v>281</v>
      </c>
      <c r="C2503" s="9" t="s">
        <v>8221</v>
      </c>
      <c r="D2503" s="3">
        <v>7</v>
      </c>
      <c r="E2503">
        <f t="shared" si="39"/>
        <v>11151.782404000001</v>
      </c>
      <c r="F2503" s="3">
        <v>112.602</v>
      </c>
    </row>
    <row r="2504" spans="1:6" x14ac:dyDescent="0.25">
      <c r="A2504" s="3">
        <v>110000</v>
      </c>
      <c r="B2504" s="3">
        <v>86</v>
      </c>
      <c r="C2504" s="9" t="s">
        <v>8221</v>
      </c>
      <c r="D2504" s="3">
        <v>5</v>
      </c>
      <c r="E2504">
        <f t="shared" si="39"/>
        <v>11578.190404000001</v>
      </c>
      <c r="F2504" s="3">
        <v>112.602</v>
      </c>
    </row>
    <row r="2505" spans="1:6" x14ac:dyDescent="0.25">
      <c r="A2505" s="3">
        <v>10000</v>
      </c>
      <c r="B2505" s="3">
        <v>0</v>
      </c>
      <c r="C2505" s="9" t="s">
        <v>8221</v>
      </c>
      <c r="D2505" s="3">
        <v>0</v>
      </c>
      <c r="E2505">
        <f t="shared" si="39"/>
        <v>12679.210404000001</v>
      </c>
      <c r="F2505" s="3">
        <v>112.602</v>
      </c>
    </row>
    <row r="2506" spans="1:6" x14ac:dyDescent="0.25">
      <c r="A2506" s="3">
        <v>35000</v>
      </c>
      <c r="B2506" s="3">
        <v>0</v>
      </c>
      <c r="C2506" s="9" t="s">
        <v>8221</v>
      </c>
      <c r="D2506" s="3">
        <v>0</v>
      </c>
      <c r="E2506">
        <f t="shared" si="39"/>
        <v>12679.210404000001</v>
      </c>
      <c r="F2506" s="3">
        <v>112.602</v>
      </c>
    </row>
    <row r="2507" spans="1:6" x14ac:dyDescent="0.25">
      <c r="A2507" s="3">
        <v>7000</v>
      </c>
      <c r="B2507" s="3">
        <v>0</v>
      </c>
      <c r="C2507" s="9" t="s">
        <v>8221</v>
      </c>
      <c r="D2507" s="3">
        <v>0</v>
      </c>
      <c r="E2507">
        <f t="shared" si="39"/>
        <v>12679.210404000001</v>
      </c>
      <c r="F2507" s="3">
        <v>112.602</v>
      </c>
    </row>
    <row r="2508" spans="1:6" x14ac:dyDescent="0.25">
      <c r="A2508" s="3">
        <v>5000</v>
      </c>
      <c r="B2508" s="3">
        <v>30</v>
      </c>
      <c r="C2508" s="9" t="s">
        <v>8221</v>
      </c>
      <c r="D2508" s="3">
        <v>2</v>
      </c>
      <c r="E2508">
        <f t="shared" si="39"/>
        <v>12232.802404</v>
      </c>
      <c r="F2508" s="3">
        <v>112.602</v>
      </c>
    </row>
    <row r="2509" spans="1:6" x14ac:dyDescent="0.25">
      <c r="A2509" s="3">
        <v>42850</v>
      </c>
      <c r="B2509" s="3">
        <v>0</v>
      </c>
      <c r="C2509" s="9" t="s">
        <v>8221</v>
      </c>
      <c r="D2509" s="3">
        <v>0</v>
      </c>
      <c r="E2509">
        <f t="shared" si="39"/>
        <v>12679.210404000001</v>
      </c>
      <c r="F2509" s="3">
        <v>112.602</v>
      </c>
    </row>
    <row r="2510" spans="1:6" x14ac:dyDescent="0.25">
      <c r="A2510" s="3">
        <v>20000</v>
      </c>
      <c r="B2510" s="3">
        <v>0</v>
      </c>
      <c r="C2510" s="9" t="s">
        <v>8221</v>
      </c>
      <c r="D2510" s="3">
        <v>0</v>
      </c>
      <c r="E2510">
        <f t="shared" si="39"/>
        <v>12679.210404000001</v>
      </c>
      <c r="F2510" s="3">
        <v>112.602</v>
      </c>
    </row>
    <row r="2511" spans="1:6" x14ac:dyDescent="0.25">
      <c r="A2511" s="3">
        <v>95000</v>
      </c>
      <c r="B2511" s="3">
        <v>1000</v>
      </c>
      <c r="C2511" s="9" t="s">
        <v>8221</v>
      </c>
      <c r="D2511" s="3">
        <v>28</v>
      </c>
      <c r="E2511">
        <f t="shared" si="39"/>
        <v>7157.4984040000008</v>
      </c>
      <c r="F2511" s="3">
        <v>112.602</v>
      </c>
    </row>
    <row r="2512" spans="1:6" x14ac:dyDescent="0.25">
      <c r="A2512" s="3">
        <v>50000</v>
      </c>
      <c r="B2512" s="3">
        <v>75</v>
      </c>
      <c r="C2512" s="9" t="s">
        <v>8221</v>
      </c>
      <c r="D2512" s="3">
        <v>2</v>
      </c>
      <c r="E2512">
        <f t="shared" si="39"/>
        <v>12232.802404</v>
      </c>
      <c r="F2512" s="3">
        <v>112.602</v>
      </c>
    </row>
    <row r="2513" spans="1:6" x14ac:dyDescent="0.25">
      <c r="A2513" s="3">
        <v>100000</v>
      </c>
      <c r="B2513" s="3">
        <v>0</v>
      </c>
      <c r="C2513" s="9" t="s">
        <v>8221</v>
      </c>
      <c r="D2513" s="3">
        <v>0</v>
      </c>
      <c r="E2513">
        <f t="shared" si="39"/>
        <v>12679.210404000001</v>
      </c>
      <c r="F2513" s="3">
        <v>112.602</v>
      </c>
    </row>
    <row r="2514" spans="1:6" x14ac:dyDescent="0.25">
      <c r="A2514" s="3">
        <v>1150</v>
      </c>
      <c r="B2514" s="3">
        <v>0</v>
      </c>
      <c r="C2514" s="9" t="s">
        <v>8221</v>
      </c>
      <c r="D2514" s="3">
        <v>0</v>
      </c>
      <c r="E2514">
        <f t="shared" si="39"/>
        <v>12679.210404000001</v>
      </c>
      <c r="F2514" s="3">
        <v>112.602</v>
      </c>
    </row>
    <row r="2515" spans="1:6" x14ac:dyDescent="0.25">
      <c r="A2515" s="3">
        <v>180000</v>
      </c>
      <c r="B2515" s="3">
        <v>0</v>
      </c>
      <c r="C2515" s="9" t="s">
        <v>8221</v>
      </c>
      <c r="D2515" s="3">
        <v>0</v>
      </c>
      <c r="E2515">
        <f t="shared" si="39"/>
        <v>12679.210404000001</v>
      </c>
      <c r="F2515" s="3">
        <v>112.602</v>
      </c>
    </row>
    <row r="2516" spans="1:6" x14ac:dyDescent="0.25">
      <c r="A2516" s="3">
        <v>12000</v>
      </c>
      <c r="B2516" s="3">
        <v>210</v>
      </c>
      <c r="C2516" s="9" t="s">
        <v>8221</v>
      </c>
      <c r="D2516" s="3">
        <v>4</v>
      </c>
      <c r="E2516">
        <f t="shared" si="39"/>
        <v>11794.394404000001</v>
      </c>
      <c r="F2516" s="3">
        <v>112.602</v>
      </c>
    </row>
    <row r="2517" spans="1:6" x14ac:dyDescent="0.25">
      <c r="A2517" s="3">
        <v>5000</v>
      </c>
      <c r="B2517" s="3">
        <v>930</v>
      </c>
      <c r="C2517" s="9" t="s">
        <v>8221</v>
      </c>
      <c r="D2517" s="3">
        <v>12</v>
      </c>
      <c r="E2517">
        <f t="shared" si="39"/>
        <v>10120.762404000001</v>
      </c>
      <c r="F2517" s="3">
        <v>112.602</v>
      </c>
    </row>
    <row r="2518" spans="1:6" x14ac:dyDescent="0.25">
      <c r="A2518" s="3">
        <v>22000</v>
      </c>
      <c r="B2518" s="3">
        <v>0</v>
      </c>
      <c r="C2518" s="9" t="s">
        <v>8221</v>
      </c>
      <c r="D2518" s="3">
        <v>0</v>
      </c>
      <c r="E2518">
        <f t="shared" si="39"/>
        <v>12679.210404000001</v>
      </c>
      <c r="F2518" s="3">
        <v>112.602</v>
      </c>
    </row>
    <row r="2519" spans="1:6" x14ac:dyDescent="0.25">
      <c r="A2519" s="3">
        <v>18000</v>
      </c>
      <c r="B2519" s="3">
        <v>1767</v>
      </c>
      <c r="C2519" s="9" t="s">
        <v>8221</v>
      </c>
      <c r="D2519" s="3">
        <v>33</v>
      </c>
      <c r="E2519">
        <f t="shared" si="39"/>
        <v>6336.4784040000004</v>
      </c>
      <c r="F2519" s="3">
        <v>112.602</v>
      </c>
    </row>
    <row r="2520" spans="1:6" x14ac:dyDescent="0.25">
      <c r="A2520" s="3">
        <v>5000</v>
      </c>
      <c r="B2520" s="3">
        <v>0</v>
      </c>
      <c r="C2520" s="9" t="s">
        <v>8221</v>
      </c>
      <c r="D2520" s="3">
        <v>0</v>
      </c>
      <c r="E2520">
        <f t="shared" si="39"/>
        <v>12679.210404000001</v>
      </c>
      <c r="F2520" s="3">
        <v>112.602</v>
      </c>
    </row>
    <row r="2521" spans="1:6" x14ac:dyDescent="0.25">
      <c r="A2521" s="3">
        <v>150000</v>
      </c>
      <c r="B2521" s="3">
        <v>65</v>
      </c>
      <c r="C2521" s="9" t="s">
        <v>8221</v>
      </c>
      <c r="D2521" s="3">
        <v>4</v>
      </c>
      <c r="E2521">
        <f t="shared" si="39"/>
        <v>11794.394404000001</v>
      </c>
      <c r="F2521" s="3">
        <v>112.602</v>
      </c>
    </row>
    <row r="2522" spans="1:6" x14ac:dyDescent="0.25">
      <c r="A2522" s="3">
        <v>100000</v>
      </c>
      <c r="B2522" s="3">
        <v>0</v>
      </c>
      <c r="C2522" s="9" t="s">
        <v>8221</v>
      </c>
      <c r="D2522" s="3">
        <v>0</v>
      </c>
      <c r="E2522">
        <f t="shared" si="39"/>
        <v>12679.210404000001</v>
      </c>
      <c r="F2522" s="3">
        <v>112.602</v>
      </c>
    </row>
    <row r="2523" spans="1:6" x14ac:dyDescent="0.25">
      <c r="A2523" s="3">
        <v>12500</v>
      </c>
      <c r="B2523" s="3">
        <v>13685.99</v>
      </c>
      <c r="C2523" s="8" t="s">
        <v>8219</v>
      </c>
      <c r="D2523" s="3">
        <v>132</v>
      </c>
      <c r="E2523">
        <f t="shared" si="39"/>
        <v>376.28240399999987</v>
      </c>
      <c r="F2523" s="3">
        <v>112.602</v>
      </c>
    </row>
    <row r="2524" spans="1:6" x14ac:dyDescent="0.25">
      <c r="A2524" s="3">
        <v>5000</v>
      </c>
      <c r="B2524" s="3">
        <v>5000</v>
      </c>
      <c r="C2524" s="8" t="s">
        <v>8219</v>
      </c>
      <c r="D2524" s="3">
        <v>27</v>
      </c>
      <c r="E2524">
        <f t="shared" si="39"/>
        <v>7327.7024040000006</v>
      </c>
      <c r="F2524" s="3">
        <v>112.602</v>
      </c>
    </row>
    <row r="2525" spans="1:6" x14ac:dyDescent="0.25">
      <c r="A2525" s="3">
        <v>900</v>
      </c>
      <c r="B2525" s="3">
        <v>1408</v>
      </c>
      <c r="C2525" s="8" t="s">
        <v>8219</v>
      </c>
      <c r="D2525" s="3">
        <v>26</v>
      </c>
      <c r="E2525">
        <f t="shared" si="39"/>
        <v>7499.9064040000003</v>
      </c>
      <c r="F2525" s="3">
        <v>112.602</v>
      </c>
    </row>
    <row r="2526" spans="1:6" x14ac:dyDescent="0.25">
      <c r="A2526" s="3">
        <v>7500</v>
      </c>
      <c r="B2526" s="3">
        <v>7620</v>
      </c>
      <c r="C2526" s="8" t="s">
        <v>8219</v>
      </c>
      <c r="D2526" s="3">
        <v>43</v>
      </c>
      <c r="E2526">
        <f t="shared" si="39"/>
        <v>4844.4384040000004</v>
      </c>
      <c r="F2526" s="3">
        <v>112.602</v>
      </c>
    </row>
    <row r="2527" spans="1:6" x14ac:dyDescent="0.25">
      <c r="A2527" s="3">
        <v>8000</v>
      </c>
      <c r="B2527" s="3">
        <v>8026</v>
      </c>
      <c r="C2527" s="8" t="s">
        <v>8219</v>
      </c>
      <c r="D2527" s="3">
        <v>80</v>
      </c>
      <c r="E2527">
        <f t="shared" si="39"/>
        <v>1062.8904040000002</v>
      </c>
      <c r="F2527" s="3">
        <v>112.602</v>
      </c>
    </row>
    <row r="2528" spans="1:6" x14ac:dyDescent="0.25">
      <c r="A2528" s="3">
        <v>4000</v>
      </c>
      <c r="B2528" s="3">
        <v>4518</v>
      </c>
      <c r="C2528" s="8" t="s">
        <v>8219</v>
      </c>
      <c r="D2528" s="3">
        <v>33</v>
      </c>
      <c r="E2528">
        <f t="shared" si="39"/>
        <v>6336.4784040000004</v>
      </c>
      <c r="F2528" s="3">
        <v>112.602</v>
      </c>
    </row>
    <row r="2529" spans="1:6" x14ac:dyDescent="0.25">
      <c r="A2529" s="3">
        <v>4000</v>
      </c>
      <c r="B2529" s="3">
        <v>4085</v>
      </c>
      <c r="C2529" s="8" t="s">
        <v>8219</v>
      </c>
      <c r="D2529" s="3">
        <v>71</v>
      </c>
      <c r="E2529">
        <f t="shared" si="39"/>
        <v>1730.7264040000002</v>
      </c>
      <c r="F2529" s="3">
        <v>112.602</v>
      </c>
    </row>
    <row r="2530" spans="1:6" x14ac:dyDescent="0.25">
      <c r="A2530" s="3">
        <v>4000</v>
      </c>
      <c r="B2530" s="3">
        <v>4289.99</v>
      </c>
      <c r="C2530" s="8" t="s">
        <v>8219</v>
      </c>
      <c r="D2530" s="3">
        <v>81</v>
      </c>
      <c r="E2530">
        <f t="shared" si="39"/>
        <v>998.68640400000027</v>
      </c>
      <c r="F2530" s="3">
        <v>112.602</v>
      </c>
    </row>
    <row r="2531" spans="1:6" x14ac:dyDescent="0.25">
      <c r="A2531" s="3">
        <v>6000</v>
      </c>
      <c r="B2531" s="3">
        <v>6257</v>
      </c>
      <c r="C2531" s="8" t="s">
        <v>8219</v>
      </c>
      <c r="D2531" s="3">
        <v>76</v>
      </c>
      <c r="E2531">
        <f t="shared" si="39"/>
        <v>1339.7064040000002</v>
      </c>
      <c r="F2531" s="3">
        <v>112.602</v>
      </c>
    </row>
    <row r="2532" spans="1:6" x14ac:dyDescent="0.25">
      <c r="A2532" s="3">
        <v>6500</v>
      </c>
      <c r="B2532" s="3">
        <v>6500</v>
      </c>
      <c r="C2532" s="8" t="s">
        <v>8219</v>
      </c>
      <c r="D2532" s="3">
        <v>48</v>
      </c>
      <c r="E2532">
        <f t="shared" si="39"/>
        <v>4173.4184040000009</v>
      </c>
      <c r="F2532" s="3">
        <v>112.602</v>
      </c>
    </row>
    <row r="2533" spans="1:6" x14ac:dyDescent="0.25">
      <c r="A2533" s="3">
        <v>4500</v>
      </c>
      <c r="B2533" s="3">
        <v>4518</v>
      </c>
      <c r="C2533" s="8" t="s">
        <v>8219</v>
      </c>
      <c r="D2533" s="3">
        <v>61</v>
      </c>
      <c r="E2533">
        <f t="shared" si="39"/>
        <v>2662.7664040000004</v>
      </c>
      <c r="F2533" s="3">
        <v>112.602</v>
      </c>
    </row>
    <row r="2534" spans="1:6" x14ac:dyDescent="0.25">
      <c r="A2534" s="3">
        <v>4000</v>
      </c>
      <c r="B2534" s="3">
        <v>5045</v>
      </c>
      <c r="C2534" s="8" t="s">
        <v>8219</v>
      </c>
      <c r="D2534" s="3">
        <v>60</v>
      </c>
      <c r="E2534">
        <f t="shared" si="39"/>
        <v>2766.9704040000006</v>
      </c>
      <c r="F2534" s="3">
        <v>112.602</v>
      </c>
    </row>
    <row r="2535" spans="1:6" x14ac:dyDescent="0.25">
      <c r="A2535" s="3">
        <v>7500</v>
      </c>
      <c r="B2535" s="3">
        <v>8300</v>
      </c>
      <c r="C2535" s="8" t="s">
        <v>8219</v>
      </c>
      <c r="D2535" s="3">
        <v>136</v>
      </c>
      <c r="E2535">
        <f t="shared" si="39"/>
        <v>547.46640399999978</v>
      </c>
      <c r="F2535" s="3">
        <v>112.602</v>
      </c>
    </row>
    <row r="2536" spans="1:6" x14ac:dyDescent="0.25">
      <c r="A2536" s="3">
        <v>2000</v>
      </c>
      <c r="B2536" s="3">
        <v>2100</v>
      </c>
      <c r="C2536" s="8" t="s">
        <v>8219</v>
      </c>
      <c r="D2536" s="3">
        <v>14</v>
      </c>
      <c r="E2536">
        <f t="shared" si="39"/>
        <v>9722.3544040000015</v>
      </c>
      <c r="F2536" s="3">
        <v>112.602</v>
      </c>
    </row>
    <row r="2537" spans="1:6" x14ac:dyDescent="0.25">
      <c r="A2537" s="3">
        <v>20000</v>
      </c>
      <c r="B2537" s="3">
        <v>20755</v>
      </c>
      <c r="C2537" s="8" t="s">
        <v>8219</v>
      </c>
      <c r="D2537" s="3">
        <v>78</v>
      </c>
      <c r="E2537">
        <f t="shared" si="39"/>
        <v>1197.2984040000003</v>
      </c>
      <c r="F2537" s="3">
        <v>112.602</v>
      </c>
    </row>
    <row r="2538" spans="1:6" x14ac:dyDescent="0.25">
      <c r="A2538" s="3">
        <v>25</v>
      </c>
      <c r="B2538" s="3">
        <v>29</v>
      </c>
      <c r="C2538" s="8" t="s">
        <v>8219</v>
      </c>
      <c r="D2538" s="3">
        <v>4</v>
      </c>
      <c r="E2538">
        <f t="shared" si="39"/>
        <v>11794.394404000001</v>
      </c>
      <c r="F2538" s="3">
        <v>112.602</v>
      </c>
    </row>
    <row r="2539" spans="1:6" x14ac:dyDescent="0.25">
      <c r="A2539" s="3">
        <v>1000</v>
      </c>
      <c r="B2539" s="3">
        <v>1100</v>
      </c>
      <c r="C2539" s="8" t="s">
        <v>8219</v>
      </c>
      <c r="D2539" s="3">
        <v>11</v>
      </c>
      <c r="E2539">
        <f t="shared" si="39"/>
        <v>10322.966404000001</v>
      </c>
      <c r="F2539" s="3">
        <v>112.602</v>
      </c>
    </row>
    <row r="2540" spans="1:6" x14ac:dyDescent="0.25">
      <c r="A2540" s="3">
        <v>18000</v>
      </c>
      <c r="B2540" s="3">
        <v>20343.169999999998</v>
      </c>
      <c r="C2540" s="8" t="s">
        <v>8219</v>
      </c>
      <c r="D2540" s="3">
        <v>185</v>
      </c>
      <c r="E2540">
        <f t="shared" si="39"/>
        <v>5241.4704039999997</v>
      </c>
      <c r="F2540" s="3">
        <v>112.602</v>
      </c>
    </row>
    <row r="2541" spans="1:6" x14ac:dyDescent="0.25">
      <c r="A2541" s="3">
        <v>10000</v>
      </c>
      <c r="B2541" s="3">
        <v>10025</v>
      </c>
      <c r="C2541" s="8" t="s">
        <v>8219</v>
      </c>
      <c r="D2541" s="3">
        <v>59</v>
      </c>
      <c r="E2541">
        <f t="shared" si="39"/>
        <v>2873.1744040000003</v>
      </c>
      <c r="F2541" s="3">
        <v>112.602</v>
      </c>
    </row>
    <row r="2542" spans="1:6" x14ac:dyDescent="0.25">
      <c r="A2542" s="3">
        <v>2500</v>
      </c>
      <c r="B2542" s="3">
        <v>2585</v>
      </c>
      <c r="C2542" s="8" t="s">
        <v>8219</v>
      </c>
      <c r="D2542" s="3">
        <v>27</v>
      </c>
      <c r="E2542">
        <f t="shared" si="39"/>
        <v>7327.7024040000006</v>
      </c>
      <c r="F2542" s="3">
        <v>112.602</v>
      </c>
    </row>
    <row r="2543" spans="1:6" x14ac:dyDescent="0.25">
      <c r="A2543" s="3">
        <v>3500</v>
      </c>
      <c r="B2543" s="3">
        <v>3746</v>
      </c>
      <c r="C2543" s="8" t="s">
        <v>8219</v>
      </c>
      <c r="D2543" s="3">
        <v>63</v>
      </c>
      <c r="E2543">
        <f t="shared" si="39"/>
        <v>2460.3584040000005</v>
      </c>
      <c r="F2543" s="3">
        <v>112.602</v>
      </c>
    </row>
    <row r="2544" spans="1:6" x14ac:dyDescent="0.25">
      <c r="A2544" s="3">
        <v>700</v>
      </c>
      <c r="B2544" s="3">
        <v>725</v>
      </c>
      <c r="C2544" s="8" t="s">
        <v>8219</v>
      </c>
      <c r="D2544" s="3">
        <v>13</v>
      </c>
      <c r="E2544">
        <f t="shared" si="39"/>
        <v>9920.5584040000012</v>
      </c>
      <c r="F2544" s="3">
        <v>112.602</v>
      </c>
    </row>
    <row r="2545" spans="1:6" x14ac:dyDescent="0.25">
      <c r="A2545" s="3">
        <v>250</v>
      </c>
      <c r="B2545" s="3">
        <v>391</v>
      </c>
      <c r="C2545" s="8" t="s">
        <v>8219</v>
      </c>
      <c r="D2545" s="3">
        <v>13</v>
      </c>
      <c r="E2545">
        <f t="shared" si="39"/>
        <v>9920.5584040000012</v>
      </c>
      <c r="F2545" s="3">
        <v>112.602</v>
      </c>
    </row>
    <row r="2546" spans="1:6" x14ac:dyDescent="0.25">
      <c r="A2546" s="3">
        <v>5000</v>
      </c>
      <c r="B2546" s="3">
        <v>5041</v>
      </c>
      <c r="C2546" s="8" t="s">
        <v>8219</v>
      </c>
      <c r="D2546" s="3">
        <v>57</v>
      </c>
      <c r="E2546">
        <f t="shared" si="39"/>
        <v>3091.5824040000002</v>
      </c>
      <c r="F2546" s="3">
        <v>112.602</v>
      </c>
    </row>
    <row r="2547" spans="1:6" x14ac:dyDescent="0.25">
      <c r="A2547" s="3">
        <v>2000</v>
      </c>
      <c r="B2547" s="3">
        <v>3906</v>
      </c>
      <c r="C2547" s="8" t="s">
        <v>8219</v>
      </c>
      <c r="D2547" s="3">
        <v>61</v>
      </c>
      <c r="E2547">
        <f t="shared" si="39"/>
        <v>2662.7664040000004</v>
      </c>
      <c r="F2547" s="3">
        <v>112.602</v>
      </c>
    </row>
    <row r="2548" spans="1:6" x14ac:dyDescent="0.25">
      <c r="A2548" s="3">
        <v>3500</v>
      </c>
      <c r="B2548" s="3">
        <v>3910</v>
      </c>
      <c r="C2548" s="8" t="s">
        <v>8219</v>
      </c>
      <c r="D2548" s="3">
        <v>65</v>
      </c>
      <c r="E2548">
        <f t="shared" si="39"/>
        <v>2265.9504040000002</v>
      </c>
      <c r="F2548" s="3">
        <v>112.602</v>
      </c>
    </row>
    <row r="2549" spans="1:6" x14ac:dyDescent="0.25">
      <c r="A2549" s="3">
        <v>5500</v>
      </c>
      <c r="B2549" s="3">
        <v>6592</v>
      </c>
      <c r="C2549" s="8" t="s">
        <v>8219</v>
      </c>
      <c r="D2549" s="3">
        <v>134</v>
      </c>
      <c r="E2549">
        <f t="shared" si="39"/>
        <v>457.87440399999986</v>
      </c>
      <c r="F2549" s="3">
        <v>112.602</v>
      </c>
    </row>
    <row r="2550" spans="1:6" x14ac:dyDescent="0.25">
      <c r="A2550" s="3">
        <v>6000</v>
      </c>
      <c r="B2550" s="3">
        <v>6111</v>
      </c>
      <c r="C2550" s="8" t="s">
        <v>8219</v>
      </c>
      <c r="D2550" s="3">
        <v>37</v>
      </c>
      <c r="E2550">
        <f t="shared" si="39"/>
        <v>5715.6624040000006</v>
      </c>
      <c r="F2550" s="3">
        <v>112.602</v>
      </c>
    </row>
    <row r="2551" spans="1:6" x14ac:dyDescent="0.25">
      <c r="A2551" s="3">
        <v>1570</v>
      </c>
      <c r="B2551" s="3">
        <v>1614</v>
      </c>
      <c r="C2551" s="8" t="s">
        <v>8219</v>
      </c>
      <c r="D2551" s="3">
        <v>37</v>
      </c>
      <c r="E2551">
        <f t="shared" si="39"/>
        <v>5715.6624040000006</v>
      </c>
      <c r="F2551" s="3">
        <v>112.602</v>
      </c>
    </row>
    <row r="2552" spans="1:6" x14ac:dyDescent="0.25">
      <c r="A2552" s="3">
        <v>6500</v>
      </c>
      <c r="B2552" s="3">
        <v>6555</v>
      </c>
      <c r="C2552" s="8" t="s">
        <v>8219</v>
      </c>
      <c r="D2552" s="3">
        <v>150</v>
      </c>
      <c r="E2552">
        <f t="shared" si="39"/>
        <v>1398.6104039999998</v>
      </c>
      <c r="F2552" s="3">
        <v>112.602</v>
      </c>
    </row>
    <row r="2553" spans="1:6" x14ac:dyDescent="0.25">
      <c r="A2553" s="3">
        <v>3675</v>
      </c>
      <c r="B2553" s="3">
        <v>3775.5</v>
      </c>
      <c r="C2553" s="8" t="s">
        <v>8219</v>
      </c>
      <c r="D2553" s="3">
        <v>56</v>
      </c>
      <c r="E2553">
        <f t="shared" si="39"/>
        <v>3203.7864040000004</v>
      </c>
      <c r="F2553" s="3">
        <v>112.602</v>
      </c>
    </row>
    <row r="2554" spans="1:6" x14ac:dyDescent="0.25">
      <c r="A2554" s="3">
        <v>3000</v>
      </c>
      <c r="B2554" s="3">
        <v>3195</v>
      </c>
      <c r="C2554" s="8" t="s">
        <v>8219</v>
      </c>
      <c r="D2554" s="3">
        <v>18</v>
      </c>
      <c r="E2554">
        <f t="shared" si="39"/>
        <v>8949.5384040000008</v>
      </c>
      <c r="F2554" s="3">
        <v>112.602</v>
      </c>
    </row>
    <row r="2555" spans="1:6" x14ac:dyDescent="0.25">
      <c r="A2555" s="3">
        <v>1500</v>
      </c>
      <c r="B2555" s="3">
        <v>2333</v>
      </c>
      <c r="C2555" s="8" t="s">
        <v>8219</v>
      </c>
      <c r="D2555" s="3">
        <v>60</v>
      </c>
      <c r="E2555">
        <f t="shared" si="39"/>
        <v>2766.9704040000006</v>
      </c>
      <c r="F2555" s="3">
        <v>112.602</v>
      </c>
    </row>
    <row r="2556" spans="1:6" x14ac:dyDescent="0.25">
      <c r="A2556" s="3">
        <v>3000</v>
      </c>
      <c r="B2556" s="3">
        <v>3684</v>
      </c>
      <c r="C2556" s="8" t="s">
        <v>8219</v>
      </c>
      <c r="D2556" s="3">
        <v>67</v>
      </c>
      <c r="E2556">
        <f t="shared" si="39"/>
        <v>2079.5424040000003</v>
      </c>
      <c r="F2556" s="3">
        <v>112.602</v>
      </c>
    </row>
    <row r="2557" spans="1:6" x14ac:dyDescent="0.25">
      <c r="A2557" s="3">
        <v>2000</v>
      </c>
      <c r="B2557" s="3">
        <v>2147</v>
      </c>
      <c r="C2557" s="8" t="s">
        <v>8219</v>
      </c>
      <c r="D2557" s="3">
        <v>35</v>
      </c>
      <c r="E2557">
        <f t="shared" si="39"/>
        <v>6022.070404000001</v>
      </c>
      <c r="F2557" s="3">
        <v>112.602</v>
      </c>
    </row>
    <row r="2558" spans="1:6" x14ac:dyDescent="0.25">
      <c r="A2558" s="3">
        <v>745</v>
      </c>
      <c r="B2558" s="3">
        <v>786</v>
      </c>
      <c r="C2558" s="8" t="s">
        <v>8219</v>
      </c>
      <c r="D2558" s="3">
        <v>34</v>
      </c>
      <c r="E2558">
        <f t="shared" si="39"/>
        <v>6178.2744040000007</v>
      </c>
      <c r="F2558" s="3">
        <v>112.602</v>
      </c>
    </row>
    <row r="2559" spans="1:6" x14ac:dyDescent="0.25">
      <c r="A2559" s="3">
        <v>900</v>
      </c>
      <c r="B2559" s="3">
        <v>1066</v>
      </c>
      <c r="C2559" s="8" t="s">
        <v>8219</v>
      </c>
      <c r="D2559" s="3">
        <v>36</v>
      </c>
      <c r="E2559">
        <f t="shared" si="39"/>
        <v>5867.8664040000003</v>
      </c>
      <c r="F2559" s="3">
        <v>112.602</v>
      </c>
    </row>
    <row r="2560" spans="1:6" x14ac:dyDescent="0.25">
      <c r="A2560" s="3">
        <v>1250</v>
      </c>
      <c r="B2560" s="3">
        <v>1361</v>
      </c>
      <c r="C2560" s="8" t="s">
        <v>8219</v>
      </c>
      <c r="D2560" s="3">
        <v>18</v>
      </c>
      <c r="E2560">
        <f t="shared" si="39"/>
        <v>8949.5384040000008</v>
      </c>
      <c r="F2560" s="3">
        <v>112.602</v>
      </c>
    </row>
    <row r="2561" spans="1:6" x14ac:dyDescent="0.25">
      <c r="A2561" s="3">
        <v>800</v>
      </c>
      <c r="B2561" s="3">
        <v>890</v>
      </c>
      <c r="C2561" s="8" t="s">
        <v>8219</v>
      </c>
      <c r="D2561" s="3">
        <v>25</v>
      </c>
      <c r="E2561">
        <f t="shared" si="39"/>
        <v>7674.1104040000009</v>
      </c>
      <c r="F2561" s="3">
        <v>112.602</v>
      </c>
    </row>
    <row r="2562" spans="1:6" x14ac:dyDescent="0.25">
      <c r="A2562" s="3">
        <v>3000</v>
      </c>
      <c r="B2562" s="3">
        <v>3003</v>
      </c>
      <c r="C2562" s="8" t="s">
        <v>8219</v>
      </c>
      <c r="D2562" s="3">
        <v>21</v>
      </c>
      <c r="E2562">
        <f t="shared" si="39"/>
        <v>8390.9264039999998</v>
      </c>
      <c r="F2562" s="3">
        <v>112.602</v>
      </c>
    </row>
    <row r="2563" spans="1:6" x14ac:dyDescent="0.25">
      <c r="A2563" s="3">
        <v>100000</v>
      </c>
      <c r="B2563" s="3">
        <v>0</v>
      </c>
      <c r="C2563" s="7" t="s">
        <v>8220</v>
      </c>
      <c r="D2563" s="3">
        <v>0</v>
      </c>
      <c r="E2563">
        <f t="shared" ref="E2563:E2626" si="40">POWER(D2563-F2563,2)</f>
        <v>12679.210404000001</v>
      </c>
      <c r="F2563" s="3">
        <v>112.602</v>
      </c>
    </row>
    <row r="2564" spans="1:6" x14ac:dyDescent="0.25">
      <c r="A2564" s="3">
        <v>10000</v>
      </c>
      <c r="B2564" s="3">
        <v>75</v>
      </c>
      <c r="C2564" s="7" t="s">
        <v>8220</v>
      </c>
      <c r="D2564" s="3">
        <v>3</v>
      </c>
      <c r="E2564">
        <f t="shared" si="40"/>
        <v>12012.598404</v>
      </c>
      <c r="F2564" s="3">
        <v>112.602</v>
      </c>
    </row>
    <row r="2565" spans="1:6" x14ac:dyDescent="0.25">
      <c r="A2565" s="3">
        <v>20000</v>
      </c>
      <c r="B2565" s="3">
        <v>0</v>
      </c>
      <c r="C2565" s="7" t="s">
        <v>8220</v>
      </c>
      <c r="D2565" s="3">
        <v>0</v>
      </c>
      <c r="E2565">
        <f t="shared" si="40"/>
        <v>12679.210404000001</v>
      </c>
      <c r="F2565" s="3">
        <v>112.602</v>
      </c>
    </row>
    <row r="2566" spans="1:6" x14ac:dyDescent="0.25">
      <c r="A2566" s="3">
        <v>40000</v>
      </c>
      <c r="B2566" s="3">
        <v>0</v>
      </c>
      <c r="C2566" s="7" t="s">
        <v>8220</v>
      </c>
      <c r="D2566" s="3">
        <v>0</v>
      </c>
      <c r="E2566">
        <f t="shared" si="40"/>
        <v>12679.210404000001</v>
      </c>
      <c r="F2566" s="3">
        <v>112.602</v>
      </c>
    </row>
    <row r="2567" spans="1:6" x14ac:dyDescent="0.25">
      <c r="A2567" s="3">
        <v>10000</v>
      </c>
      <c r="B2567" s="3">
        <v>100</v>
      </c>
      <c r="C2567" s="7" t="s">
        <v>8220</v>
      </c>
      <c r="D2567" s="3">
        <v>1</v>
      </c>
      <c r="E2567">
        <f t="shared" si="40"/>
        <v>12455.006404000002</v>
      </c>
      <c r="F2567" s="3">
        <v>112.602</v>
      </c>
    </row>
    <row r="2568" spans="1:6" x14ac:dyDescent="0.25">
      <c r="A2568" s="3">
        <v>35000</v>
      </c>
      <c r="B2568" s="3">
        <v>0</v>
      </c>
      <c r="C2568" s="7" t="s">
        <v>8220</v>
      </c>
      <c r="D2568" s="3">
        <v>0</v>
      </c>
      <c r="E2568">
        <f t="shared" si="40"/>
        <v>12679.210404000001</v>
      </c>
      <c r="F2568" s="3">
        <v>112.602</v>
      </c>
    </row>
    <row r="2569" spans="1:6" x14ac:dyDescent="0.25">
      <c r="A2569" s="3">
        <v>45000</v>
      </c>
      <c r="B2569" s="3">
        <v>120</v>
      </c>
      <c r="C2569" s="7" t="s">
        <v>8220</v>
      </c>
      <c r="D2569" s="3">
        <v>2</v>
      </c>
      <c r="E2569">
        <f t="shared" si="40"/>
        <v>12232.802404</v>
      </c>
      <c r="F2569" s="3">
        <v>112.602</v>
      </c>
    </row>
    <row r="2570" spans="1:6" x14ac:dyDescent="0.25">
      <c r="A2570" s="3">
        <v>10000</v>
      </c>
      <c r="B2570" s="3">
        <v>50</v>
      </c>
      <c r="C2570" s="7" t="s">
        <v>8220</v>
      </c>
      <c r="D2570" s="3">
        <v>1</v>
      </c>
      <c r="E2570">
        <f t="shared" si="40"/>
        <v>12455.006404000002</v>
      </c>
      <c r="F2570" s="3">
        <v>112.602</v>
      </c>
    </row>
    <row r="2571" spans="1:6" x14ac:dyDescent="0.25">
      <c r="A2571" s="3">
        <v>6500</v>
      </c>
      <c r="B2571" s="3">
        <v>145</v>
      </c>
      <c r="C2571" s="7" t="s">
        <v>8220</v>
      </c>
      <c r="D2571" s="3">
        <v>2</v>
      </c>
      <c r="E2571">
        <f t="shared" si="40"/>
        <v>12232.802404</v>
      </c>
      <c r="F2571" s="3">
        <v>112.602</v>
      </c>
    </row>
    <row r="2572" spans="1:6" x14ac:dyDescent="0.25">
      <c r="A2572" s="3">
        <v>7000</v>
      </c>
      <c r="B2572" s="3">
        <v>59</v>
      </c>
      <c r="C2572" s="7" t="s">
        <v>8220</v>
      </c>
      <c r="D2572" s="3">
        <v>2</v>
      </c>
      <c r="E2572">
        <f t="shared" si="40"/>
        <v>12232.802404</v>
      </c>
      <c r="F2572" s="3">
        <v>112.602</v>
      </c>
    </row>
    <row r="2573" spans="1:6" x14ac:dyDescent="0.25">
      <c r="A2573" s="3">
        <v>100000</v>
      </c>
      <c r="B2573" s="3">
        <v>250</v>
      </c>
      <c r="C2573" s="7" t="s">
        <v>8220</v>
      </c>
      <c r="D2573" s="3">
        <v>4</v>
      </c>
      <c r="E2573">
        <f t="shared" si="40"/>
        <v>11794.394404000001</v>
      </c>
      <c r="F2573" s="3">
        <v>112.602</v>
      </c>
    </row>
    <row r="2574" spans="1:6" x14ac:dyDescent="0.25">
      <c r="A2574" s="3">
        <v>30000</v>
      </c>
      <c r="B2574" s="3">
        <v>0</v>
      </c>
      <c r="C2574" s="7" t="s">
        <v>8220</v>
      </c>
      <c r="D2574" s="3">
        <v>0</v>
      </c>
      <c r="E2574">
        <f t="shared" si="40"/>
        <v>12679.210404000001</v>
      </c>
      <c r="F2574" s="3">
        <v>112.602</v>
      </c>
    </row>
    <row r="2575" spans="1:6" x14ac:dyDescent="0.25">
      <c r="A2575" s="3">
        <v>8000</v>
      </c>
      <c r="B2575" s="3">
        <v>0</v>
      </c>
      <c r="C2575" s="7" t="s">
        <v>8220</v>
      </c>
      <c r="D2575" s="3">
        <v>0</v>
      </c>
      <c r="E2575">
        <f t="shared" si="40"/>
        <v>12679.210404000001</v>
      </c>
      <c r="F2575" s="3">
        <v>112.602</v>
      </c>
    </row>
    <row r="2576" spans="1:6" x14ac:dyDescent="0.25">
      <c r="A2576" s="3">
        <v>10000</v>
      </c>
      <c r="B2576" s="3">
        <v>0</v>
      </c>
      <c r="C2576" s="7" t="s">
        <v>8220</v>
      </c>
      <c r="D2576" s="3">
        <v>0</v>
      </c>
      <c r="E2576">
        <f t="shared" si="40"/>
        <v>12679.210404000001</v>
      </c>
      <c r="F2576" s="3">
        <v>112.602</v>
      </c>
    </row>
    <row r="2577" spans="1:6" x14ac:dyDescent="0.25">
      <c r="A2577" s="3">
        <v>85000</v>
      </c>
      <c r="B2577" s="3">
        <v>0</v>
      </c>
      <c r="C2577" s="7" t="s">
        <v>8220</v>
      </c>
      <c r="D2577" s="3">
        <v>0</v>
      </c>
      <c r="E2577">
        <f t="shared" si="40"/>
        <v>12679.210404000001</v>
      </c>
      <c r="F2577" s="3">
        <v>112.602</v>
      </c>
    </row>
    <row r="2578" spans="1:6" x14ac:dyDescent="0.25">
      <c r="A2578" s="3">
        <v>10000</v>
      </c>
      <c r="B2578" s="3">
        <v>0</v>
      </c>
      <c r="C2578" s="7" t="s">
        <v>8220</v>
      </c>
      <c r="D2578" s="3">
        <v>0</v>
      </c>
      <c r="E2578">
        <f t="shared" si="40"/>
        <v>12679.210404000001</v>
      </c>
      <c r="F2578" s="3">
        <v>112.602</v>
      </c>
    </row>
    <row r="2579" spans="1:6" x14ac:dyDescent="0.25">
      <c r="A2579" s="3">
        <v>15000</v>
      </c>
      <c r="B2579" s="3">
        <v>0</v>
      </c>
      <c r="C2579" s="7" t="s">
        <v>8220</v>
      </c>
      <c r="D2579" s="3">
        <v>0</v>
      </c>
      <c r="E2579">
        <f t="shared" si="40"/>
        <v>12679.210404000001</v>
      </c>
      <c r="F2579" s="3">
        <v>112.602</v>
      </c>
    </row>
    <row r="2580" spans="1:6" x14ac:dyDescent="0.25">
      <c r="A2580" s="3">
        <v>6000</v>
      </c>
      <c r="B2580" s="3">
        <v>0</v>
      </c>
      <c r="C2580" s="7" t="s">
        <v>8220</v>
      </c>
      <c r="D2580" s="3">
        <v>0</v>
      </c>
      <c r="E2580">
        <f t="shared" si="40"/>
        <v>12679.210404000001</v>
      </c>
      <c r="F2580" s="3">
        <v>112.602</v>
      </c>
    </row>
    <row r="2581" spans="1:6" x14ac:dyDescent="0.25">
      <c r="A2581" s="3">
        <v>200000</v>
      </c>
      <c r="B2581" s="3">
        <v>277</v>
      </c>
      <c r="C2581" s="7" t="s">
        <v>8220</v>
      </c>
      <c r="D2581" s="3">
        <v>12</v>
      </c>
      <c r="E2581">
        <f t="shared" si="40"/>
        <v>10120.762404000001</v>
      </c>
      <c r="F2581" s="3">
        <v>112.602</v>
      </c>
    </row>
    <row r="2582" spans="1:6" x14ac:dyDescent="0.25">
      <c r="A2582" s="3">
        <v>8500</v>
      </c>
      <c r="B2582" s="3">
        <v>51</v>
      </c>
      <c r="C2582" s="7" t="s">
        <v>8220</v>
      </c>
      <c r="D2582" s="3">
        <v>2</v>
      </c>
      <c r="E2582">
        <f t="shared" si="40"/>
        <v>12232.802404</v>
      </c>
      <c r="F2582" s="3">
        <v>112.602</v>
      </c>
    </row>
    <row r="2583" spans="1:6" x14ac:dyDescent="0.25">
      <c r="A2583" s="3">
        <v>5000</v>
      </c>
      <c r="B2583" s="3">
        <v>530</v>
      </c>
      <c r="C2583" s="9" t="s">
        <v>8221</v>
      </c>
      <c r="D2583" s="3">
        <v>11</v>
      </c>
      <c r="E2583">
        <f t="shared" si="40"/>
        <v>10322.966404000001</v>
      </c>
      <c r="F2583" s="3">
        <v>112.602</v>
      </c>
    </row>
    <row r="2584" spans="1:6" x14ac:dyDescent="0.25">
      <c r="A2584" s="3">
        <v>90000</v>
      </c>
      <c r="B2584" s="3">
        <v>1</v>
      </c>
      <c r="C2584" s="9" t="s">
        <v>8221</v>
      </c>
      <c r="D2584" s="3">
        <v>1</v>
      </c>
      <c r="E2584">
        <f t="shared" si="40"/>
        <v>12455.006404000002</v>
      </c>
      <c r="F2584" s="3">
        <v>112.602</v>
      </c>
    </row>
    <row r="2585" spans="1:6" x14ac:dyDescent="0.25">
      <c r="A2585" s="3">
        <v>1000</v>
      </c>
      <c r="B2585" s="3">
        <v>5</v>
      </c>
      <c r="C2585" s="9" t="s">
        <v>8221</v>
      </c>
      <c r="D2585" s="3">
        <v>5</v>
      </c>
      <c r="E2585">
        <f t="shared" si="40"/>
        <v>11578.190404000001</v>
      </c>
      <c r="F2585" s="3">
        <v>112.602</v>
      </c>
    </row>
    <row r="2586" spans="1:6" x14ac:dyDescent="0.25">
      <c r="A2586" s="3">
        <v>10000</v>
      </c>
      <c r="B2586" s="3">
        <v>0</v>
      </c>
      <c r="C2586" s="9" t="s">
        <v>8221</v>
      </c>
      <c r="D2586" s="3">
        <v>0</v>
      </c>
      <c r="E2586">
        <f t="shared" si="40"/>
        <v>12679.210404000001</v>
      </c>
      <c r="F2586" s="3">
        <v>112.602</v>
      </c>
    </row>
    <row r="2587" spans="1:6" x14ac:dyDescent="0.25">
      <c r="A2587" s="3">
        <v>30000</v>
      </c>
      <c r="B2587" s="3">
        <v>50</v>
      </c>
      <c r="C2587" s="9" t="s">
        <v>8221</v>
      </c>
      <c r="D2587" s="3">
        <v>1</v>
      </c>
      <c r="E2587">
        <f t="shared" si="40"/>
        <v>12455.006404000002</v>
      </c>
      <c r="F2587" s="3">
        <v>112.602</v>
      </c>
    </row>
    <row r="2588" spans="1:6" x14ac:dyDescent="0.25">
      <c r="A2588" s="3">
        <v>3000</v>
      </c>
      <c r="B2588" s="3">
        <v>5</v>
      </c>
      <c r="C2588" s="9" t="s">
        <v>8221</v>
      </c>
      <c r="D2588" s="3">
        <v>1</v>
      </c>
      <c r="E2588">
        <f t="shared" si="40"/>
        <v>12455.006404000002</v>
      </c>
      <c r="F2588" s="3">
        <v>112.602</v>
      </c>
    </row>
    <row r="2589" spans="1:6" x14ac:dyDescent="0.25">
      <c r="A2589" s="3">
        <v>50000</v>
      </c>
      <c r="B2589" s="3">
        <v>1217</v>
      </c>
      <c r="C2589" s="9" t="s">
        <v>8221</v>
      </c>
      <c r="D2589" s="3">
        <v>6</v>
      </c>
      <c r="E2589">
        <f t="shared" si="40"/>
        <v>11363.986404000001</v>
      </c>
      <c r="F2589" s="3">
        <v>112.602</v>
      </c>
    </row>
    <row r="2590" spans="1:6" x14ac:dyDescent="0.25">
      <c r="A2590" s="3">
        <v>6000</v>
      </c>
      <c r="B2590" s="3">
        <v>233</v>
      </c>
      <c r="C2590" s="9" t="s">
        <v>8221</v>
      </c>
      <c r="D2590" s="3">
        <v>8</v>
      </c>
      <c r="E2590">
        <f t="shared" si="40"/>
        <v>10941.578404000002</v>
      </c>
      <c r="F2590" s="3">
        <v>112.602</v>
      </c>
    </row>
    <row r="2591" spans="1:6" x14ac:dyDescent="0.25">
      <c r="A2591" s="3">
        <v>50000</v>
      </c>
      <c r="B2591" s="3">
        <v>5</v>
      </c>
      <c r="C2591" s="9" t="s">
        <v>8221</v>
      </c>
      <c r="D2591" s="3">
        <v>1</v>
      </c>
      <c r="E2591">
        <f t="shared" si="40"/>
        <v>12455.006404000002</v>
      </c>
      <c r="F2591" s="3">
        <v>112.602</v>
      </c>
    </row>
    <row r="2592" spans="1:6" x14ac:dyDescent="0.25">
      <c r="A2592" s="3">
        <v>3000</v>
      </c>
      <c r="B2592" s="3">
        <v>0</v>
      </c>
      <c r="C2592" s="9" t="s">
        <v>8221</v>
      </c>
      <c r="D2592" s="3">
        <v>0</v>
      </c>
      <c r="E2592">
        <f t="shared" si="40"/>
        <v>12679.210404000001</v>
      </c>
      <c r="F2592" s="3">
        <v>112.602</v>
      </c>
    </row>
    <row r="2593" spans="1:6" x14ac:dyDescent="0.25">
      <c r="A2593" s="3">
        <v>1500</v>
      </c>
      <c r="B2593" s="3">
        <v>26</v>
      </c>
      <c r="C2593" s="9" t="s">
        <v>8221</v>
      </c>
      <c r="D2593" s="3">
        <v>2</v>
      </c>
      <c r="E2593">
        <f t="shared" si="40"/>
        <v>12232.802404</v>
      </c>
      <c r="F2593" s="3">
        <v>112.602</v>
      </c>
    </row>
    <row r="2594" spans="1:6" x14ac:dyDescent="0.25">
      <c r="A2594" s="3">
        <v>30000</v>
      </c>
      <c r="B2594" s="3">
        <v>50</v>
      </c>
      <c r="C2594" s="9" t="s">
        <v>8221</v>
      </c>
      <c r="D2594" s="3">
        <v>1</v>
      </c>
      <c r="E2594">
        <f t="shared" si="40"/>
        <v>12455.006404000002</v>
      </c>
      <c r="F2594" s="3">
        <v>112.602</v>
      </c>
    </row>
    <row r="2595" spans="1:6" x14ac:dyDescent="0.25">
      <c r="A2595" s="3">
        <v>10000</v>
      </c>
      <c r="B2595" s="3">
        <v>0</v>
      </c>
      <c r="C2595" s="9" t="s">
        <v>8221</v>
      </c>
      <c r="D2595" s="3">
        <v>0</v>
      </c>
      <c r="E2595">
        <f t="shared" si="40"/>
        <v>12679.210404000001</v>
      </c>
      <c r="F2595" s="3">
        <v>112.602</v>
      </c>
    </row>
    <row r="2596" spans="1:6" x14ac:dyDescent="0.25">
      <c r="A2596" s="3">
        <v>80000</v>
      </c>
      <c r="B2596" s="3">
        <v>1</v>
      </c>
      <c r="C2596" s="9" t="s">
        <v>8221</v>
      </c>
      <c r="D2596" s="3">
        <v>1</v>
      </c>
      <c r="E2596">
        <f t="shared" si="40"/>
        <v>12455.006404000002</v>
      </c>
      <c r="F2596" s="3">
        <v>112.602</v>
      </c>
    </row>
    <row r="2597" spans="1:6" x14ac:dyDescent="0.25">
      <c r="A2597" s="3">
        <v>15000</v>
      </c>
      <c r="B2597" s="3">
        <v>1825</v>
      </c>
      <c r="C2597" s="9" t="s">
        <v>8221</v>
      </c>
      <c r="D2597" s="3">
        <v>19</v>
      </c>
      <c r="E2597">
        <f t="shared" si="40"/>
        <v>8761.3344040000011</v>
      </c>
      <c r="F2597" s="3">
        <v>112.602</v>
      </c>
    </row>
    <row r="2598" spans="1:6" x14ac:dyDescent="0.25">
      <c r="A2598" s="3">
        <v>35000</v>
      </c>
      <c r="B2598" s="3">
        <v>8256</v>
      </c>
      <c r="C2598" s="9" t="s">
        <v>8221</v>
      </c>
      <c r="D2598" s="3">
        <v>27</v>
      </c>
      <c r="E2598">
        <f t="shared" si="40"/>
        <v>7327.7024040000006</v>
      </c>
      <c r="F2598" s="3">
        <v>112.602</v>
      </c>
    </row>
    <row r="2599" spans="1:6" x14ac:dyDescent="0.25">
      <c r="A2599" s="3">
        <v>1500</v>
      </c>
      <c r="B2599" s="3">
        <v>85</v>
      </c>
      <c r="C2599" s="9" t="s">
        <v>8221</v>
      </c>
      <c r="D2599" s="3">
        <v>7</v>
      </c>
      <c r="E2599">
        <f t="shared" si="40"/>
        <v>11151.782404000001</v>
      </c>
      <c r="F2599" s="3">
        <v>112.602</v>
      </c>
    </row>
    <row r="2600" spans="1:6" x14ac:dyDescent="0.25">
      <c r="A2600" s="3">
        <v>3000</v>
      </c>
      <c r="B2600" s="3">
        <v>1170</v>
      </c>
      <c r="C2600" s="9" t="s">
        <v>8221</v>
      </c>
      <c r="D2600" s="3">
        <v>14</v>
      </c>
      <c r="E2600">
        <f t="shared" si="40"/>
        <v>9722.3544040000015</v>
      </c>
      <c r="F2600" s="3">
        <v>112.602</v>
      </c>
    </row>
    <row r="2601" spans="1:6" x14ac:dyDescent="0.25">
      <c r="A2601" s="3">
        <v>9041</v>
      </c>
      <c r="B2601" s="3">
        <v>90</v>
      </c>
      <c r="C2601" s="9" t="s">
        <v>8221</v>
      </c>
      <c r="D2601" s="3">
        <v>5</v>
      </c>
      <c r="E2601">
        <f t="shared" si="40"/>
        <v>11578.190404000001</v>
      </c>
      <c r="F2601" s="3">
        <v>112.602</v>
      </c>
    </row>
    <row r="2602" spans="1:6" x14ac:dyDescent="0.25">
      <c r="A2602" s="3">
        <v>50000</v>
      </c>
      <c r="B2602" s="3">
        <v>3466</v>
      </c>
      <c r="C2602" s="9" t="s">
        <v>8221</v>
      </c>
      <c r="D2602" s="3">
        <v>30</v>
      </c>
      <c r="E2602">
        <f t="shared" si="40"/>
        <v>6823.0904040000005</v>
      </c>
      <c r="F2602" s="3">
        <v>112.602</v>
      </c>
    </row>
    <row r="2603" spans="1:6" x14ac:dyDescent="0.25">
      <c r="A2603" s="3">
        <v>500</v>
      </c>
      <c r="B2603" s="3">
        <v>3307</v>
      </c>
      <c r="C2603" s="8" t="s">
        <v>8219</v>
      </c>
      <c r="D2603" s="3">
        <v>151</v>
      </c>
      <c r="E2603">
        <f t="shared" si="40"/>
        <v>1474.4064039999996</v>
      </c>
      <c r="F2603" s="3">
        <v>112.602</v>
      </c>
    </row>
    <row r="2604" spans="1:6" x14ac:dyDescent="0.25">
      <c r="A2604" s="3">
        <v>12000</v>
      </c>
      <c r="B2604" s="3">
        <v>39131</v>
      </c>
      <c r="C2604" s="8" t="s">
        <v>8219</v>
      </c>
      <c r="D2604" s="3">
        <v>489</v>
      </c>
      <c r="E2604">
        <f t="shared" si="40"/>
        <v>141675.45440400002</v>
      </c>
      <c r="F2604" s="3">
        <v>112.602</v>
      </c>
    </row>
    <row r="2605" spans="1:6" x14ac:dyDescent="0.25">
      <c r="A2605" s="3">
        <v>1750</v>
      </c>
      <c r="B2605" s="3">
        <v>1776</v>
      </c>
      <c r="C2605" s="8" t="s">
        <v>8219</v>
      </c>
      <c r="D2605" s="3">
        <v>50</v>
      </c>
      <c r="E2605">
        <f t="shared" si="40"/>
        <v>3919.0104040000006</v>
      </c>
      <c r="F2605" s="3">
        <v>112.602</v>
      </c>
    </row>
    <row r="2606" spans="1:6" x14ac:dyDescent="0.25">
      <c r="A2606" s="3">
        <v>20000</v>
      </c>
      <c r="B2606" s="3">
        <v>20843.599999999999</v>
      </c>
      <c r="C2606" s="8" t="s">
        <v>8219</v>
      </c>
      <c r="D2606" s="3">
        <v>321</v>
      </c>
      <c r="E2606">
        <f t="shared" si="40"/>
        <v>43429.726404000001</v>
      </c>
      <c r="F2606" s="3">
        <v>112.602</v>
      </c>
    </row>
    <row r="2607" spans="1:6" x14ac:dyDescent="0.25">
      <c r="A2607" s="3">
        <v>100000</v>
      </c>
      <c r="B2607" s="3">
        <v>107421.57</v>
      </c>
      <c r="C2607" s="8" t="s">
        <v>8219</v>
      </c>
      <c r="D2607" s="3">
        <v>1762</v>
      </c>
      <c r="E2607">
        <f t="shared" si="40"/>
        <v>2720513.7624039999</v>
      </c>
      <c r="F2607" s="3">
        <v>112.602</v>
      </c>
    </row>
    <row r="2608" spans="1:6" x14ac:dyDescent="0.25">
      <c r="A2608" s="3">
        <v>11000</v>
      </c>
      <c r="B2608" s="3">
        <v>12106</v>
      </c>
      <c r="C2608" s="8" t="s">
        <v>8219</v>
      </c>
      <c r="D2608" s="3">
        <v>385</v>
      </c>
      <c r="E2608">
        <f t="shared" si="40"/>
        <v>74200.670404000019</v>
      </c>
      <c r="F2608" s="3">
        <v>112.602</v>
      </c>
    </row>
    <row r="2609" spans="1:6" x14ac:dyDescent="0.25">
      <c r="A2609" s="3">
        <v>8000</v>
      </c>
      <c r="B2609" s="3">
        <v>32616</v>
      </c>
      <c r="C2609" s="8" t="s">
        <v>8219</v>
      </c>
      <c r="D2609" s="3">
        <v>398</v>
      </c>
      <c r="E2609">
        <f t="shared" si="40"/>
        <v>81452.018404000017</v>
      </c>
      <c r="F2609" s="3">
        <v>112.602</v>
      </c>
    </row>
    <row r="2610" spans="1:6" x14ac:dyDescent="0.25">
      <c r="A2610" s="3">
        <v>8000</v>
      </c>
      <c r="B2610" s="3">
        <v>17914</v>
      </c>
      <c r="C2610" s="8" t="s">
        <v>8219</v>
      </c>
      <c r="D2610" s="3">
        <v>304</v>
      </c>
      <c r="E2610">
        <f t="shared" si="40"/>
        <v>36633.194404000002</v>
      </c>
      <c r="F2610" s="3">
        <v>112.602</v>
      </c>
    </row>
    <row r="2611" spans="1:6" x14ac:dyDescent="0.25">
      <c r="A2611" s="3">
        <v>35000</v>
      </c>
      <c r="B2611" s="3">
        <v>106330.39</v>
      </c>
      <c r="C2611" s="8" t="s">
        <v>8219</v>
      </c>
      <c r="D2611" s="3">
        <v>676</v>
      </c>
      <c r="E2611">
        <f t="shared" si="40"/>
        <v>317417.30640400003</v>
      </c>
      <c r="F2611" s="3">
        <v>112.602</v>
      </c>
    </row>
    <row r="2612" spans="1:6" x14ac:dyDescent="0.25">
      <c r="A2612" s="3">
        <v>22765</v>
      </c>
      <c r="B2612" s="3">
        <v>32172.66</v>
      </c>
      <c r="C2612" s="8" t="s">
        <v>8219</v>
      </c>
      <c r="D2612" s="3">
        <v>577</v>
      </c>
      <c r="E2612">
        <f t="shared" si="40"/>
        <v>215665.50240400003</v>
      </c>
      <c r="F2612" s="3">
        <v>112.602</v>
      </c>
    </row>
    <row r="2613" spans="1:6" x14ac:dyDescent="0.25">
      <c r="A2613" s="3">
        <v>11000</v>
      </c>
      <c r="B2613" s="3">
        <v>306970</v>
      </c>
      <c r="C2613" s="8" t="s">
        <v>8219</v>
      </c>
      <c r="D2613" s="3">
        <v>3663</v>
      </c>
      <c r="E2613">
        <f t="shared" si="40"/>
        <v>12605325.958404001</v>
      </c>
      <c r="F2613" s="3">
        <v>112.602</v>
      </c>
    </row>
    <row r="2614" spans="1:6" x14ac:dyDescent="0.25">
      <c r="A2614" s="3">
        <v>10000</v>
      </c>
      <c r="B2614" s="3">
        <v>17176.13</v>
      </c>
      <c r="C2614" s="8" t="s">
        <v>8219</v>
      </c>
      <c r="D2614" s="3">
        <v>294</v>
      </c>
      <c r="E2614">
        <f t="shared" si="40"/>
        <v>32905.234403999995</v>
      </c>
      <c r="F2614" s="3">
        <v>112.602</v>
      </c>
    </row>
    <row r="2615" spans="1:6" x14ac:dyDescent="0.25">
      <c r="A2615" s="3">
        <v>7500</v>
      </c>
      <c r="B2615" s="3">
        <v>7576</v>
      </c>
      <c r="C2615" s="8" t="s">
        <v>8219</v>
      </c>
      <c r="D2615" s="3">
        <v>28</v>
      </c>
      <c r="E2615">
        <f t="shared" si="40"/>
        <v>7157.4984040000008</v>
      </c>
      <c r="F2615" s="3">
        <v>112.602</v>
      </c>
    </row>
    <row r="2616" spans="1:6" x14ac:dyDescent="0.25">
      <c r="A2616" s="3">
        <v>10500</v>
      </c>
      <c r="B2616" s="3">
        <v>10710</v>
      </c>
      <c r="C2616" s="8" t="s">
        <v>8219</v>
      </c>
      <c r="D2616" s="3">
        <v>100</v>
      </c>
      <c r="E2616">
        <f t="shared" si="40"/>
        <v>158.81040400000009</v>
      </c>
      <c r="F2616" s="3">
        <v>112.602</v>
      </c>
    </row>
    <row r="2617" spans="1:6" x14ac:dyDescent="0.25">
      <c r="A2617" s="3">
        <v>2001</v>
      </c>
      <c r="B2617" s="3">
        <v>3397</v>
      </c>
      <c r="C2617" s="8" t="s">
        <v>8219</v>
      </c>
      <c r="D2617" s="3">
        <v>72</v>
      </c>
      <c r="E2617">
        <f t="shared" si="40"/>
        <v>1648.5224040000003</v>
      </c>
      <c r="F2617" s="3">
        <v>112.602</v>
      </c>
    </row>
    <row r="2618" spans="1:6" x14ac:dyDescent="0.25">
      <c r="A2618" s="3">
        <v>25000</v>
      </c>
      <c r="B2618" s="3">
        <v>28633.5</v>
      </c>
      <c r="C2618" s="8" t="s">
        <v>8219</v>
      </c>
      <c r="D2618" s="3">
        <v>238</v>
      </c>
      <c r="E2618">
        <f t="shared" si="40"/>
        <v>15724.658404</v>
      </c>
      <c r="F2618" s="3">
        <v>112.602</v>
      </c>
    </row>
    <row r="2619" spans="1:6" x14ac:dyDescent="0.25">
      <c r="A2619" s="3">
        <v>500</v>
      </c>
      <c r="B2619" s="3">
        <v>4388</v>
      </c>
      <c r="C2619" s="8" t="s">
        <v>8219</v>
      </c>
      <c r="D2619" s="3">
        <v>159</v>
      </c>
      <c r="E2619">
        <f t="shared" si="40"/>
        <v>2152.7744039999998</v>
      </c>
      <c r="F2619" s="3">
        <v>112.602</v>
      </c>
    </row>
    <row r="2620" spans="1:6" x14ac:dyDescent="0.25">
      <c r="A2620" s="3">
        <v>15000</v>
      </c>
      <c r="B2620" s="3">
        <v>15808</v>
      </c>
      <c r="C2620" s="8" t="s">
        <v>8219</v>
      </c>
      <c r="D2620" s="3">
        <v>77</v>
      </c>
      <c r="E2620">
        <f t="shared" si="40"/>
        <v>1267.5024040000003</v>
      </c>
      <c r="F2620" s="3">
        <v>112.602</v>
      </c>
    </row>
    <row r="2621" spans="1:6" x14ac:dyDescent="0.25">
      <c r="A2621" s="3">
        <v>1000</v>
      </c>
      <c r="B2621" s="3">
        <v>1884</v>
      </c>
      <c r="C2621" s="8" t="s">
        <v>8219</v>
      </c>
      <c r="D2621" s="3">
        <v>53</v>
      </c>
      <c r="E2621">
        <f t="shared" si="40"/>
        <v>3552.3984040000005</v>
      </c>
      <c r="F2621" s="3">
        <v>112.602</v>
      </c>
    </row>
    <row r="2622" spans="1:6" x14ac:dyDescent="0.25">
      <c r="A2622" s="3">
        <v>65000</v>
      </c>
      <c r="B2622" s="3">
        <v>93374</v>
      </c>
      <c r="C2622" s="8" t="s">
        <v>8219</v>
      </c>
      <c r="D2622" s="3">
        <v>1251</v>
      </c>
      <c r="E2622">
        <f t="shared" si="40"/>
        <v>1295950.0064039999</v>
      </c>
      <c r="F2622" s="3">
        <v>112.602</v>
      </c>
    </row>
    <row r="2623" spans="1:6" x14ac:dyDescent="0.25">
      <c r="A2623" s="3">
        <v>15000</v>
      </c>
      <c r="B2623" s="3">
        <v>21882</v>
      </c>
      <c r="C2623" s="8" t="s">
        <v>8219</v>
      </c>
      <c r="D2623" s="3">
        <v>465</v>
      </c>
      <c r="E2623">
        <f t="shared" si="40"/>
        <v>124184.35040400001</v>
      </c>
      <c r="F2623" s="3">
        <v>112.602</v>
      </c>
    </row>
    <row r="2624" spans="1:6" x14ac:dyDescent="0.25">
      <c r="A2624" s="3">
        <v>1500</v>
      </c>
      <c r="B2624" s="3">
        <v>1967.76</v>
      </c>
      <c r="C2624" s="8" t="s">
        <v>8219</v>
      </c>
      <c r="D2624" s="3">
        <v>74</v>
      </c>
      <c r="E2624">
        <f t="shared" si="40"/>
        <v>1490.1144040000004</v>
      </c>
      <c r="F2624" s="3">
        <v>112.602</v>
      </c>
    </row>
    <row r="2625" spans="1:6" x14ac:dyDescent="0.25">
      <c r="A2625" s="3">
        <v>2000</v>
      </c>
      <c r="B2625" s="3">
        <v>2280</v>
      </c>
      <c r="C2625" s="8" t="s">
        <v>8219</v>
      </c>
      <c r="D2625" s="3">
        <v>62</v>
      </c>
      <c r="E2625">
        <f t="shared" si="40"/>
        <v>2560.5624040000002</v>
      </c>
      <c r="F2625" s="3">
        <v>112.602</v>
      </c>
    </row>
    <row r="2626" spans="1:6" x14ac:dyDescent="0.25">
      <c r="A2626" s="3">
        <v>8000</v>
      </c>
      <c r="B2626" s="3">
        <v>110353.65</v>
      </c>
      <c r="C2626" s="8" t="s">
        <v>8219</v>
      </c>
      <c r="D2626" s="3">
        <v>3468</v>
      </c>
      <c r="E2626">
        <f t="shared" si="40"/>
        <v>11258695.738404</v>
      </c>
      <c r="F2626" s="3">
        <v>112.602</v>
      </c>
    </row>
    <row r="2627" spans="1:6" x14ac:dyDescent="0.25">
      <c r="A2627" s="3">
        <v>150</v>
      </c>
      <c r="B2627" s="3">
        <v>1434</v>
      </c>
      <c r="C2627" s="8" t="s">
        <v>8219</v>
      </c>
      <c r="D2627" s="3">
        <v>52</v>
      </c>
      <c r="E2627">
        <f t="shared" ref="E2627:E2690" si="41">POWER(D2627-F2627,2)</f>
        <v>3672.6024040000007</v>
      </c>
      <c r="F2627" s="3">
        <v>112.602</v>
      </c>
    </row>
    <row r="2628" spans="1:6" x14ac:dyDescent="0.25">
      <c r="A2628" s="3">
        <v>2500</v>
      </c>
      <c r="B2628" s="3">
        <v>2800</v>
      </c>
      <c r="C2628" s="8" t="s">
        <v>8219</v>
      </c>
      <c r="D2628" s="3">
        <v>50</v>
      </c>
      <c r="E2628">
        <f t="shared" si="41"/>
        <v>3919.0104040000006</v>
      </c>
      <c r="F2628" s="3">
        <v>112.602</v>
      </c>
    </row>
    <row r="2629" spans="1:6" x14ac:dyDescent="0.25">
      <c r="A2629" s="3">
        <v>150</v>
      </c>
      <c r="B2629" s="3">
        <v>970</v>
      </c>
      <c r="C2629" s="8" t="s">
        <v>8219</v>
      </c>
      <c r="D2629" s="3">
        <v>45</v>
      </c>
      <c r="E2629">
        <f t="shared" si="41"/>
        <v>4570.0304040000001</v>
      </c>
      <c r="F2629" s="3">
        <v>112.602</v>
      </c>
    </row>
    <row r="2630" spans="1:6" x14ac:dyDescent="0.25">
      <c r="A2630" s="3">
        <v>839</v>
      </c>
      <c r="B2630" s="3">
        <v>926</v>
      </c>
      <c r="C2630" s="8" t="s">
        <v>8219</v>
      </c>
      <c r="D2630" s="3">
        <v>21</v>
      </c>
      <c r="E2630">
        <f t="shared" si="41"/>
        <v>8390.9264039999998</v>
      </c>
      <c r="F2630" s="3">
        <v>112.602</v>
      </c>
    </row>
    <row r="2631" spans="1:6" x14ac:dyDescent="0.25">
      <c r="A2631" s="3">
        <v>5000</v>
      </c>
      <c r="B2631" s="3">
        <v>6387</v>
      </c>
      <c r="C2631" s="8" t="s">
        <v>8219</v>
      </c>
      <c r="D2631" s="3">
        <v>100</v>
      </c>
      <c r="E2631">
        <f t="shared" si="41"/>
        <v>158.81040400000009</v>
      </c>
      <c r="F2631" s="3">
        <v>112.602</v>
      </c>
    </row>
    <row r="2632" spans="1:6" x14ac:dyDescent="0.25">
      <c r="A2632" s="3">
        <v>2000</v>
      </c>
      <c r="B2632" s="3">
        <v>3158</v>
      </c>
      <c r="C2632" s="8" t="s">
        <v>8219</v>
      </c>
      <c r="D2632" s="3">
        <v>81</v>
      </c>
      <c r="E2632">
        <f t="shared" si="41"/>
        <v>998.68640400000027</v>
      </c>
      <c r="F2632" s="3">
        <v>112.602</v>
      </c>
    </row>
    <row r="2633" spans="1:6" x14ac:dyDescent="0.25">
      <c r="A2633" s="3">
        <v>20000</v>
      </c>
      <c r="B2633" s="3">
        <v>22933.05</v>
      </c>
      <c r="C2633" s="8" t="s">
        <v>8219</v>
      </c>
      <c r="D2633" s="3">
        <v>286</v>
      </c>
      <c r="E2633">
        <f t="shared" si="41"/>
        <v>30066.866404</v>
      </c>
      <c r="F2633" s="3">
        <v>112.602</v>
      </c>
    </row>
    <row r="2634" spans="1:6" x14ac:dyDescent="0.25">
      <c r="A2634" s="3">
        <v>1070</v>
      </c>
      <c r="B2634" s="3">
        <v>1466</v>
      </c>
      <c r="C2634" s="8" t="s">
        <v>8219</v>
      </c>
      <c r="D2634" s="3">
        <v>42</v>
      </c>
      <c r="E2634">
        <f t="shared" si="41"/>
        <v>4984.6424040000002</v>
      </c>
      <c r="F2634" s="3">
        <v>112.602</v>
      </c>
    </row>
    <row r="2635" spans="1:6" x14ac:dyDescent="0.25">
      <c r="A2635" s="3">
        <v>5000</v>
      </c>
      <c r="B2635" s="3">
        <v>17731</v>
      </c>
      <c r="C2635" s="8" t="s">
        <v>8219</v>
      </c>
      <c r="D2635" s="3">
        <v>199</v>
      </c>
      <c r="E2635">
        <f t="shared" si="41"/>
        <v>7464.614403999999</v>
      </c>
      <c r="F2635" s="3">
        <v>112.602</v>
      </c>
    </row>
    <row r="2636" spans="1:6" x14ac:dyDescent="0.25">
      <c r="A2636" s="3">
        <v>930</v>
      </c>
      <c r="B2636" s="3">
        <v>986</v>
      </c>
      <c r="C2636" s="8" t="s">
        <v>8219</v>
      </c>
      <c r="D2636" s="3">
        <v>25</v>
      </c>
      <c r="E2636">
        <f t="shared" si="41"/>
        <v>7674.1104040000009</v>
      </c>
      <c r="F2636" s="3">
        <v>112.602</v>
      </c>
    </row>
    <row r="2637" spans="1:6" x14ac:dyDescent="0.25">
      <c r="A2637" s="3">
        <v>11500</v>
      </c>
      <c r="B2637" s="3">
        <v>11500</v>
      </c>
      <c r="C2637" s="8" t="s">
        <v>8219</v>
      </c>
      <c r="D2637" s="3">
        <v>84</v>
      </c>
      <c r="E2637">
        <f t="shared" si="41"/>
        <v>818.07440400000019</v>
      </c>
      <c r="F2637" s="3">
        <v>112.602</v>
      </c>
    </row>
    <row r="2638" spans="1:6" x14ac:dyDescent="0.25">
      <c r="A2638" s="3">
        <v>1000</v>
      </c>
      <c r="B2638" s="3">
        <v>1873</v>
      </c>
      <c r="C2638" s="8" t="s">
        <v>8219</v>
      </c>
      <c r="D2638" s="3">
        <v>50</v>
      </c>
      <c r="E2638">
        <f t="shared" si="41"/>
        <v>3919.0104040000006</v>
      </c>
      <c r="F2638" s="3">
        <v>112.602</v>
      </c>
    </row>
    <row r="2639" spans="1:6" x14ac:dyDescent="0.25">
      <c r="A2639" s="3">
        <v>500</v>
      </c>
      <c r="B2639" s="3">
        <v>831</v>
      </c>
      <c r="C2639" s="8" t="s">
        <v>8219</v>
      </c>
      <c r="D2639" s="3">
        <v>26</v>
      </c>
      <c r="E2639">
        <f t="shared" si="41"/>
        <v>7499.9064040000003</v>
      </c>
      <c r="F2639" s="3">
        <v>112.602</v>
      </c>
    </row>
    <row r="2640" spans="1:6" x14ac:dyDescent="0.25">
      <c r="A2640" s="3">
        <v>347</v>
      </c>
      <c r="B2640" s="3">
        <v>353</v>
      </c>
      <c r="C2640" s="8" t="s">
        <v>8219</v>
      </c>
      <c r="D2640" s="3">
        <v>14</v>
      </c>
      <c r="E2640">
        <f t="shared" si="41"/>
        <v>9722.3544040000015</v>
      </c>
      <c r="F2640" s="3">
        <v>112.602</v>
      </c>
    </row>
    <row r="2641" spans="1:6" x14ac:dyDescent="0.25">
      <c r="A2641" s="3">
        <v>300</v>
      </c>
      <c r="B2641" s="3">
        <v>492</v>
      </c>
      <c r="C2641" s="8" t="s">
        <v>8219</v>
      </c>
      <c r="D2641" s="3">
        <v>49</v>
      </c>
      <c r="E2641">
        <f t="shared" si="41"/>
        <v>4045.2144040000003</v>
      </c>
      <c r="F2641" s="3">
        <v>112.602</v>
      </c>
    </row>
    <row r="2642" spans="1:6" x14ac:dyDescent="0.25">
      <c r="A2642" s="3">
        <v>3000</v>
      </c>
      <c r="B2642" s="3">
        <v>3170</v>
      </c>
      <c r="C2642" s="8" t="s">
        <v>8219</v>
      </c>
      <c r="D2642" s="3">
        <v>69</v>
      </c>
      <c r="E2642">
        <f t="shared" si="41"/>
        <v>1901.1344040000004</v>
      </c>
      <c r="F2642" s="3">
        <v>112.602</v>
      </c>
    </row>
    <row r="2643" spans="1:6" x14ac:dyDescent="0.25">
      <c r="A2643" s="3">
        <v>1500</v>
      </c>
      <c r="B2643" s="3">
        <v>15</v>
      </c>
      <c r="C2643" s="9" t="s">
        <v>8221</v>
      </c>
      <c r="D2643" s="3">
        <v>1</v>
      </c>
      <c r="E2643">
        <f t="shared" si="41"/>
        <v>12455.006404000002</v>
      </c>
      <c r="F2643" s="3">
        <v>112.602</v>
      </c>
    </row>
    <row r="2644" spans="1:6" x14ac:dyDescent="0.25">
      <c r="A2644" s="3">
        <v>500000</v>
      </c>
      <c r="B2644" s="3">
        <v>0</v>
      </c>
      <c r="C2644" s="9" t="s">
        <v>8221</v>
      </c>
      <c r="D2644" s="3">
        <v>0</v>
      </c>
      <c r="E2644">
        <f t="shared" si="41"/>
        <v>12679.210404000001</v>
      </c>
      <c r="F2644" s="3">
        <v>112.602</v>
      </c>
    </row>
    <row r="2645" spans="1:6" x14ac:dyDescent="0.25">
      <c r="A2645" s="3">
        <v>1000000</v>
      </c>
      <c r="B2645" s="3">
        <v>335597.31</v>
      </c>
      <c r="C2645" s="7" t="s">
        <v>8220</v>
      </c>
      <c r="D2645" s="3">
        <v>1501</v>
      </c>
      <c r="E2645">
        <f t="shared" si="41"/>
        <v>1927649.0064039999</v>
      </c>
      <c r="F2645" s="3">
        <v>112.602</v>
      </c>
    </row>
    <row r="2646" spans="1:6" x14ac:dyDescent="0.25">
      <c r="A2646" s="3">
        <v>100000</v>
      </c>
      <c r="B2646" s="3">
        <v>2053</v>
      </c>
      <c r="C2646" s="7" t="s">
        <v>8220</v>
      </c>
      <c r="D2646" s="3">
        <v>52</v>
      </c>
      <c r="E2646">
        <f t="shared" si="41"/>
        <v>3672.6024040000007</v>
      </c>
      <c r="F2646" s="3">
        <v>112.602</v>
      </c>
    </row>
    <row r="2647" spans="1:6" x14ac:dyDescent="0.25">
      <c r="A2647" s="3">
        <v>20000</v>
      </c>
      <c r="B2647" s="3">
        <v>2100</v>
      </c>
      <c r="C2647" s="7" t="s">
        <v>8220</v>
      </c>
      <c r="D2647" s="3">
        <v>23</v>
      </c>
      <c r="E2647">
        <f t="shared" si="41"/>
        <v>8028.5184040000004</v>
      </c>
      <c r="F2647" s="3">
        <v>112.602</v>
      </c>
    </row>
    <row r="2648" spans="1:6" x14ac:dyDescent="0.25">
      <c r="A2648" s="3">
        <v>500000</v>
      </c>
      <c r="B2648" s="3">
        <v>42086.42</v>
      </c>
      <c r="C2648" s="7" t="s">
        <v>8220</v>
      </c>
      <c r="D2648" s="3">
        <v>535</v>
      </c>
      <c r="E2648">
        <f t="shared" si="41"/>
        <v>178420.07040400003</v>
      </c>
      <c r="F2648" s="3">
        <v>112.602</v>
      </c>
    </row>
    <row r="2649" spans="1:6" x14ac:dyDescent="0.25">
      <c r="A2649" s="3">
        <v>2500</v>
      </c>
      <c r="B2649" s="3">
        <v>36</v>
      </c>
      <c r="C2649" s="7" t="s">
        <v>8220</v>
      </c>
      <c r="D2649" s="3">
        <v>3</v>
      </c>
      <c r="E2649">
        <f t="shared" si="41"/>
        <v>12012.598404</v>
      </c>
      <c r="F2649" s="3">
        <v>112.602</v>
      </c>
    </row>
    <row r="2650" spans="1:6" x14ac:dyDescent="0.25">
      <c r="A2650" s="3">
        <v>12000</v>
      </c>
      <c r="B2650" s="3">
        <v>106</v>
      </c>
      <c r="C2650" s="7" t="s">
        <v>8220</v>
      </c>
      <c r="D2650" s="3">
        <v>6</v>
      </c>
      <c r="E2650">
        <f t="shared" si="41"/>
        <v>11363.986404000001</v>
      </c>
      <c r="F2650" s="3">
        <v>112.602</v>
      </c>
    </row>
    <row r="2651" spans="1:6" x14ac:dyDescent="0.25">
      <c r="A2651" s="3">
        <v>125000</v>
      </c>
      <c r="B2651" s="3">
        <v>124</v>
      </c>
      <c r="C2651" s="7" t="s">
        <v>8220</v>
      </c>
      <c r="D2651" s="3">
        <v>3</v>
      </c>
      <c r="E2651">
        <f t="shared" si="41"/>
        <v>12012.598404</v>
      </c>
      <c r="F2651" s="3">
        <v>112.602</v>
      </c>
    </row>
    <row r="2652" spans="1:6" x14ac:dyDescent="0.25">
      <c r="A2652" s="3">
        <v>60000</v>
      </c>
      <c r="B2652" s="3">
        <v>358</v>
      </c>
      <c r="C2652" s="7" t="s">
        <v>8220</v>
      </c>
      <c r="D2652" s="3">
        <v>5</v>
      </c>
      <c r="E2652">
        <f t="shared" si="41"/>
        <v>11578.190404000001</v>
      </c>
      <c r="F2652" s="3">
        <v>112.602</v>
      </c>
    </row>
    <row r="2653" spans="1:6" x14ac:dyDescent="0.25">
      <c r="A2653" s="3">
        <v>280000</v>
      </c>
      <c r="B2653" s="3">
        <v>5233</v>
      </c>
      <c r="C2653" s="7" t="s">
        <v>8220</v>
      </c>
      <c r="D2653" s="3">
        <v>17</v>
      </c>
      <c r="E2653">
        <f t="shared" si="41"/>
        <v>9139.7424040000005</v>
      </c>
      <c r="F2653" s="3">
        <v>112.602</v>
      </c>
    </row>
    <row r="2654" spans="1:6" x14ac:dyDescent="0.25">
      <c r="A2654" s="3">
        <v>100000</v>
      </c>
      <c r="B2654" s="3">
        <v>885</v>
      </c>
      <c r="C2654" s="7" t="s">
        <v>8220</v>
      </c>
      <c r="D2654" s="3">
        <v>11</v>
      </c>
      <c r="E2654">
        <f t="shared" si="41"/>
        <v>10322.966404000001</v>
      </c>
      <c r="F2654" s="3">
        <v>112.602</v>
      </c>
    </row>
    <row r="2655" spans="1:6" x14ac:dyDescent="0.25">
      <c r="A2655" s="3">
        <v>51000</v>
      </c>
      <c r="B2655" s="3">
        <v>5876</v>
      </c>
      <c r="C2655" s="7" t="s">
        <v>8220</v>
      </c>
      <c r="D2655" s="3">
        <v>70</v>
      </c>
      <c r="E2655">
        <f t="shared" si="41"/>
        <v>1814.9304040000004</v>
      </c>
      <c r="F2655" s="3">
        <v>112.602</v>
      </c>
    </row>
    <row r="2656" spans="1:6" x14ac:dyDescent="0.25">
      <c r="A2656" s="3">
        <v>100000</v>
      </c>
      <c r="B2656" s="3">
        <v>51</v>
      </c>
      <c r="C2656" s="7" t="s">
        <v>8220</v>
      </c>
      <c r="D2656" s="3">
        <v>6</v>
      </c>
      <c r="E2656">
        <f t="shared" si="41"/>
        <v>11363.986404000001</v>
      </c>
      <c r="F2656" s="3">
        <v>112.602</v>
      </c>
    </row>
    <row r="2657" spans="1:6" x14ac:dyDescent="0.25">
      <c r="A2657" s="3">
        <v>15000</v>
      </c>
      <c r="B2657" s="3">
        <v>3155</v>
      </c>
      <c r="C2657" s="7" t="s">
        <v>8220</v>
      </c>
      <c r="D2657" s="3">
        <v>43</v>
      </c>
      <c r="E2657">
        <f t="shared" si="41"/>
        <v>4844.4384040000004</v>
      </c>
      <c r="F2657" s="3">
        <v>112.602</v>
      </c>
    </row>
    <row r="2658" spans="1:6" x14ac:dyDescent="0.25">
      <c r="A2658" s="3">
        <v>150000</v>
      </c>
      <c r="B2658" s="3">
        <v>17155</v>
      </c>
      <c r="C2658" s="7" t="s">
        <v>8220</v>
      </c>
      <c r="D2658" s="3">
        <v>152</v>
      </c>
      <c r="E2658">
        <f t="shared" si="41"/>
        <v>1552.2024039999997</v>
      </c>
      <c r="F2658" s="3">
        <v>112.602</v>
      </c>
    </row>
    <row r="2659" spans="1:6" x14ac:dyDescent="0.25">
      <c r="A2659" s="3">
        <v>30000</v>
      </c>
      <c r="B2659" s="3">
        <v>5621.38</v>
      </c>
      <c r="C2659" s="7" t="s">
        <v>8220</v>
      </c>
      <c r="D2659" s="3">
        <v>59</v>
      </c>
      <c r="E2659">
        <f t="shared" si="41"/>
        <v>2873.1744040000003</v>
      </c>
      <c r="F2659" s="3">
        <v>112.602</v>
      </c>
    </row>
    <row r="2660" spans="1:6" x14ac:dyDescent="0.25">
      <c r="A2660" s="3">
        <v>98000</v>
      </c>
      <c r="B2660" s="3">
        <v>91</v>
      </c>
      <c r="C2660" s="7" t="s">
        <v>8220</v>
      </c>
      <c r="D2660" s="3">
        <v>4</v>
      </c>
      <c r="E2660">
        <f t="shared" si="41"/>
        <v>11794.394404000001</v>
      </c>
      <c r="F2660" s="3">
        <v>112.602</v>
      </c>
    </row>
    <row r="2661" spans="1:6" x14ac:dyDescent="0.25">
      <c r="A2661" s="3">
        <v>49000</v>
      </c>
      <c r="B2661" s="3">
        <v>1333</v>
      </c>
      <c r="C2661" s="7" t="s">
        <v>8220</v>
      </c>
      <c r="D2661" s="3">
        <v>10</v>
      </c>
      <c r="E2661">
        <f t="shared" si="41"/>
        <v>10527.170404</v>
      </c>
      <c r="F2661" s="3">
        <v>112.602</v>
      </c>
    </row>
    <row r="2662" spans="1:6" x14ac:dyDescent="0.25">
      <c r="A2662" s="3">
        <v>20000</v>
      </c>
      <c r="B2662" s="3">
        <v>19</v>
      </c>
      <c r="C2662" s="7" t="s">
        <v>8220</v>
      </c>
      <c r="D2662" s="3">
        <v>5</v>
      </c>
      <c r="E2662">
        <f t="shared" si="41"/>
        <v>11578.190404000001</v>
      </c>
      <c r="F2662" s="3">
        <v>112.602</v>
      </c>
    </row>
    <row r="2663" spans="1:6" x14ac:dyDescent="0.25">
      <c r="A2663" s="3">
        <v>5000</v>
      </c>
      <c r="B2663" s="3">
        <v>5145</v>
      </c>
      <c r="C2663" s="8" t="s">
        <v>8219</v>
      </c>
      <c r="D2663" s="3">
        <v>60</v>
      </c>
      <c r="E2663">
        <f t="shared" si="41"/>
        <v>2766.9704040000006</v>
      </c>
      <c r="F2663" s="3">
        <v>112.602</v>
      </c>
    </row>
    <row r="2664" spans="1:6" x14ac:dyDescent="0.25">
      <c r="A2664" s="3">
        <v>20000</v>
      </c>
      <c r="B2664" s="3">
        <v>21360</v>
      </c>
      <c r="C2664" s="8" t="s">
        <v>8219</v>
      </c>
      <c r="D2664" s="3">
        <v>80</v>
      </c>
      <c r="E2664">
        <f t="shared" si="41"/>
        <v>1062.8904040000002</v>
      </c>
      <c r="F2664" s="3">
        <v>112.602</v>
      </c>
    </row>
    <row r="2665" spans="1:6" x14ac:dyDescent="0.25">
      <c r="A2665" s="3">
        <v>20000</v>
      </c>
      <c r="B2665" s="3">
        <v>20919.25</v>
      </c>
      <c r="C2665" s="8" t="s">
        <v>8219</v>
      </c>
      <c r="D2665" s="3">
        <v>56</v>
      </c>
      <c r="E2665">
        <f t="shared" si="41"/>
        <v>3203.7864040000004</v>
      </c>
      <c r="F2665" s="3">
        <v>112.602</v>
      </c>
    </row>
    <row r="2666" spans="1:6" x14ac:dyDescent="0.25">
      <c r="A2666" s="3">
        <v>17500</v>
      </c>
      <c r="B2666" s="3">
        <v>18100</v>
      </c>
      <c r="C2666" s="8" t="s">
        <v>8219</v>
      </c>
      <c r="D2666" s="3">
        <v>104</v>
      </c>
      <c r="E2666">
        <f t="shared" si="41"/>
        <v>73.99440400000006</v>
      </c>
      <c r="F2666" s="3">
        <v>112.602</v>
      </c>
    </row>
    <row r="2667" spans="1:6" x14ac:dyDescent="0.25">
      <c r="A2667" s="3">
        <v>3500</v>
      </c>
      <c r="B2667" s="3">
        <v>4310</v>
      </c>
      <c r="C2667" s="8" t="s">
        <v>8219</v>
      </c>
      <c r="D2667" s="3">
        <v>46</v>
      </c>
      <c r="E2667">
        <f t="shared" si="41"/>
        <v>4435.8264040000004</v>
      </c>
      <c r="F2667" s="3">
        <v>112.602</v>
      </c>
    </row>
    <row r="2668" spans="1:6" x14ac:dyDescent="0.25">
      <c r="A2668" s="3">
        <v>10000</v>
      </c>
      <c r="B2668" s="3">
        <v>15929.51</v>
      </c>
      <c r="C2668" s="8" t="s">
        <v>8219</v>
      </c>
      <c r="D2668" s="3">
        <v>206</v>
      </c>
      <c r="E2668">
        <f t="shared" si="41"/>
        <v>8723.186404</v>
      </c>
      <c r="F2668" s="3">
        <v>112.602</v>
      </c>
    </row>
    <row r="2669" spans="1:6" x14ac:dyDescent="0.25">
      <c r="A2669" s="3">
        <v>1500</v>
      </c>
      <c r="B2669" s="3">
        <v>1660</v>
      </c>
      <c r="C2669" s="8" t="s">
        <v>8219</v>
      </c>
      <c r="D2669" s="3">
        <v>18</v>
      </c>
      <c r="E2669">
        <f t="shared" si="41"/>
        <v>8949.5384040000008</v>
      </c>
      <c r="F2669" s="3">
        <v>112.602</v>
      </c>
    </row>
    <row r="2670" spans="1:6" x14ac:dyDescent="0.25">
      <c r="A2670" s="3">
        <v>1000</v>
      </c>
      <c r="B2670" s="3">
        <v>1707</v>
      </c>
      <c r="C2670" s="8" t="s">
        <v>8219</v>
      </c>
      <c r="D2670" s="3">
        <v>28</v>
      </c>
      <c r="E2670">
        <f t="shared" si="41"/>
        <v>7157.4984040000008</v>
      </c>
      <c r="F2670" s="3">
        <v>112.602</v>
      </c>
    </row>
    <row r="2671" spans="1:6" x14ac:dyDescent="0.25">
      <c r="A2671" s="3">
        <v>800</v>
      </c>
      <c r="B2671" s="3">
        <v>1001</v>
      </c>
      <c r="C2671" s="8" t="s">
        <v>8219</v>
      </c>
      <c r="D2671" s="3">
        <v>11</v>
      </c>
      <c r="E2671">
        <f t="shared" si="41"/>
        <v>10322.966404000001</v>
      </c>
      <c r="F2671" s="3">
        <v>112.602</v>
      </c>
    </row>
    <row r="2672" spans="1:6" x14ac:dyDescent="0.25">
      <c r="A2672" s="3">
        <v>38888</v>
      </c>
      <c r="B2672" s="3">
        <v>2495</v>
      </c>
      <c r="C2672" s="9" t="s">
        <v>8221</v>
      </c>
      <c r="D2672" s="3">
        <v>60</v>
      </c>
      <c r="E2672">
        <f t="shared" si="41"/>
        <v>2766.9704040000006</v>
      </c>
      <c r="F2672" s="3">
        <v>112.602</v>
      </c>
    </row>
    <row r="2673" spans="1:6" x14ac:dyDescent="0.25">
      <c r="A2673" s="3">
        <v>25000</v>
      </c>
      <c r="B2673" s="3">
        <v>2836</v>
      </c>
      <c r="C2673" s="9" t="s">
        <v>8221</v>
      </c>
      <c r="D2673" s="3">
        <v>84</v>
      </c>
      <c r="E2673">
        <f t="shared" si="41"/>
        <v>818.07440400000019</v>
      </c>
      <c r="F2673" s="3">
        <v>112.602</v>
      </c>
    </row>
    <row r="2674" spans="1:6" x14ac:dyDescent="0.25">
      <c r="A2674" s="3">
        <v>10000</v>
      </c>
      <c r="B2674" s="3">
        <v>3319</v>
      </c>
      <c r="C2674" s="9" t="s">
        <v>8221</v>
      </c>
      <c r="D2674" s="3">
        <v>47</v>
      </c>
      <c r="E2674">
        <f t="shared" si="41"/>
        <v>4303.6224040000006</v>
      </c>
      <c r="F2674" s="3">
        <v>112.602</v>
      </c>
    </row>
    <row r="2675" spans="1:6" x14ac:dyDescent="0.25">
      <c r="A2675" s="3">
        <v>40000</v>
      </c>
      <c r="B2675" s="3">
        <v>11032</v>
      </c>
      <c r="C2675" s="9" t="s">
        <v>8221</v>
      </c>
      <c r="D2675" s="3">
        <v>66</v>
      </c>
      <c r="E2675">
        <f t="shared" si="41"/>
        <v>2171.7464040000004</v>
      </c>
      <c r="F2675" s="3">
        <v>112.602</v>
      </c>
    </row>
    <row r="2676" spans="1:6" x14ac:dyDescent="0.25">
      <c r="A2676" s="3">
        <v>35000</v>
      </c>
      <c r="B2676" s="3">
        <v>21994</v>
      </c>
      <c r="C2676" s="9" t="s">
        <v>8221</v>
      </c>
      <c r="D2676" s="3">
        <v>171</v>
      </c>
      <c r="E2676">
        <f t="shared" si="41"/>
        <v>3410.3264039999995</v>
      </c>
      <c r="F2676" s="3">
        <v>112.602</v>
      </c>
    </row>
    <row r="2677" spans="1:6" x14ac:dyDescent="0.25">
      <c r="A2677" s="3">
        <v>25000</v>
      </c>
      <c r="B2677" s="3">
        <v>1897</v>
      </c>
      <c r="C2677" s="9" t="s">
        <v>8221</v>
      </c>
      <c r="D2677" s="3">
        <v>29</v>
      </c>
      <c r="E2677">
        <f t="shared" si="41"/>
        <v>6989.2944040000002</v>
      </c>
      <c r="F2677" s="3">
        <v>112.602</v>
      </c>
    </row>
    <row r="2678" spans="1:6" x14ac:dyDescent="0.25">
      <c r="A2678" s="3">
        <v>2100</v>
      </c>
      <c r="B2678" s="3">
        <v>1058</v>
      </c>
      <c r="C2678" s="9" t="s">
        <v>8221</v>
      </c>
      <c r="D2678" s="3">
        <v>9</v>
      </c>
      <c r="E2678">
        <f t="shared" si="41"/>
        <v>10733.374404</v>
      </c>
      <c r="F2678" s="3">
        <v>112.602</v>
      </c>
    </row>
    <row r="2679" spans="1:6" x14ac:dyDescent="0.25">
      <c r="A2679" s="3">
        <v>19500</v>
      </c>
      <c r="B2679" s="3">
        <v>3415</v>
      </c>
      <c r="C2679" s="9" t="s">
        <v>8221</v>
      </c>
      <c r="D2679" s="3">
        <v>27</v>
      </c>
      <c r="E2679">
        <f t="shared" si="41"/>
        <v>7327.7024040000006</v>
      </c>
      <c r="F2679" s="3">
        <v>112.602</v>
      </c>
    </row>
    <row r="2680" spans="1:6" x14ac:dyDescent="0.25">
      <c r="A2680" s="3">
        <v>8000000</v>
      </c>
      <c r="B2680" s="3">
        <v>1100</v>
      </c>
      <c r="C2680" s="9" t="s">
        <v>8221</v>
      </c>
      <c r="D2680" s="3">
        <v>2</v>
      </c>
      <c r="E2680">
        <f t="shared" si="41"/>
        <v>12232.802404</v>
      </c>
      <c r="F2680" s="3">
        <v>112.602</v>
      </c>
    </row>
    <row r="2681" spans="1:6" x14ac:dyDescent="0.25">
      <c r="A2681" s="3">
        <v>40000</v>
      </c>
      <c r="B2681" s="3">
        <v>132</v>
      </c>
      <c r="C2681" s="9" t="s">
        <v>8221</v>
      </c>
      <c r="D2681" s="3">
        <v>3</v>
      </c>
      <c r="E2681">
        <f t="shared" si="41"/>
        <v>12012.598404</v>
      </c>
      <c r="F2681" s="3">
        <v>112.602</v>
      </c>
    </row>
    <row r="2682" spans="1:6" x14ac:dyDescent="0.25">
      <c r="A2682" s="3">
        <v>32000</v>
      </c>
      <c r="B2682" s="3">
        <v>276</v>
      </c>
      <c r="C2682" s="9" t="s">
        <v>8221</v>
      </c>
      <c r="D2682" s="3">
        <v>4</v>
      </c>
      <c r="E2682">
        <f t="shared" si="41"/>
        <v>11794.394404000001</v>
      </c>
      <c r="F2682" s="3">
        <v>112.602</v>
      </c>
    </row>
    <row r="2683" spans="1:6" x14ac:dyDescent="0.25">
      <c r="A2683" s="3">
        <v>8000</v>
      </c>
      <c r="B2683" s="3">
        <v>55</v>
      </c>
      <c r="C2683" s="9" t="s">
        <v>8221</v>
      </c>
      <c r="D2683" s="3">
        <v>2</v>
      </c>
      <c r="E2683">
        <f t="shared" si="41"/>
        <v>12232.802404</v>
      </c>
      <c r="F2683" s="3">
        <v>112.602</v>
      </c>
    </row>
    <row r="2684" spans="1:6" x14ac:dyDescent="0.25">
      <c r="A2684" s="3">
        <v>6000</v>
      </c>
      <c r="B2684" s="3">
        <v>1698</v>
      </c>
      <c r="C2684" s="9" t="s">
        <v>8221</v>
      </c>
      <c r="D2684" s="3">
        <v>20</v>
      </c>
      <c r="E2684">
        <f t="shared" si="41"/>
        <v>8575.1304040000014</v>
      </c>
      <c r="F2684" s="3">
        <v>112.602</v>
      </c>
    </row>
    <row r="2685" spans="1:6" x14ac:dyDescent="0.25">
      <c r="A2685" s="3">
        <v>15000</v>
      </c>
      <c r="B2685" s="3">
        <v>36</v>
      </c>
      <c r="C2685" s="9" t="s">
        <v>8221</v>
      </c>
      <c r="D2685" s="3">
        <v>3</v>
      </c>
      <c r="E2685">
        <f t="shared" si="41"/>
        <v>12012.598404</v>
      </c>
      <c r="F2685" s="3">
        <v>112.602</v>
      </c>
    </row>
    <row r="2686" spans="1:6" x14ac:dyDescent="0.25">
      <c r="A2686" s="3">
        <v>70000</v>
      </c>
      <c r="B2686" s="3">
        <v>800</v>
      </c>
      <c r="C2686" s="9" t="s">
        <v>8221</v>
      </c>
      <c r="D2686" s="3">
        <v>4</v>
      </c>
      <c r="E2686">
        <f t="shared" si="41"/>
        <v>11794.394404000001</v>
      </c>
      <c r="F2686" s="3">
        <v>112.602</v>
      </c>
    </row>
    <row r="2687" spans="1:6" x14ac:dyDescent="0.25">
      <c r="A2687" s="3">
        <v>50000</v>
      </c>
      <c r="B2687" s="3">
        <v>10</v>
      </c>
      <c r="C2687" s="9" t="s">
        <v>8221</v>
      </c>
      <c r="D2687" s="3">
        <v>1</v>
      </c>
      <c r="E2687">
        <f t="shared" si="41"/>
        <v>12455.006404000002</v>
      </c>
      <c r="F2687" s="3">
        <v>112.602</v>
      </c>
    </row>
    <row r="2688" spans="1:6" x14ac:dyDescent="0.25">
      <c r="A2688" s="3">
        <v>30000</v>
      </c>
      <c r="B2688" s="3">
        <v>0</v>
      </c>
      <c r="C2688" s="9" t="s">
        <v>8221</v>
      </c>
      <c r="D2688" s="3">
        <v>0</v>
      </c>
      <c r="E2688">
        <f t="shared" si="41"/>
        <v>12679.210404000001</v>
      </c>
      <c r="F2688" s="3">
        <v>112.602</v>
      </c>
    </row>
    <row r="2689" spans="1:6" x14ac:dyDescent="0.25">
      <c r="A2689" s="3">
        <v>15000</v>
      </c>
      <c r="B2689" s="3">
        <v>0</v>
      </c>
      <c r="C2689" s="9" t="s">
        <v>8221</v>
      </c>
      <c r="D2689" s="3">
        <v>0</v>
      </c>
      <c r="E2689">
        <f t="shared" si="41"/>
        <v>12679.210404000001</v>
      </c>
      <c r="F2689" s="3">
        <v>112.602</v>
      </c>
    </row>
    <row r="2690" spans="1:6" x14ac:dyDescent="0.25">
      <c r="A2690" s="3">
        <v>50000</v>
      </c>
      <c r="B2690" s="3">
        <v>74</v>
      </c>
      <c r="C2690" s="9" t="s">
        <v>8221</v>
      </c>
      <c r="D2690" s="3">
        <v>14</v>
      </c>
      <c r="E2690">
        <f t="shared" si="41"/>
        <v>9722.3544040000015</v>
      </c>
      <c r="F2690" s="3">
        <v>112.602</v>
      </c>
    </row>
    <row r="2691" spans="1:6" x14ac:dyDescent="0.25">
      <c r="A2691" s="3">
        <v>35000</v>
      </c>
      <c r="B2691" s="3">
        <v>1</v>
      </c>
      <c r="C2691" s="9" t="s">
        <v>8221</v>
      </c>
      <c r="D2691" s="3">
        <v>1</v>
      </c>
      <c r="E2691">
        <f t="shared" ref="E2691:E2754" si="42">POWER(D2691-F2691,2)</f>
        <v>12455.006404000002</v>
      </c>
      <c r="F2691" s="3">
        <v>112.602</v>
      </c>
    </row>
    <row r="2692" spans="1:6" x14ac:dyDescent="0.25">
      <c r="A2692" s="3">
        <v>80000</v>
      </c>
      <c r="B2692" s="3">
        <v>8586</v>
      </c>
      <c r="C2692" s="9" t="s">
        <v>8221</v>
      </c>
      <c r="D2692" s="3">
        <v>118</v>
      </c>
      <c r="E2692">
        <f t="shared" si="42"/>
        <v>29.138403999999959</v>
      </c>
      <c r="F2692" s="3">
        <v>112.602</v>
      </c>
    </row>
    <row r="2693" spans="1:6" x14ac:dyDescent="0.25">
      <c r="A2693" s="3">
        <v>65000</v>
      </c>
      <c r="B2693" s="3">
        <v>35</v>
      </c>
      <c r="C2693" s="9" t="s">
        <v>8221</v>
      </c>
      <c r="D2693" s="3">
        <v>2</v>
      </c>
      <c r="E2693">
        <f t="shared" si="42"/>
        <v>12232.802404</v>
      </c>
      <c r="F2693" s="3">
        <v>112.602</v>
      </c>
    </row>
    <row r="2694" spans="1:6" x14ac:dyDescent="0.25">
      <c r="A2694" s="3">
        <v>3500</v>
      </c>
      <c r="B2694" s="3">
        <v>25</v>
      </c>
      <c r="C2694" s="9" t="s">
        <v>8221</v>
      </c>
      <c r="D2694" s="3">
        <v>1</v>
      </c>
      <c r="E2694">
        <f t="shared" si="42"/>
        <v>12455.006404000002</v>
      </c>
      <c r="F2694" s="3">
        <v>112.602</v>
      </c>
    </row>
    <row r="2695" spans="1:6" x14ac:dyDescent="0.25">
      <c r="A2695" s="3">
        <v>5000</v>
      </c>
      <c r="B2695" s="3">
        <v>40</v>
      </c>
      <c r="C2695" s="9" t="s">
        <v>8221</v>
      </c>
      <c r="D2695" s="3">
        <v>3</v>
      </c>
      <c r="E2695">
        <f t="shared" si="42"/>
        <v>12012.598404</v>
      </c>
      <c r="F2695" s="3">
        <v>112.602</v>
      </c>
    </row>
    <row r="2696" spans="1:6" x14ac:dyDescent="0.25">
      <c r="A2696" s="3">
        <v>30000</v>
      </c>
      <c r="B2696" s="3">
        <v>1</v>
      </c>
      <c r="C2696" s="9" t="s">
        <v>8221</v>
      </c>
      <c r="D2696" s="3">
        <v>1</v>
      </c>
      <c r="E2696">
        <f t="shared" si="42"/>
        <v>12455.006404000002</v>
      </c>
      <c r="F2696" s="3">
        <v>112.602</v>
      </c>
    </row>
    <row r="2697" spans="1:6" x14ac:dyDescent="0.25">
      <c r="A2697" s="3">
        <v>15000</v>
      </c>
      <c r="B2697" s="3">
        <v>71</v>
      </c>
      <c r="C2697" s="9" t="s">
        <v>8221</v>
      </c>
      <c r="D2697" s="3">
        <v>3</v>
      </c>
      <c r="E2697">
        <f t="shared" si="42"/>
        <v>12012.598404</v>
      </c>
      <c r="F2697" s="3">
        <v>112.602</v>
      </c>
    </row>
    <row r="2698" spans="1:6" x14ac:dyDescent="0.25">
      <c r="A2698" s="3">
        <v>60000</v>
      </c>
      <c r="B2698" s="3">
        <v>3390</v>
      </c>
      <c r="C2698" s="9" t="s">
        <v>8221</v>
      </c>
      <c r="D2698" s="3">
        <v>38</v>
      </c>
      <c r="E2698">
        <f t="shared" si="42"/>
        <v>5565.4584040000009</v>
      </c>
      <c r="F2698" s="3">
        <v>112.602</v>
      </c>
    </row>
    <row r="2699" spans="1:6" x14ac:dyDescent="0.25">
      <c r="A2699" s="3">
        <v>23000</v>
      </c>
      <c r="B2699" s="3">
        <v>6061</v>
      </c>
      <c r="C2699" s="9" t="s">
        <v>8221</v>
      </c>
      <c r="D2699" s="3">
        <v>52</v>
      </c>
      <c r="E2699">
        <f t="shared" si="42"/>
        <v>3672.6024040000007</v>
      </c>
      <c r="F2699" s="3">
        <v>112.602</v>
      </c>
    </row>
    <row r="2700" spans="1:6" x14ac:dyDescent="0.25">
      <c r="A2700" s="3">
        <v>8000</v>
      </c>
      <c r="B2700" s="3">
        <v>26.01</v>
      </c>
      <c r="C2700" s="9" t="s">
        <v>8221</v>
      </c>
      <c r="D2700" s="3">
        <v>2</v>
      </c>
      <c r="E2700">
        <f t="shared" si="42"/>
        <v>12232.802404</v>
      </c>
      <c r="F2700" s="3">
        <v>112.602</v>
      </c>
    </row>
    <row r="2701" spans="1:6" x14ac:dyDescent="0.25">
      <c r="A2701" s="3">
        <v>2</v>
      </c>
      <c r="B2701" s="3">
        <v>0</v>
      </c>
      <c r="C2701" s="9" t="s">
        <v>8221</v>
      </c>
      <c r="D2701" s="3">
        <v>0</v>
      </c>
      <c r="E2701">
        <f t="shared" si="42"/>
        <v>12679.210404000001</v>
      </c>
      <c r="F2701" s="3">
        <v>112.602</v>
      </c>
    </row>
    <row r="2702" spans="1:6" x14ac:dyDescent="0.25">
      <c r="A2702" s="3">
        <v>9999</v>
      </c>
      <c r="B2702" s="3">
        <v>70</v>
      </c>
      <c r="C2702" s="9" t="s">
        <v>8221</v>
      </c>
      <c r="D2702" s="3">
        <v>4</v>
      </c>
      <c r="E2702">
        <f t="shared" si="42"/>
        <v>11794.394404000001</v>
      </c>
      <c r="F2702" s="3">
        <v>112.602</v>
      </c>
    </row>
    <row r="2703" spans="1:6" x14ac:dyDescent="0.25">
      <c r="A2703" s="3">
        <v>3400</v>
      </c>
      <c r="B2703" s="3">
        <v>1570</v>
      </c>
      <c r="C2703" s="10" t="s">
        <v>8222</v>
      </c>
      <c r="D2703" s="3">
        <v>46</v>
      </c>
      <c r="E2703">
        <f t="shared" si="42"/>
        <v>4435.8264040000004</v>
      </c>
      <c r="F2703" s="3">
        <v>112.602</v>
      </c>
    </row>
    <row r="2704" spans="1:6" x14ac:dyDescent="0.25">
      <c r="A2704" s="3">
        <v>10000</v>
      </c>
      <c r="B2704" s="3">
        <v>3441</v>
      </c>
      <c r="C2704" s="10" t="s">
        <v>8222</v>
      </c>
      <c r="D2704" s="3">
        <v>26</v>
      </c>
      <c r="E2704">
        <f t="shared" si="42"/>
        <v>7499.9064040000003</v>
      </c>
      <c r="F2704" s="3">
        <v>112.602</v>
      </c>
    </row>
    <row r="2705" spans="1:6" x14ac:dyDescent="0.25">
      <c r="A2705" s="3">
        <v>40000</v>
      </c>
      <c r="B2705" s="3">
        <v>41500</v>
      </c>
      <c r="C2705" s="10" t="s">
        <v>8222</v>
      </c>
      <c r="D2705" s="3">
        <v>45</v>
      </c>
      <c r="E2705">
        <f t="shared" si="42"/>
        <v>4570.0304040000001</v>
      </c>
      <c r="F2705" s="3">
        <v>112.602</v>
      </c>
    </row>
    <row r="2706" spans="1:6" x14ac:dyDescent="0.25">
      <c r="A2706" s="3">
        <v>19000</v>
      </c>
      <c r="B2706" s="3">
        <v>1145</v>
      </c>
      <c r="C2706" s="10" t="s">
        <v>8222</v>
      </c>
      <c r="D2706" s="3">
        <v>7</v>
      </c>
      <c r="E2706">
        <f t="shared" si="42"/>
        <v>11151.782404000001</v>
      </c>
      <c r="F2706" s="3">
        <v>112.602</v>
      </c>
    </row>
    <row r="2707" spans="1:6" x14ac:dyDescent="0.25">
      <c r="A2707" s="3">
        <v>16500</v>
      </c>
      <c r="B2707" s="3">
        <v>1739</v>
      </c>
      <c r="C2707" s="10" t="s">
        <v>8222</v>
      </c>
      <c r="D2707" s="3">
        <v>8</v>
      </c>
      <c r="E2707">
        <f t="shared" si="42"/>
        <v>10941.578404000002</v>
      </c>
      <c r="F2707" s="3">
        <v>112.602</v>
      </c>
    </row>
    <row r="2708" spans="1:6" x14ac:dyDescent="0.25">
      <c r="A2708" s="3">
        <v>35000</v>
      </c>
      <c r="B2708" s="3">
        <v>39304</v>
      </c>
      <c r="C2708" s="8" t="s">
        <v>8219</v>
      </c>
      <c r="D2708" s="3">
        <v>263</v>
      </c>
      <c r="E2708">
        <f t="shared" si="42"/>
        <v>22619.558403999999</v>
      </c>
      <c r="F2708" s="3">
        <v>112.602</v>
      </c>
    </row>
    <row r="2709" spans="1:6" x14ac:dyDescent="0.25">
      <c r="A2709" s="3">
        <v>8000</v>
      </c>
      <c r="B2709" s="3">
        <v>28067.57</v>
      </c>
      <c r="C2709" s="8" t="s">
        <v>8219</v>
      </c>
      <c r="D2709" s="3">
        <v>394</v>
      </c>
      <c r="E2709">
        <f t="shared" si="42"/>
        <v>79184.834404000008</v>
      </c>
      <c r="F2709" s="3">
        <v>112.602</v>
      </c>
    </row>
    <row r="2710" spans="1:6" x14ac:dyDescent="0.25">
      <c r="A2710" s="3">
        <v>20000</v>
      </c>
      <c r="B2710" s="3">
        <v>46643.07</v>
      </c>
      <c r="C2710" s="8" t="s">
        <v>8219</v>
      </c>
      <c r="D2710" s="3">
        <v>1049</v>
      </c>
      <c r="E2710">
        <f t="shared" si="42"/>
        <v>876841.21440400009</v>
      </c>
      <c r="F2710" s="3">
        <v>112.602</v>
      </c>
    </row>
    <row r="2711" spans="1:6" x14ac:dyDescent="0.25">
      <c r="A2711" s="3">
        <v>50000</v>
      </c>
      <c r="B2711" s="3">
        <v>50803</v>
      </c>
      <c r="C2711" s="8" t="s">
        <v>8219</v>
      </c>
      <c r="D2711" s="3">
        <v>308</v>
      </c>
      <c r="E2711">
        <f t="shared" si="42"/>
        <v>38180.378403999995</v>
      </c>
      <c r="F2711" s="3">
        <v>112.602</v>
      </c>
    </row>
    <row r="2712" spans="1:6" x14ac:dyDescent="0.25">
      <c r="A2712" s="3">
        <v>60000</v>
      </c>
      <c r="B2712" s="3">
        <v>92340.21</v>
      </c>
      <c r="C2712" s="8" t="s">
        <v>8219</v>
      </c>
      <c r="D2712" s="3">
        <v>1088</v>
      </c>
      <c r="E2712">
        <f t="shared" si="42"/>
        <v>951401.25840400008</v>
      </c>
      <c r="F2712" s="3">
        <v>112.602</v>
      </c>
    </row>
    <row r="2713" spans="1:6" x14ac:dyDescent="0.25">
      <c r="A2713" s="3">
        <v>3910</v>
      </c>
      <c r="B2713" s="3">
        <v>3938</v>
      </c>
      <c r="C2713" s="8" t="s">
        <v>8219</v>
      </c>
      <c r="D2713" s="3">
        <v>73</v>
      </c>
      <c r="E2713">
        <f t="shared" si="42"/>
        <v>1568.3184040000003</v>
      </c>
      <c r="F2713" s="3">
        <v>112.602</v>
      </c>
    </row>
    <row r="2714" spans="1:6" x14ac:dyDescent="0.25">
      <c r="A2714" s="3">
        <v>5500</v>
      </c>
      <c r="B2714" s="3">
        <v>7226</v>
      </c>
      <c r="C2714" s="8" t="s">
        <v>8219</v>
      </c>
      <c r="D2714" s="3">
        <v>143</v>
      </c>
      <c r="E2714">
        <f t="shared" si="42"/>
        <v>924.03840399999979</v>
      </c>
      <c r="F2714" s="3">
        <v>112.602</v>
      </c>
    </row>
    <row r="2715" spans="1:6" x14ac:dyDescent="0.25">
      <c r="A2715" s="3">
        <v>150000</v>
      </c>
      <c r="B2715" s="3">
        <v>153362</v>
      </c>
      <c r="C2715" s="8" t="s">
        <v>8219</v>
      </c>
      <c r="D2715" s="3">
        <v>1420</v>
      </c>
      <c r="E2715">
        <f t="shared" si="42"/>
        <v>1709289.5304039998</v>
      </c>
      <c r="F2715" s="3">
        <v>112.602</v>
      </c>
    </row>
    <row r="2716" spans="1:6" x14ac:dyDescent="0.25">
      <c r="A2716" s="3">
        <v>25000</v>
      </c>
      <c r="B2716" s="3">
        <v>29089</v>
      </c>
      <c r="C2716" s="8" t="s">
        <v>8219</v>
      </c>
      <c r="D2716" s="3">
        <v>305</v>
      </c>
      <c r="E2716">
        <f t="shared" si="42"/>
        <v>37016.990403999996</v>
      </c>
      <c r="F2716" s="3">
        <v>112.602</v>
      </c>
    </row>
    <row r="2717" spans="1:6" x14ac:dyDescent="0.25">
      <c r="A2717" s="3">
        <v>12000</v>
      </c>
      <c r="B2717" s="3">
        <v>31754.69</v>
      </c>
      <c r="C2717" s="8" t="s">
        <v>8219</v>
      </c>
      <c r="D2717" s="3">
        <v>551</v>
      </c>
      <c r="E2717">
        <f t="shared" si="42"/>
        <v>192192.80640400003</v>
      </c>
      <c r="F2717" s="3">
        <v>112.602</v>
      </c>
    </row>
    <row r="2718" spans="1:6" x14ac:dyDescent="0.25">
      <c r="A2718" s="3">
        <v>10000</v>
      </c>
      <c r="B2718" s="3">
        <v>11998.01</v>
      </c>
      <c r="C2718" s="8" t="s">
        <v>8219</v>
      </c>
      <c r="D2718" s="3">
        <v>187</v>
      </c>
      <c r="E2718">
        <f t="shared" si="42"/>
        <v>5535.0624039999993</v>
      </c>
      <c r="F2718" s="3">
        <v>112.602</v>
      </c>
    </row>
    <row r="2719" spans="1:6" x14ac:dyDescent="0.25">
      <c r="A2719" s="3">
        <v>25000</v>
      </c>
      <c r="B2719" s="3">
        <v>30026</v>
      </c>
      <c r="C2719" s="8" t="s">
        <v>8219</v>
      </c>
      <c r="D2719" s="3">
        <v>325</v>
      </c>
      <c r="E2719">
        <f t="shared" si="42"/>
        <v>45112.910403999995</v>
      </c>
      <c r="F2719" s="3">
        <v>112.602</v>
      </c>
    </row>
    <row r="2720" spans="1:6" x14ac:dyDescent="0.25">
      <c r="A2720" s="3">
        <v>18000</v>
      </c>
      <c r="B2720" s="3">
        <v>18645</v>
      </c>
      <c r="C2720" s="8" t="s">
        <v>8219</v>
      </c>
      <c r="D2720" s="3">
        <v>148</v>
      </c>
      <c r="E2720">
        <f t="shared" si="42"/>
        <v>1253.0184039999997</v>
      </c>
      <c r="F2720" s="3">
        <v>112.602</v>
      </c>
    </row>
    <row r="2721" spans="1:6" x14ac:dyDescent="0.25">
      <c r="A2721" s="3">
        <v>6000</v>
      </c>
      <c r="B2721" s="3">
        <v>6530</v>
      </c>
      <c r="C2721" s="8" t="s">
        <v>8219</v>
      </c>
      <c r="D2721" s="3">
        <v>69</v>
      </c>
      <c r="E2721">
        <f t="shared" si="42"/>
        <v>1901.1344040000004</v>
      </c>
      <c r="F2721" s="3">
        <v>112.602</v>
      </c>
    </row>
    <row r="2722" spans="1:6" x14ac:dyDescent="0.25">
      <c r="A2722" s="3">
        <v>25000</v>
      </c>
      <c r="B2722" s="3">
        <v>29531</v>
      </c>
      <c r="C2722" s="8" t="s">
        <v>8219</v>
      </c>
      <c r="D2722" s="3">
        <v>173</v>
      </c>
      <c r="E2722">
        <f t="shared" si="42"/>
        <v>3647.9184039999996</v>
      </c>
      <c r="F2722" s="3">
        <v>112.602</v>
      </c>
    </row>
    <row r="2723" spans="1:6" x14ac:dyDescent="0.25">
      <c r="A2723" s="3">
        <v>750</v>
      </c>
      <c r="B2723" s="3">
        <v>10965</v>
      </c>
      <c r="C2723" s="8" t="s">
        <v>8219</v>
      </c>
      <c r="D2723" s="3">
        <v>269</v>
      </c>
      <c r="E2723">
        <f t="shared" si="42"/>
        <v>24460.334403999997</v>
      </c>
      <c r="F2723" s="3">
        <v>112.602</v>
      </c>
    </row>
    <row r="2724" spans="1:6" x14ac:dyDescent="0.25">
      <c r="A2724" s="3">
        <v>5000</v>
      </c>
      <c r="B2724" s="3">
        <v>12627</v>
      </c>
      <c r="C2724" s="8" t="s">
        <v>8219</v>
      </c>
      <c r="D2724" s="3">
        <v>185</v>
      </c>
      <c r="E2724">
        <f t="shared" si="42"/>
        <v>5241.4704039999997</v>
      </c>
      <c r="F2724" s="3">
        <v>112.602</v>
      </c>
    </row>
    <row r="2725" spans="1:6" x14ac:dyDescent="0.25">
      <c r="A2725" s="3">
        <v>12000</v>
      </c>
      <c r="B2725" s="3">
        <v>16806</v>
      </c>
      <c r="C2725" s="8" t="s">
        <v>8219</v>
      </c>
      <c r="D2725" s="3">
        <v>176</v>
      </c>
      <c r="E2725">
        <f t="shared" si="42"/>
        <v>4019.3064039999995</v>
      </c>
      <c r="F2725" s="3">
        <v>112.602</v>
      </c>
    </row>
    <row r="2726" spans="1:6" x14ac:dyDescent="0.25">
      <c r="A2726" s="3">
        <v>2468</v>
      </c>
      <c r="B2726" s="3">
        <v>7326.88</v>
      </c>
      <c r="C2726" s="8" t="s">
        <v>8219</v>
      </c>
      <c r="D2726" s="3">
        <v>1019</v>
      </c>
      <c r="E2726">
        <f t="shared" si="42"/>
        <v>821557.33440400008</v>
      </c>
      <c r="F2726" s="3">
        <v>112.602</v>
      </c>
    </row>
    <row r="2727" spans="1:6" x14ac:dyDescent="0.25">
      <c r="A2727" s="3">
        <v>40000</v>
      </c>
      <c r="B2727" s="3">
        <v>57817</v>
      </c>
      <c r="C2727" s="8" t="s">
        <v>8219</v>
      </c>
      <c r="D2727" s="3">
        <v>113</v>
      </c>
      <c r="E2727">
        <f t="shared" si="42"/>
        <v>0.15840399999999694</v>
      </c>
      <c r="F2727" s="3">
        <v>112.602</v>
      </c>
    </row>
    <row r="2728" spans="1:6" x14ac:dyDescent="0.25">
      <c r="A2728" s="3">
        <v>100000</v>
      </c>
      <c r="B2728" s="3">
        <v>105745</v>
      </c>
      <c r="C2728" s="8" t="s">
        <v>8219</v>
      </c>
      <c r="D2728" s="3">
        <v>404</v>
      </c>
      <c r="E2728">
        <f t="shared" si="42"/>
        <v>84912.794404000015</v>
      </c>
      <c r="F2728" s="3">
        <v>112.602</v>
      </c>
    </row>
    <row r="2729" spans="1:6" x14ac:dyDescent="0.25">
      <c r="A2729" s="3">
        <v>10000</v>
      </c>
      <c r="B2729" s="3">
        <v>49321</v>
      </c>
      <c r="C2729" s="8" t="s">
        <v>8219</v>
      </c>
      <c r="D2729" s="3">
        <v>707</v>
      </c>
      <c r="E2729">
        <f t="shared" si="42"/>
        <v>353308.98240400001</v>
      </c>
      <c r="F2729" s="3">
        <v>112.602</v>
      </c>
    </row>
    <row r="2730" spans="1:6" x14ac:dyDescent="0.25">
      <c r="A2730" s="3">
        <v>15000</v>
      </c>
      <c r="B2730" s="3">
        <v>30274</v>
      </c>
      <c r="C2730" s="8" t="s">
        <v>8219</v>
      </c>
      <c r="D2730" s="3">
        <v>392</v>
      </c>
      <c r="E2730">
        <f t="shared" si="42"/>
        <v>78063.242404000019</v>
      </c>
      <c r="F2730" s="3">
        <v>112.602</v>
      </c>
    </row>
    <row r="2731" spans="1:6" x14ac:dyDescent="0.25">
      <c r="A2731" s="3">
        <v>7500</v>
      </c>
      <c r="B2731" s="3">
        <v>7833</v>
      </c>
      <c r="C2731" s="8" t="s">
        <v>8219</v>
      </c>
      <c r="D2731" s="3">
        <v>23</v>
      </c>
      <c r="E2731">
        <f t="shared" si="42"/>
        <v>8028.5184040000004</v>
      </c>
      <c r="F2731" s="3">
        <v>112.602</v>
      </c>
    </row>
    <row r="2732" spans="1:6" x14ac:dyDescent="0.25">
      <c r="A2732" s="3">
        <v>27000</v>
      </c>
      <c r="B2732" s="3">
        <v>45979.01</v>
      </c>
      <c r="C2732" s="8" t="s">
        <v>8219</v>
      </c>
      <c r="D2732" s="3">
        <v>682</v>
      </c>
      <c r="E2732">
        <f t="shared" si="42"/>
        <v>324214.08240400004</v>
      </c>
      <c r="F2732" s="3">
        <v>112.602</v>
      </c>
    </row>
    <row r="2733" spans="1:6" x14ac:dyDescent="0.25">
      <c r="A2733" s="3">
        <v>30000</v>
      </c>
      <c r="B2733" s="3">
        <v>31291</v>
      </c>
      <c r="C2733" s="8" t="s">
        <v>8219</v>
      </c>
      <c r="D2733" s="3">
        <v>37</v>
      </c>
      <c r="E2733">
        <f t="shared" si="42"/>
        <v>5715.6624040000006</v>
      </c>
      <c r="F2733" s="3">
        <v>112.602</v>
      </c>
    </row>
    <row r="2734" spans="1:6" x14ac:dyDescent="0.25">
      <c r="A2734" s="3">
        <v>12000</v>
      </c>
      <c r="B2734" s="3">
        <v>14190</v>
      </c>
      <c r="C2734" s="8" t="s">
        <v>8219</v>
      </c>
      <c r="D2734" s="3">
        <v>146</v>
      </c>
      <c r="E2734">
        <f t="shared" si="42"/>
        <v>1115.4264039999998</v>
      </c>
      <c r="F2734" s="3">
        <v>112.602</v>
      </c>
    </row>
    <row r="2735" spans="1:6" x14ac:dyDescent="0.25">
      <c r="A2735" s="3">
        <v>50000</v>
      </c>
      <c r="B2735" s="3">
        <v>53769</v>
      </c>
      <c r="C2735" s="8" t="s">
        <v>8219</v>
      </c>
      <c r="D2735" s="3">
        <v>119</v>
      </c>
      <c r="E2735">
        <f t="shared" si="42"/>
        <v>40.934403999999951</v>
      </c>
      <c r="F2735" s="3">
        <v>112.602</v>
      </c>
    </row>
    <row r="2736" spans="1:6" x14ac:dyDescent="0.25">
      <c r="A2736" s="3">
        <v>1</v>
      </c>
      <c r="B2736" s="3">
        <v>22603</v>
      </c>
      <c r="C2736" s="8" t="s">
        <v>8219</v>
      </c>
      <c r="D2736" s="3">
        <v>163</v>
      </c>
      <c r="E2736">
        <f t="shared" si="42"/>
        <v>2539.9584039999995</v>
      </c>
      <c r="F2736" s="3">
        <v>112.602</v>
      </c>
    </row>
    <row r="2737" spans="1:6" x14ac:dyDescent="0.25">
      <c r="A2737" s="3">
        <v>750</v>
      </c>
      <c r="B2737" s="3">
        <v>7336.01</v>
      </c>
      <c r="C2737" s="8" t="s">
        <v>8219</v>
      </c>
      <c r="D2737" s="3">
        <v>339</v>
      </c>
      <c r="E2737">
        <f t="shared" si="42"/>
        <v>51256.054403999995</v>
      </c>
      <c r="F2737" s="3">
        <v>112.602</v>
      </c>
    </row>
    <row r="2738" spans="1:6" x14ac:dyDescent="0.25">
      <c r="A2738" s="3">
        <v>8000</v>
      </c>
      <c r="B2738" s="3">
        <v>9832</v>
      </c>
      <c r="C2738" s="8" t="s">
        <v>8219</v>
      </c>
      <c r="D2738" s="3">
        <v>58</v>
      </c>
      <c r="E2738">
        <f t="shared" si="42"/>
        <v>2981.3784040000005</v>
      </c>
      <c r="F2738" s="3">
        <v>112.602</v>
      </c>
    </row>
    <row r="2739" spans="1:6" x14ac:dyDescent="0.25">
      <c r="A2739" s="3">
        <v>30000</v>
      </c>
      <c r="B2739" s="3">
        <v>73818.240000000005</v>
      </c>
      <c r="C2739" s="8" t="s">
        <v>8219</v>
      </c>
      <c r="D2739" s="3">
        <v>456</v>
      </c>
      <c r="E2739">
        <f t="shared" si="42"/>
        <v>117922.18640400002</v>
      </c>
      <c r="F2739" s="3">
        <v>112.602</v>
      </c>
    </row>
    <row r="2740" spans="1:6" x14ac:dyDescent="0.25">
      <c r="A2740" s="3">
        <v>5000</v>
      </c>
      <c r="B2740" s="3">
        <v>7397</v>
      </c>
      <c r="C2740" s="8" t="s">
        <v>8219</v>
      </c>
      <c r="D2740" s="3">
        <v>15</v>
      </c>
      <c r="E2740">
        <f t="shared" si="42"/>
        <v>9526.150404</v>
      </c>
      <c r="F2740" s="3">
        <v>112.602</v>
      </c>
    </row>
    <row r="2741" spans="1:6" x14ac:dyDescent="0.25">
      <c r="A2741" s="3">
        <v>1100</v>
      </c>
      <c r="B2741" s="3">
        <v>4225</v>
      </c>
      <c r="C2741" s="8" t="s">
        <v>8219</v>
      </c>
      <c r="D2741" s="3">
        <v>191</v>
      </c>
      <c r="E2741">
        <f t="shared" si="42"/>
        <v>6146.2464039999995</v>
      </c>
      <c r="F2741" s="3">
        <v>112.602</v>
      </c>
    </row>
    <row r="2742" spans="1:6" x14ac:dyDescent="0.25">
      <c r="A2742" s="3">
        <v>300</v>
      </c>
      <c r="B2742" s="3">
        <v>310</v>
      </c>
      <c r="C2742" s="8" t="s">
        <v>8219</v>
      </c>
      <c r="D2742" s="3">
        <v>17</v>
      </c>
      <c r="E2742">
        <f t="shared" si="42"/>
        <v>9139.7424040000005</v>
      </c>
      <c r="F2742" s="3">
        <v>112.602</v>
      </c>
    </row>
    <row r="2743" spans="1:6" x14ac:dyDescent="0.25">
      <c r="A2743" s="3">
        <v>8000</v>
      </c>
      <c r="B2743" s="3">
        <v>35</v>
      </c>
      <c r="C2743" s="9" t="s">
        <v>8221</v>
      </c>
      <c r="D2743" s="3">
        <v>4</v>
      </c>
      <c r="E2743">
        <f t="shared" si="42"/>
        <v>11794.394404000001</v>
      </c>
      <c r="F2743" s="3">
        <v>112.602</v>
      </c>
    </row>
    <row r="2744" spans="1:6" x14ac:dyDescent="0.25">
      <c r="A2744" s="3">
        <v>2500</v>
      </c>
      <c r="B2744" s="3">
        <v>731</v>
      </c>
      <c r="C2744" s="9" t="s">
        <v>8221</v>
      </c>
      <c r="D2744" s="3">
        <v>18</v>
      </c>
      <c r="E2744">
        <f t="shared" si="42"/>
        <v>8949.5384040000008</v>
      </c>
      <c r="F2744" s="3">
        <v>112.602</v>
      </c>
    </row>
    <row r="2745" spans="1:6" x14ac:dyDescent="0.25">
      <c r="A2745" s="3">
        <v>5999</v>
      </c>
      <c r="B2745" s="3">
        <v>0</v>
      </c>
      <c r="C2745" s="9" t="s">
        <v>8221</v>
      </c>
      <c r="D2745" s="3">
        <v>0</v>
      </c>
      <c r="E2745">
        <f t="shared" si="42"/>
        <v>12679.210404000001</v>
      </c>
      <c r="F2745" s="3">
        <v>112.602</v>
      </c>
    </row>
    <row r="2746" spans="1:6" x14ac:dyDescent="0.25">
      <c r="A2746" s="3">
        <v>16000</v>
      </c>
      <c r="B2746" s="3">
        <v>835</v>
      </c>
      <c r="C2746" s="9" t="s">
        <v>8221</v>
      </c>
      <c r="D2746" s="3">
        <v>22</v>
      </c>
      <c r="E2746">
        <f t="shared" si="42"/>
        <v>8208.7224040000001</v>
      </c>
      <c r="F2746" s="3">
        <v>112.602</v>
      </c>
    </row>
    <row r="2747" spans="1:6" x14ac:dyDescent="0.25">
      <c r="A2747" s="3">
        <v>8000</v>
      </c>
      <c r="B2747" s="3">
        <v>1751</v>
      </c>
      <c r="C2747" s="9" t="s">
        <v>8221</v>
      </c>
      <c r="D2747" s="3">
        <v>49</v>
      </c>
      <c r="E2747">
        <f t="shared" si="42"/>
        <v>4045.2144040000003</v>
      </c>
      <c r="F2747" s="3">
        <v>112.602</v>
      </c>
    </row>
    <row r="2748" spans="1:6" x14ac:dyDescent="0.25">
      <c r="A2748" s="3">
        <v>3000</v>
      </c>
      <c r="B2748" s="3">
        <v>801</v>
      </c>
      <c r="C2748" s="9" t="s">
        <v>8221</v>
      </c>
      <c r="D2748" s="3">
        <v>19</v>
      </c>
      <c r="E2748">
        <f t="shared" si="42"/>
        <v>8761.3344040000011</v>
      </c>
      <c r="F2748" s="3">
        <v>112.602</v>
      </c>
    </row>
    <row r="2749" spans="1:6" x14ac:dyDescent="0.25">
      <c r="A2749" s="3">
        <v>500</v>
      </c>
      <c r="B2749" s="3">
        <v>140</v>
      </c>
      <c r="C2749" s="9" t="s">
        <v>8221</v>
      </c>
      <c r="D2749" s="3">
        <v>4</v>
      </c>
      <c r="E2749">
        <f t="shared" si="42"/>
        <v>11794.394404000001</v>
      </c>
      <c r="F2749" s="3">
        <v>112.602</v>
      </c>
    </row>
    <row r="2750" spans="1:6" x14ac:dyDescent="0.25">
      <c r="A2750" s="3">
        <v>5000</v>
      </c>
      <c r="B2750" s="3">
        <v>53</v>
      </c>
      <c r="C2750" s="9" t="s">
        <v>8221</v>
      </c>
      <c r="D2750" s="3">
        <v>4</v>
      </c>
      <c r="E2750">
        <f t="shared" si="42"/>
        <v>11794.394404000001</v>
      </c>
      <c r="F2750" s="3">
        <v>112.602</v>
      </c>
    </row>
    <row r="2751" spans="1:6" x14ac:dyDescent="0.25">
      <c r="A2751" s="3">
        <v>10000</v>
      </c>
      <c r="B2751" s="3">
        <v>110</v>
      </c>
      <c r="C2751" s="9" t="s">
        <v>8221</v>
      </c>
      <c r="D2751" s="3">
        <v>2</v>
      </c>
      <c r="E2751">
        <f t="shared" si="42"/>
        <v>12232.802404</v>
      </c>
      <c r="F2751" s="3">
        <v>112.602</v>
      </c>
    </row>
    <row r="2752" spans="1:6" x14ac:dyDescent="0.25">
      <c r="A2752" s="3">
        <v>1999</v>
      </c>
      <c r="B2752" s="3">
        <v>0</v>
      </c>
      <c r="C2752" s="9" t="s">
        <v>8221</v>
      </c>
      <c r="D2752" s="3">
        <v>0</v>
      </c>
      <c r="E2752">
        <f t="shared" si="42"/>
        <v>12679.210404000001</v>
      </c>
      <c r="F2752" s="3">
        <v>112.602</v>
      </c>
    </row>
    <row r="2753" spans="1:6" x14ac:dyDescent="0.25">
      <c r="A2753" s="3">
        <v>3274</v>
      </c>
      <c r="B2753" s="3">
        <v>0</v>
      </c>
      <c r="C2753" s="9" t="s">
        <v>8221</v>
      </c>
      <c r="D2753" s="3">
        <v>0</v>
      </c>
      <c r="E2753">
        <f t="shared" si="42"/>
        <v>12679.210404000001</v>
      </c>
      <c r="F2753" s="3">
        <v>112.602</v>
      </c>
    </row>
    <row r="2754" spans="1:6" x14ac:dyDescent="0.25">
      <c r="A2754" s="3">
        <v>4800</v>
      </c>
      <c r="B2754" s="3">
        <v>550</v>
      </c>
      <c r="C2754" s="9" t="s">
        <v>8221</v>
      </c>
      <c r="D2754" s="3">
        <v>14</v>
      </c>
      <c r="E2754">
        <f t="shared" si="42"/>
        <v>9722.3544040000015</v>
      </c>
      <c r="F2754" s="3">
        <v>112.602</v>
      </c>
    </row>
    <row r="2755" spans="1:6" x14ac:dyDescent="0.25">
      <c r="A2755" s="3">
        <v>2000</v>
      </c>
      <c r="B2755" s="3">
        <v>380</v>
      </c>
      <c r="C2755" s="9" t="s">
        <v>8221</v>
      </c>
      <c r="D2755" s="3">
        <v>8</v>
      </c>
      <c r="E2755">
        <f t="shared" ref="E2755:E2818" si="43">POWER(D2755-F2755,2)</f>
        <v>10941.578404000002</v>
      </c>
      <c r="F2755" s="3">
        <v>112.602</v>
      </c>
    </row>
    <row r="2756" spans="1:6" x14ac:dyDescent="0.25">
      <c r="A2756" s="3">
        <v>10000</v>
      </c>
      <c r="B2756" s="3">
        <v>0</v>
      </c>
      <c r="C2756" s="9" t="s">
        <v>8221</v>
      </c>
      <c r="D2756" s="3">
        <v>0</v>
      </c>
      <c r="E2756">
        <f t="shared" si="43"/>
        <v>12679.210404000001</v>
      </c>
      <c r="F2756" s="3">
        <v>112.602</v>
      </c>
    </row>
    <row r="2757" spans="1:6" x14ac:dyDescent="0.25">
      <c r="A2757" s="3">
        <v>500</v>
      </c>
      <c r="B2757" s="3">
        <v>260</v>
      </c>
      <c r="C2757" s="9" t="s">
        <v>8221</v>
      </c>
      <c r="D2757" s="3">
        <v>15</v>
      </c>
      <c r="E2757">
        <f t="shared" si="43"/>
        <v>9526.150404</v>
      </c>
      <c r="F2757" s="3">
        <v>112.602</v>
      </c>
    </row>
    <row r="2758" spans="1:6" x14ac:dyDescent="0.25">
      <c r="A2758" s="3">
        <v>10000</v>
      </c>
      <c r="B2758" s="3">
        <v>1048</v>
      </c>
      <c r="C2758" s="9" t="s">
        <v>8221</v>
      </c>
      <c r="D2758" s="3">
        <v>33</v>
      </c>
      <c r="E2758">
        <f t="shared" si="43"/>
        <v>6336.4784040000004</v>
      </c>
      <c r="F2758" s="3">
        <v>112.602</v>
      </c>
    </row>
    <row r="2759" spans="1:6" x14ac:dyDescent="0.25">
      <c r="A2759" s="3">
        <v>1500</v>
      </c>
      <c r="B2759" s="3">
        <v>10</v>
      </c>
      <c r="C2759" s="9" t="s">
        <v>8221</v>
      </c>
      <c r="D2759" s="3">
        <v>2</v>
      </c>
      <c r="E2759">
        <f t="shared" si="43"/>
        <v>12232.802404</v>
      </c>
      <c r="F2759" s="3">
        <v>112.602</v>
      </c>
    </row>
    <row r="2760" spans="1:6" x14ac:dyDescent="0.25">
      <c r="A2760" s="3">
        <v>2000</v>
      </c>
      <c r="B2760" s="3">
        <v>234</v>
      </c>
      <c r="C2760" s="9" t="s">
        <v>8221</v>
      </c>
      <c r="D2760" s="3">
        <v>6</v>
      </c>
      <c r="E2760">
        <f t="shared" si="43"/>
        <v>11363.986404000001</v>
      </c>
      <c r="F2760" s="3">
        <v>112.602</v>
      </c>
    </row>
    <row r="2761" spans="1:6" x14ac:dyDescent="0.25">
      <c r="A2761" s="3">
        <v>1000</v>
      </c>
      <c r="B2761" s="3">
        <v>105</v>
      </c>
      <c r="C2761" s="9" t="s">
        <v>8221</v>
      </c>
      <c r="D2761" s="3">
        <v>2</v>
      </c>
      <c r="E2761">
        <f t="shared" si="43"/>
        <v>12232.802404</v>
      </c>
      <c r="F2761" s="3">
        <v>112.602</v>
      </c>
    </row>
    <row r="2762" spans="1:6" x14ac:dyDescent="0.25">
      <c r="A2762" s="3">
        <v>5000</v>
      </c>
      <c r="B2762" s="3">
        <v>0</v>
      </c>
      <c r="C2762" s="9" t="s">
        <v>8221</v>
      </c>
      <c r="D2762" s="3">
        <v>0</v>
      </c>
      <c r="E2762">
        <f t="shared" si="43"/>
        <v>12679.210404000001</v>
      </c>
      <c r="F2762" s="3">
        <v>112.602</v>
      </c>
    </row>
    <row r="2763" spans="1:6" x14ac:dyDescent="0.25">
      <c r="A2763" s="3">
        <v>5000</v>
      </c>
      <c r="B2763" s="3">
        <v>36</v>
      </c>
      <c r="C2763" s="9" t="s">
        <v>8221</v>
      </c>
      <c r="D2763" s="3">
        <v>4</v>
      </c>
      <c r="E2763">
        <f t="shared" si="43"/>
        <v>11794.394404000001</v>
      </c>
      <c r="F2763" s="3">
        <v>112.602</v>
      </c>
    </row>
    <row r="2764" spans="1:6" x14ac:dyDescent="0.25">
      <c r="A2764" s="3">
        <v>3250</v>
      </c>
      <c r="B2764" s="3">
        <v>25</v>
      </c>
      <c r="C2764" s="9" t="s">
        <v>8221</v>
      </c>
      <c r="D2764" s="3">
        <v>1</v>
      </c>
      <c r="E2764">
        <f t="shared" si="43"/>
        <v>12455.006404000002</v>
      </c>
      <c r="F2764" s="3">
        <v>112.602</v>
      </c>
    </row>
    <row r="2765" spans="1:6" x14ac:dyDescent="0.25">
      <c r="A2765" s="3">
        <v>39400</v>
      </c>
      <c r="B2765" s="3">
        <v>90</v>
      </c>
      <c r="C2765" s="9" t="s">
        <v>8221</v>
      </c>
      <c r="D2765" s="3">
        <v>3</v>
      </c>
      <c r="E2765">
        <f t="shared" si="43"/>
        <v>12012.598404</v>
      </c>
      <c r="F2765" s="3">
        <v>112.602</v>
      </c>
    </row>
    <row r="2766" spans="1:6" x14ac:dyDescent="0.25">
      <c r="A2766" s="3">
        <v>4000</v>
      </c>
      <c r="B2766" s="3">
        <v>45</v>
      </c>
      <c r="C2766" s="9" t="s">
        <v>8221</v>
      </c>
      <c r="D2766" s="3">
        <v>4</v>
      </c>
      <c r="E2766">
        <f t="shared" si="43"/>
        <v>11794.394404000001</v>
      </c>
      <c r="F2766" s="3">
        <v>112.602</v>
      </c>
    </row>
    <row r="2767" spans="1:6" x14ac:dyDescent="0.25">
      <c r="A2767" s="3">
        <v>4000</v>
      </c>
      <c r="B2767" s="3">
        <v>0</v>
      </c>
      <c r="C2767" s="9" t="s">
        <v>8221</v>
      </c>
      <c r="D2767" s="3">
        <v>0</v>
      </c>
      <c r="E2767">
        <f t="shared" si="43"/>
        <v>12679.210404000001</v>
      </c>
      <c r="F2767" s="3">
        <v>112.602</v>
      </c>
    </row>
    <row r="2768" spans="1:6" x14ac:dyDescent="0.25">
      <c r="A2768" s="3">
        <v>5000</v>
      </c>
      <c r="B2768" s="3">
        <v>100</v>
      </c>
      <c r="C2768" s="9" t="s">
        <v>8221</v>
      </c>
      <c r="D2768" s="3">
        <v>4</v>
      </c>
      <c r="E2768">
        <f t="shared" si="43"/>
        <v>11794.394404000001</v>
      </c>
      <c r="F2768" s="3">
        <v>112.602</v>
      </c>
    </row>
    <row r="2769" spans="1:6" x14ac:dyDescent="0.25">
      <c r="A2769" s="3">
        <v>4000</v>
      </c>
      <c r="B2769" s="3">
        <v>34</v>
      </c>
      <c r="C2769" s="9" t="s">
        <v>8221</v>
      </c>
      <c r="D2769" s="3">
        <v>3</v>
      </c>
      <c r="E2769">
        <f t="shared" si="43"/>
        <v>12012.598404</v>
      </c>
      <c r="F2769" s="3">
        <v>112.602</v>
      </c>
    </row>
    <row r="2770" spans="1:6" x14ac:dyDescent="0.25">
      <c r="A2770" s="3">
        <v>7000</v>
      </c>
      <c r="B2770" s="3">
        <v>1002</v>
      </c>
      <c r="C2770" s="9" t="s">
        <v>8221</v>
      </c>
      <c r="D2770" s="3">
        <v>34</v>
      </c>
      <c r="E2770">
        <f t="shared" si="43"/>
        <v>6178.2744040000007</v>
      </c>
      <c r="F2770" s="3">
        <v>112.602</v>
      </c>
    </row>
    <row r="2771" spans="1:6" x14ac:dyDescent="0.25">
      <c r="A2771" s="3">
        <v>800</v>
      </c>
      <c r="B2771" s="3">
        <v>2</v>
      </c>
      <c r="C2771" s="9" t="s">
        <v>8221</v>
      </c>
      <c r="D2771" s="3">
        <v>2</v>
      </c>
      <c r="E2771">
        <f t="shared" si="43"/>
        <v>12232.802404</v>
      </c>
      <c r="F2771" s="3">
        <v>112.602</v>
      </c>
    </row>
    <row r="2772" spans="1:6" x14ac:dyDescent="0.25">
      <c r="A2772" s="3">
        <v>20000</v>
      </c>
      <c r="B2772" s="3">
        <v>2082.25</v>
      </c>
      <c r="C2772" s="9" t="s">
        <v>8221</v>
      </c>
      <c r="D2772" s="3">
        <v>33</v>
      </c>
      <c r="E2772">
        <f t="shared" si="43"/>
        <v>6336.4784040000004</v>
      </c>
      <c r="F2772" s="3">
        <v>112.602</v>
      </c>
    </row>
    <row r="2773" spans="1:6" x14ac:dyDescent="0.25">
      <c r="A2773" s="3">
        <v>19980</v>
      </c>
      <c r="B2773" s="3">
        <v>0</v>
      </c>
      <c r="C2773" s="9" t="s">
        <v>8221</v>
      </c>
      <c r="D2773" s="3">
        <v>0</v>
      </c>
      <c r="E2773">
        <f t="shared" si="43"/>
        <v>12679.210404000001</v>
      </c>
      <c r="F2773" s="3">
        <v>112.602</v>
      </c>
    </row>
    <row r="2774" spans="1:6" x14ac:dyDescent="0.25">
      <c r="A2774" s="3">
        <v>8000</v>
      </c>
      <c r="B2774" s="3">
        <v>0</v>
      </c>
      <c r="C2774" s="9" t="s">
        <v>8221</v>
      </c>
      <c r="D2774" s="3">
        <v>0</v>
      </c>
      <c r="E2774">
        <f t="shared" si="43"/>
        <v>12679.210404000001</v>
      </c>
      <c r="F2774" s="3">
        <v>112.602</v>
      </c>
    </row>
    <row r="2775" spans="1:6" x14ac:dyDescent="0.25">
      <c r="A2775" s="3">
        <v>530</v>
      </c>
      <c r="B2775" s="3">
        <v>1</v>
      </c>
      <c r="C2775" s="9" t="s">
        <v>8221</v>
      </c>
      <c r="D2775" s="3">
        <v>1</v>
      </c>
      <c r="E2775">
        <f t="shared" si="43"/>
        <v>12455.006404000002</v>
      </c>
      <c r="F2775" s="3">
        <v>112.602</v>
      </c>
    </row>
    <row r="2776" spans="1:6" x14ac:dyDescent="0.25">
      <c r="A2776" s="3">
        <v>4000</v>
      </c>
      <c r="B2776" s="3">
        <v>570</v>
      </c>
      <c r="C2776" s="9" t="s">
        <v>8221</v>
      </c>
      <c r="D2776" s="3">
        <v>13</v>
      </c>
      <c r="E2776">
        <f t="shared" si="43"/>
        <v>9920.5584040000012</v>
      </c>
      <c r="F2776" s="3">
        <v>112.602</v>
      </c>
    </row>
    <row r="2777" spans="1:6" x14ac:dyDescent="0.25">
      <c r="A2777" s="3">
        <v>5000</v>
      </c>
      <c r="B2777" s="3">
        <v>150</v>
      </c>
      <c r="C2777" s="9" t="s">
        <v>8221</v>
      </c>
      <c r="D2777" s="3">
        <v>2</v>
      </c>
      <c r="E2777">
        <f t="shared" si="43"/>
        <v>12232.802404</v>
      </c>
      <c r="F2777" s="3">
        <v>112.602</v>
      </c>
    </row>
    <row r="2778" spans="1:6" x14ac:dyDescent="0.25">
      <c r="A2778" s="3">
        <v>21000</v>
      </c>
      <c r="B2778" s="3">
        <v>1655</v>
      </c>
      <c r="C2778" s="9" t="s">
        <v>8221</v>
      </c>
      <c r="D2778" s="3">
        <v>36</v>
      </c>
      <c r="E2778">
        <f t="shared" si="43"/>
        <v>5867.8664040000003</v>
      </c>
      <c r="F2778" s="3">
        <v>112.602</v>
      </c>
    </row>
    <row r="2779" spans="1:6" x14ac:dyDescent="0.25">
      <c r="A2779" s="3">
        <v>3000</v>
      </c>
      <c r="B2779" s="3">
        <v>10</v>
      </c>
      <c r="C2779" s="9" t="s">
        <v>8221</v>
      </c>
      <c r="D2779" s="3">
        <v>1</v>
      </c>
      <c r="E2779">
        <f t="shared" si="43"/>
        <v>12455.006404000002</v>
      </c>
      <c r="F2779" s="3">
        <v>112.602</v>
      </c>
    </row>
    <row r="2780" spans="1:6" x14ac:dyDescent="0.25">
      <c r="A2780" s="3">
        <v>5500</v>
      </c>
      <c r="B2780" s="3">
        <v>1405</v>
      </c>
      <c r="C2780" s="9" t="s">
        <v>8221</v>
      </c>
      <c r="D2780" s="3">
        <v>15</v>
      </c>
      <c r="E2780">
        <f t="shared" si="43"/>
        <v>9526.150404</v>
      </c>
      <c r="F2780" s="3">
        <v>112.602</v>
      </c>
    </row>
    <row r="2781" spans="1:6" x14ac:dyDescent="0.25">
      <c r="A2781" s="3">
        <v>2500</v>
      </c>
      <c r="B2781" s="3">
        <v>53</v>
      </c>
      <c r="C2781" s="9" t="s">
        <v>8221</v>
      </c>
      <c r="D2781" s="3">
        <v>1</v>
      </c>
      <c r="E2781">
        <f t="shared" si="43"/>
        <v>12455.006404000002</v>
      </c>
      <c r="F2781" s="3">
        <v>112.602</v>
      </c>
    </row>
    <row r="2782" spans="1:6" x14ac:dyDescent="0.25">
      <c r="A2782" s="3">
        <v>100000</v>
      </c>
      <c r="B2782" s="3">
        <v>0</v>
      </c>
      <c r="C2782" s="9" t="s">
        <v>8221</v>
      </c>
      <c r="D2782" s="3">
        <v>0</v>
      </c>
      <c r="E2782">
        <f t="shared" si="43"/>
        <v>12679.210404000001</v>
      </c>
      <c r="F2782" s="3">
        <v>112.602</v>
      </c>
    </row>
    <row r="2783" spans="1:6" x14ac:dyDescent="0.25">
      <c r="A2783" s="3">
        <v>1250</v>
      </c>
      <c r="B2783" s="3">
        <v>1316</v>
      </c>
      <c r="C2783" s="8" t="s">
        <v>8219</v>
      </c>
      <c r="D2783" s="3">
        <v>28</v>
      </c>
      <c r="E2783">
        <f t="shared" si="43"/>
        <v>7157.4984040000008</v>
      </c>
      <c r="F2783" s="3">
        <v>112.602</v>
      </c>
    </row>
    <row r="2784" spans="1:6" x14ac:dyDescent="0.25">
      <c r="A2784" s="3">
        <v>1000</v>
      </c>
      <c r="B2784" s="3">
        <v>1200</v>
      </c>
      <c r="C2784" s="8" t="s">
        <v>8219</v>
      </c>
      <c r="D2784" s="3">
        <v>18</v>
      </c>
      <c r="E2784">
        <f t="shared" si="43"/>
        <v>8949.5384040000008</v>
      </c>
      <c r="F2784" s="3">
        <v>112.602</v>
      </c>
    </row>
    <row r="2785" spans="1:6" x14ac:dyDescent="0.25">
      <c r="A2785" s="3">
        <v>1000</v>
      </c>
      <c r="B2785" s="3">
        <v>1145</v>
      </c>
      <c r="C2785" s="8" t="s">
        <v>8219</v>
      </c>
      <c r="D2785" s="3">
        <v>61</v>
      </c>
      <c r="E2785">
        <f t="shared" si="43"/>
        <v>2662.7664040000004</v>
      </c>
      <c r="F2785" s="3">
        <v>112.602</v>
      </c>
    </row>
    <row r="2786" spans="1:6" x14ac:dyDescent="0.25">
      <c r="A2786" s="3">
        <v>6000</v>
      </c>
      <c r="B2786" s="3">
        <v>7140</v>
      </c>
      <c r="C2786" s="8" t="s">
        <v>8219</v>
      </c>
      <c r="D2786" s="3">
        <v>108</v>
      </c>
      <c r="E2786">
        <f t="shared" si="43"/>
        <v>21.178404000000036</v>
      </c>
      <c r="F2786" s="3">
        <v>112.602</v>
      </c>
    </row>
    <row r="2787" spans="1:6" x14ac:dyDescent="0.25">
      <c r="A2787" s="3">
        <v>5000</v>
      </c>
      <c r="B2787" s="3">
        <v>5234</v>
      </c>
      <c r="C2787" s="8" t="s">
        <v>8219</v>
      </c>
      <c r="D2787" s="3">
        <v>142</v>
      </c>
      <c r="E2787">
        <f t="shared" si="43"/>
        <v>864.24240399999974</v>
      </c>
      <c r="F2787" s="3">
        <v>112.602</v>
      </c>
    </row>
    <row r="2788" spans="1:6" x14ac:dyDescent="0.25">
      <c r="A2788" s="3">
        <v>2500</v>
      </c>
      <c r="B2788" s="3">
        <v>2946</v>
      </c>
      <c r="C2788" s="8" t="s">
        <v>8219</v>
      </c>
      <c r="D2788" s="3">
        <v>74</v>
      </c>
      <c r="E2788">
        <f t="shared" si="43"/>
        <v>1490.1144040000004</v>
      </c>
      <c r="F2788" s="3">
        <v>112.602</v>
      </c>
    </row>
    <row r="2789" spans="1:6" x14ac:dyDescent="0.25">
      <c r="A2789" s="3">
        <v>1000</v>
      </c>
      <c r="B2789" s="3">
        <v>1197</v>
      </c>
      <c r="C2789" s="8" t="s">
        <v>8219</v>
      </c>
      <c r="D2789" s="3">
        <v>38</v>
      </c>
      <c r="E2789">
        <f t="shared" si="43"/>
        <v>5565.4584040000009</v>
      </c>
      <c r="F2789" s="3">
        <v>112.602</v>
      </c>
    </row>
    <row r="2790" spans="1:6" x14ac:dyDescent="0.25">
      <c r="A2790" s="3">
        <v>2000</v>
      </c>
      <c r="B2790" s="3">
        <v>2050</v>
      </c>
      <c r="C2790" s="8" t="s">
        <v>8219</v>
      </c>
      <c r="D2790" s="3">
        <v>20</v>
      </c>
      <c r="E2790">
        <f t="shared" si="43"/>
        <v>8575.1304040000014</v>
      </c>
      <c r="F2790" s="3">
        <v>112.602</v>
      </c>
    </row>
    <row r="2791" spans="1:6" x14ac:dyDescent="0.25">
      <c r="A2791" s="3">
        <v>3000</v>
      </c>
      <c r="B2791" s="3">
        <v>3035</v>
      </c>
      <c r="C2791" s="8" t="s">
        <v>8219</v>
      </c>
      <c r="D2791" s="3">
        <v>24</v>
      </c>
      <c r="E2791">
        <f t="shared" si="43"/>
        <v>7850.3144040000006</v>
      </c>
      <c r="F2791" s="3">
        <v>112.602</v>
      </c>
    </row>
    <row r="2792" spans="1:6" x14ac:dyDescent="0.25">
      <c r="A2792" s="3">
        <v>3000</v>
      </c>
      <c r="B2792" s="3">
        <v>3160</v>
      </c>
      <c r="C2792" s="8" t="s">
        <v>8219</v>
      </c>
      <c r="D2792" s="3">
        <v>66</v>
      </c>
      <c r="E2792">
        <f t="shared" si="43"/>
        <v>2171.7464040000004</v>
      </c>
      <c r="F2792" s="3">
        <v>112.602</v>
      </c>
    </row>
    <row r="2793" spans="1:6" x14ac:dyDescent="0.25">
      <c r="A2793" s="3">
        <v>2000</v>
      </c>
      <c r="B2793" s="3">
        <v>2050</v>
      </c>
      <c r="C2793" s="8" t="s">
        <v>8219</v>
      </c>
      <c r="D2793" s="3">
        <v>28</v>
      </c>
      <c r="E2793">
        <f t="shared" si="43"/>
        <v>7157.4984040000008</v>
      </c>
      <c r="F2793" s="3">
        <v>112.602</v>
      </c>
    </row>
    <row r="2794" spans="1:6" x14ac:dyDescent="0.25">
      <c r="A2794" s="3">
        <v>2000</v>
      </c>
      <c r="B2794" s="3">
        <v>2152</v>
      </c>
      <c r="C2794" s="8" t="s">
        <v>8219</v>
      </c>
      <c r="D2794" s="3">
        <v>24</v>
      </c>
      <c r="E2794">
        <f t="shared" si="43"/>
        <v>7850.3144040000006</v>
      </c>
      <c r="F2794" s="3">
        <v>112.602</v>
      </c>
    </row>
    <row r="2795" spans="1:6" x14ac:dyDescent="0.25">
      <c r="A2795" s="3">
        <v>10000</v>
      </c>
      <c r="B2795" s="3">
        <v>11056.75</v>
      </c>
      <c r="C2795" s="8" t="s">
        <v>8219</v>
      </c>
      <c r="D2795" s="3">
        <v>73</v>
      </c>
      <c r="E2795">
        <f t="shared" si="43"/>
        <v>1568.3184040000003</v>
      </c>
      <c r="F2795" s="3">
        <v>112.602</v>
      </c>
    </row>
    <row r="2796" spans="1:6" x14ac:dyDescent="0.25">
      <c r="A2796" s="3">
        <v>50</v>
      </c>
      <c r="B2796" s="3">
        <v>75</v>
      </c>
      <c r="C2796" s="8" t="s">
        <v>8219</v>
      </c>
      <c r="D2796" s="3">
        <v>3</v>
      </c>
      <c r="E2796">
        <f t="shared" si="43"/>
        <v>12012.598404</v>
      </c>
      <c r="F2796" s="3">
        <v>112.602</v>
      </c>
    </row>
    <row r="2797" spans="1:6" x14ac:dyDescent="0.25">
      <c r="A2797" s="3">
        <v>700</v>
      </c>
      <c r="B2797" s="3">
        <v>730</v>
      </c>
      <c r="C2797" s="8" t="s">
        <v>8219</v>
      </c>
      <c r="D2797" s="3">
        <v>20</v>
      </c>
      <c r="E2797">
        <f t="shared" si="43"/>
        <v>8575.1304040000014</v>
      </c>
      <c r="F2797" s="3">
        <v>112.602</v>
      </c>
    </row>
    <row r="2798" spans="1:6" x14ac:dyDescent="0.25">
      <c r="A2798" s="3">
        <v>800</v>
      </c>
      <c r="B2798" s="3">
        <v>924</v>
      </c>
      <c r="C2798" s="8" t="s">
        <v>8219</v>
      </c>
      <c r="D2798" s="3">
        <v>21</v>
      </c>
      <c r="E2798">
        <f t="shared" si="43"/>
        <v>8390.9264039999998</v>
      </c>
      <c r="F2798" s="3">
        <v>112.602</v>
      </c>
    </row>
    <row r="2799" spans="1:6" x14ac:dyDescent="0.25">
      <c r="A2799" s="3">
        <v>8000</v>
      </c>
      <c r="B2799" s="3">
        <v>8211.61</v>
      </c>
      <c r="C2799" s="8" t="s">
        <v>8219</v>
      </c>
      <c r="D2799" s="3">
        <v>94</v>
      </c>
      <c r="E2799">
        <f t="shared" si="43"/>
        <v>346.03440400000017</v>
      </c>
      <c r="F2799" s="3">
        <v>112.602</v>
      </c>
    </row>
    <row r="2800" spans="1:6" x14ac:dyDescent="0.25">
      <c r="A2800" s="3">
        <v>5000</v>
      </c>
      <c r="B2800" s="3">
        <v>5070</v>
      </c>
      <c r="C2800" s="8" t="s">
        <v>8219</v>
      </c>
      <c r="D2800" s="3">
        <v>139</v>
      </c>
      <c r="E2800">
        <f t="shared" si="43"/>
        <v>696.85440399999982</v>
      </c>
      <c r="F2800" s="3">
        <v>112.602</v>
      </c>
    </row>
    <row r="2801" spans="1:6" x14ac:dyDescent="0.25">
      <c r="A2801" s="3">
        <v>5000</v>
      </c>
      <c r="B2801" s="3">
        <v>5831.74</v>
      </c>
      <c r="C2801" s="8" t="s">
        <v>8219</v>
      </c>
      <c r="D2801" s="3">
        <v>130</v>
      </c>
      <c r="E2801">
        <f t="shared" si="43"/>
        <v>302.69040399999989</v>
      </c>
      <c r="F2801" s="3">
        <v>112.602</v>
      </c>
    </row>
    <row r="2802" spans="1:6" x14ac:dyDescent="0.25">
      <c r="A2802" s="3">
        <v>1000</v>
      </c>
      <c r="B2802" s="3">
        <v>1330</v>
      </c>
      <c r="C2802" s="8" t="s">
        <v>8219</v>
      </c>
      <c r="D2802" s="3">
        <v>31</v>
      </c>
      <c r="E2802">
        <f t="shared" si="43"/>
        <v>6658.8864040000008</v>
      </c>
      <c r="F2802" s="3">
        <v>112.602</v>
      </c>
    </row>
    <row r="2803" spans="1:6" x14ac:dyDescent="0.25">
      <c r="A2803" s="3">
        <v>500</v>
      </c>
      <c r="B2803" s="3">
        <v>666</v>
      </c>
      <c r="C2803" s="8" t="s">
        <v>8219</v>
      </c>
      <c r="D2803" s="3">
        <v>13</v>
      </c>
      <c r="E2803">
        <f t="shared" si="43"/>
        <v>9920.5584040000012</v>
      </c>
      <c r="F2803" s="3">
        <v>112.602</v>
      </c>
    </row>
    <row r="2804" spans="1:6" x14ac:dyDescent="0.25">
      <c r="A2804" s="3">
        <v>3000</v>
      </c>
      <c r="B2804" s="3">
        <v>3055</v>
      </c>
      <c r="C2804" s="8" t="s">
        <v>8219</v>
      </c>
      <c r="D2804" s="3">
        <v>90</v>
      </c>
      <c r="E2804">
        <f t="shared" si="43"/>
        <v>510.8504040000002</v>
      </c>
      <c r="F2804" s="3">
        <v>112.602</v>
      </c>
    </row>
    <row r="2805" spans="1:6" x14ac:dyDescent="0.25">
      <c r="A2805" s="3">
        <v>10000</v>
      </c>
      <c r="B2805" s="3">
        <v>12795</v>
      </c>
      <c r="C2805" s="8" t="s">
        <v>8219</v>
      </c>
      <c r="D2805" s="3">
        <v>141</v>
      </c>
      <c r="E2805">
        <f t="shared" si="43"/>
        <v>806.4464039999998</v>
      </c>
      <c r="F2805" s="3">
        <v>112.602</v>
      </c>
    </row>
    <row r="2806" spans="1:6" x14ac:dyDescent="0.25">
      <c r="A2806" s="3">
        <v>1000</v>
      </c>
      <c r="B2806" s="3">
        <v>1150</v>
      </c>
      <c r="C2806" s="8" t="s">
        <v>8219</v>
      </c>
      <c r="D2806" s="3">
        <v>23</v>
      </c>
      <c r="E2806">
        <f t="shared" si="43"/>
        <v>8028.5184040000004</v>
      </c>
      <c r="F2806" s="3">
        <v>112.602</v>
      </c>
    </row>
    <row r="2807" spans="1:6" x14ac:dyDescent="0.25">
      <c r="A2807" s="3">
        <v>400</v>
      </c>
      <c r="B2807" s="3">
        <v>440</v>
      </c>
      <c r="C2807" s="8" t="s">
        <v>8219</v>
      </c>
      <c r="D2807" s="3">
        <v>18</v>
      </c>
      <c r="E2807">
        <f t="shared" si="43"/>
        <v>8949.5384040000008</v>
      </c>
      <c r="F2807" s="3">
        <v>112.602</v>
      </c>
    </row>
    <row r="2808" spans="1:6" x14ac:dyDescent="0.25">
      <c r="A2808" s="3">
        <v>3000</v>
      </c>
      <c r="B2808" s="3">
        <v>3363</v>
      </c>
      <c r="C2808" s="8" t="s">
        <v>8219</v>
      </c>
      <c r="D2808" s="3">
        <v>76</v>
      </c>
      <c r="E2808">
        <f t="shared" si="43"/>
        <v>1339.7064040000002</v>
      </c>
      <c r="F2808" s="3">
        <v>112.602</v>
      </c>
    </row>
    <row r="2809" spans="1:6" x14ac:dyDescent="0.25">
      <c r="A2809" s="3">
        <v>5000</v>
      </c>
      <c r="B2809" s="3">
        <v>6300</v>
      </c>
      <c r="C2809" s="8" t="s">
        <v>8219</v>
      </c>
      <c r="D2809" s="3">
        <v>93</v>
      </c>
      <c r="E2809">
        <f t="shared" si="43"/>
        <v>384.23840400000017</v>
      </c>
      <c r="F2809" s="3">
        <v>112.602</v>
      </c>
    </row>
    <row r="2810" spans="1:6" x14ac:dyDescent="0.25">
      <c r="A2810" s="3">
        <v>4500</v>
      </c>
      <c r="B2810" s="3">
        <v>4511</v>
      </c>
      <c r="C2810" s="8" t="s">
        <v>8219</v>
      </c>
      <c r="D2810" s="3">
        <v>69</v>
      </c>
      <c r="E2810">
        <f t="shared" si="43"/>
        <v>1901.1344040000004</v>
      </c>
      <c r="F2810" s="3">
        <v>112.602</v>
      </c>
    </row>
    <row r="2811" spans="1:6" x14ac:dyDescent="0.25">
      <c r="A2811" s="3">
        <v>2500</v>
      </c>
      <c r="B2811" s="3">
        <v>2560</v>
      </c>
      <c r="C2811" s="8" t="s">
        <v>8219</v>
      </c>
      <c r="D2811" s="3">
        <v>21</v>
      </c>
      <c r="E2811">
        <f t="shared" si="43"/>
        <v>8390.9264039999998</v>
      </c>
      <c r="F2811" s="3">
        <v>112.602</v>
      </c>
    </row>
    <row r="2812" spans="1:6" x14ac:dyDescent="0.25">
      <c r="A2812" s="3">
        <v>2500</v>
      </c>
      <c r="B2812" s="3">
        <v>2705</v>
      </c>
      <c r="C2812" s="8" t="s">
        <v>8219</v>
      </c>
      <c r="D2812" s="3">
        <v>57</v>
      </c>
      <c r="E2812">
        <f t="shared" si="43"/>
        <v>3091.5824040000002</v>
      </c>
      <c r="F2812" s="3">
        <v>112.602</v>
      </c>
    </row>
    <row r="2813" spans="1:6" x14ac:dyDescent="0.25">
      <c r="A2813" s="3">
        <v>10000</v>
      </c>
      <c r="B2813" s="3">
        <v>10027</v>
      </c>
      <c r="C2813" s="8" t="s">
        <v>8219</v>
      </c>
      <c r="D2813" s="3">
        <v>108</v>
      </c>
      <c r="E2813">
        <f t="shared" si="43"/>
        <v>21.178404000000036</v>
      </c>
      <c r="F2813" s="3">
        <v>112.602</v>
      </c>
    </row>
    <row r="2814" spans="1:6" x14ac:dyDescent="0.25">
      <c r="A2814" s="3">
        <v>5000</v>
      </c>
      <c r="B2814" s="3">
        <v>5665</v>
      </c>
      <c r="C2814" s="8" t="s">
        <v>8219</v>
      </c>
      <c r="D2814" s="3">
        <v>83</v>
      </c>
      <c r="E2814">
        <f t="shared" si="43"/>
        <v>876.27840400000025</v>
      </c>
      <c r="F2814" s="3">
        <v>112.602</v>
      </c>
    </row>
    <row r="2815" spans="1:6" x14ac:dyDescent="0.25">
      <c r="A2815" s="3">
        <v>2800</v>
      </c>
      <c r="B2815" s="3">
        <v>3572.12</v>
      </c>
      <c r="C2815" s="8" t="s">
        <v>8219</v>
      </c>
      <c r="D2815" s="3">
        <v>96</v>
      </c>
      <c r="E2815">
        <f t="shared" si="43"/>
        <v>275.62640400000015</v>
      </c>
      <c r="F2815" s="3">
        <v>112.602</v>
      </c>
    </row>
    <row r="2816" spans="1:6" x14ac:dyDescent="0.25">
      <c r="A2816" s="3">
        <v>1500</v>
      </c>
      <c r="B2816" s="3">
        <v>1616</v>
      </c>
      <c r="C2816" s="8" t="s">
        <v>8219</v>
      </c>
      <c r="D2816" s="3">
        <v>64</v>
      </c>
      <c r="E2816">
        <f t="shared" si="43"/>
        <v>2362.1544040000003</v>
      </c>
      <c r="F2816" s="3">
        <v>112.602</v>
      </c>
    </row>
    <row r="2817" spans="1:6" x14ac:dyDescent="0.25">
      <c r="A2817" s="3">
        <v>250</v>
      </c>
      <c r="B2817" s="3">
        <v>605</v>
      </c>
      <c r="C2817" s="8" t="s">
        <v>8219</v>
      </c>
      <c r="D2817" s="3">
        <v>14</v>
      </c>
      <c r="E2817">
        <f t="shared" si="43"/>
        <v>9722.3544040000015</v>
      </c>
      <c r="F2817" s="3">
        <v>112.602</v>
      </c>
    </row>
    <row r="2818" spans="1:6" x14ac:dyDescent="0.25">
      <c r="A2818" s="3">
        <v>3000</v>
      </c>
      <c r="B2818" s="3">
        <v>4247</v>
      </c>
      <c r="C2818" s="8" t="s">
        <v>8219</v>
      </c>
      <c r="D2818" s="3">
        <v>169</v>
      </c>
      <c r="E2818">
        <f t="shared" si="43"/>
        <v>3180.7344039999994</v>
      </c>
      <c r="F2818" s="3">
        <v>112.602</v>
      </c>
    </row>
    <row r="2819" spans="1:6" x14ac:dyDescent="0.25">
      <c r="A2819" s="3">
        <v>600</v>
      </c>
      <c r="B2819" s="3">
        <v>780</v>
      </c>
      <c r="C2819" s="8" t="s">
        <v>8219</v>
      </c>
      <c r="D2819" s="3">
        <v>33</v>
      </c>
      <c r="E2819">
        <f t="shared" ref="E2819:E2882" si="44">POWER(D2819-F2819,2)</f>
        <v>6336.4784040000004</v>
      </c>
      <c r="F2819" s="3">
        <v>112.602</v>
      </c>
    </row>
    <row r="2820" spans="1:6" x14ac:dyDescent="0.25">
      <c r="A2820" s="3">
        <v>10000</v>
      </c>
      <c r="B2820" s="3">
        <v>10603</v>
      </c>
      <c r="C2820" s="8" t="s">
        <v>8219</v>
      </c>
      <c r="D2820" s="3">
        <v>102</v>
      </c>
      <c r="E2820">
        <f t="shared" si="44"/>
        <v>112.40240400000008</v>
      </c>
      <c r="F2820" s="3">
        <v>112.602</v>
      </c>
    </row>
    <row r="2821" spans="1:6" x14ac:dyDescent="0.25">
      <c r="A2821" s="3">
        <v>5000</v>
      </c>
      <c r="B2821" s="3">
        <v>5240</v>
      </c>
      <c r="C2821" s="8" t="s">
        <v>8219</v>
      </c>
      <c r="D2821" s="3">
        <v>104</v>
      </c>
      <c r="E2821">
        <f t="shared" si="44"/>
        <v>73.99440400000006</v>
      </c>
      <c r="F2821" s="3">
        <v>112.602</v>
      </c>
    </row>
    <row r="2822" spans="1:6" x14ac:dyDescent="0.25">
      <c r="A2822" s="3">
        <v>200</v>
      </c>
      <c r="B2822" s="3">
        <v>272</v>
      </c>
      <c r="C2822" s="8" t="s">
        <v>8219</v>
      </c>
      <c r="D2822" s="3">
        <v>20</v>
      </c>
      <c r="E2822">
        <f t="shared" si="44"/>
        <v>8575.1304040000014</v>
      </c>
      <c r="F2822" s="3">
        <v>112.602</v>
      </c>
    </row>
    <row r="2823" spans="1:6" x14ac:dyDescent="0.25">
      <c r="A2823" s="3">
        <v>1000</v>
      </c>
      <c r="B2823" s="3">
        <v>1000</v>
      </c>
      <c r="C2823" s="8" t="s">
        <v>8219</v>
      </c>
      <c r="D2823" s="3">
        <v>35</v>
      </c>
      <c r="E2823">
        <f t="shared" si="44"/>
        <v>6022.070404000001</v>
      </c>
      <c r="F2823" s="3">
        <v>112.602</v>
      </c>
    </row>
    <row r="2824" spans="1:6" x14ac:dyDescent="0.25">
      <c r="A2824" s="3">
        <v>6000</v>
      </c>
      <c r="B2824" s="3">
        <v>6000</v>
      </c>
      <c r="C2824" s="8" t="s">
        <v>8219</v>
      </c>
      <c r="D2824" s="3">
        <v>94</v>
      </c>
      <c r="E2824">
        <f t="shared" si="44"/>
        <v>346.03440400000017</v>
      </c>
      <c r="F2824" s="3">
        <v>112.602</v>
      </c>
    </row>
    <row r="2825" spans="1:6" x14ac:dyDescent="0.25">
      <c r="A2825" s="3">
        <v>100</v>
      </c>
      <c r="B2825" s="3">
        <v>124</v>
      </c>
      <c r="C2825" s="8" t="s">
        <v>8219</v>
      </c>
      <c r="D2825" s="3">
        <v>14</v>
      </c>
      <c r="E2825">
        <f t="shared" si="44"/>
        <v>9722.3544040000015</v>
      </c>
      <c r="F2825" s="3">
        <v>112.602</v>
      </c>
    </row>
    <row r="2826" spans="1:6" x14ac:dyDescent="0.25">
      <c r="A2826" s="3">
        <v>650</v>
      </c>
      <c r="B2826" s="3">
        <v>760</v>
      </c>
      <c r="C2826" s="8" t="s">
        <v>8219</v>
      </c>
      <c r="D2826" s="3">
        <v>15</v>
      </c>
      <c r="E2826">
        <f t="shared" si="44"/>
        <v>9526.150404</v>
      </c>
      <c r="F2826" s="3">
        <v>112.602</v>
      </c>
    </row>
    <row r="2827" spans="1:6" x14ac:dyDescent="0.25">
      <c r="A2827" s="3">
        <v>3000</v>
      </c>
      <c r="B2827" s="3">
        <v>3100</v>
      </c>
      <c r="C2827" s="8" t="s">
        <v>8219</v>
      </c>
      <c r="D2827" s="3">
        <v>51</v>
      </c>
      <c r="E2827">
        <f t="shared" si="44"/>
        <v>3794.8064040000004</v>
      </c>
      <c r="F2827" s="3">
        <v>112.602</v>
      </c>
    </row>
    <row r="2828" spans="1:6" x14ac:dyDescent="0.25">
      <c r="A2828" s="3">
        <v>2000</v>
      </c>
      <c r="B2828" s="3">
        <v>2155</v>
      </c>
      <c r="C2828" s="8" t="s">
        <v>8219</v>
      </c>
      <c r="D2828" s="3">
        <v>19</v>
      </c>
      <c r="E2828">
        <f t="shared" si="44"/>
        <v>8761.3344040000011</v>
      </c>
      <c r="F2828" s="3">
        <v>112.602</v>
      </c>
    </row>
    <row r="2829" spans="1:6" x14ac:dyDescent="0.25">
      <c r="A2829" s="3">
        <v>2000</v>
      </c>
      <c r="B2829" s="3">
        <v>2405</v>
      </c>
      <c r="C2829" s="8" t="s">
        <v>8219</v>
      </c>
      <c r="D2829" s="3">
        <v>23</v>
      </c>
      <c r="E2829">
        <f t="shared" si="44"/>
        <v>8028.5184040000004</v>
      </c>
      <c r="F2829" s="3">
        <v>112.602</v>
      </c>
    </row>
    <row r="2830" spans="1:6" x14ac:dyDescent="0.25">
      <c r="A2830" s="3">
        <v>9500</v>
      </c>
      <c r="B2830" s="3">
        <v>9536</v>
      </c>
      <c r="C2830" s="8" t="s">
        <v>8219</v>
      </c>
      <c r="D2830" s="3">
        <v>97</v>
      </c>
      <c r="E2830">
        <f t="shared" si="44"/>
        <v>243.42240400000011</v>
      </c>
      <c r="F2830" s="3">
        <v>112.602</v>
      </c>
    </row>
    <row r="2831" spans="1:6" x14ac:dyDescent="0.25">
      <c r="A2831" s="3">
        <v>2500</v>
      </c>
      <c r="B2831" s="3">
        <v>2663</v>
      </c>
      <c r="C2831" s="8" t="s">
        <v>8219</v>
      </c>
      <c r="D2831" s="3">
        <v>76</v>
      </c>
      <c r="E2831">
        <f t="shared" si="44"/>
        <v>1339.7064040000002</v>
      </c>
      <c r="F2831" s="3">
        <v>112.602</v>
      </c>
    </row>
    <row r="2832" spans="1:6" x14ac:dyDescent="0.25">
      <c r="A2832" s="3">
        <v>3000</v>
      </c>
      <c r="B2832" s="3">
        <v>3000</v>
      </c>
      <c r="C2832" s="8" t="s">
        <v>8219</v>
      </c>
      <c r="D2832" s="3">
        <v>11</v>
      </c>
      <c r="E2832">
        <f t="shared" si="44"/>
        <v>10322.966404000001</v>
      </c>
      <c r="F2832" s="3">
        <v>112.602</v>
      </c>
    </row>
    <row r="2833" spans="1:6" x14ac:dyDescent="0.25">
      <c r="A2833" s="3">
        <v>3000</v>
      </c>
      <c r="B2833" s="3">
        <v>3320</v>
      </c>
      <c r="C2833" s="8" t="s">
        <v>8219</v>
      </c>
      <c r="D2833" s="3">
        <v>52</v>
      </c>
      <c r="E2833">
        <f t="shared" si="44"/>
        <v>3672.6024040000007</v>
      </c>
      <c r="F2833" s="3">
        <v>112.602</v>
      </c>
    </row>
    <row r="2834" spans="1:6" x14ac:dyDescent="0.25">
      <c r="A2834" s="3">
        <v>2500</v>
      </c>
      <c r="B2834" s="3">
        <v>2867.99</v>
      </c>
      <c r="C2834" s="8" t="s">
        <v>8219</v>
      </c>
      <c r="D2834" s="3">
        <v>95</v>
      </c>
      <c r="E2834">
        <f t="shared" si="44"/>
        <v>309.83040400000016</v>
      </c>
      <c r="F2834" s="3">
        <v>112.602</v>
      </c>
    </row>
    <row r="2835" spans="1:6" x14ac:dyDescent="0.25">
      <c r="A2835" s="3">
        <v>2700</v>
      </c>
      <c r="B2835" s="3">
        <v>2923</v>
      </c>
      <c r="C2835" s="8" t="s">
        <v>8219</v>
      </c>
      <c r="D2835" s="3">
        <v>35</v>
      </c>
      <c r="E2835">
        <f t="shared" si="44"/>
        <v>6022.070404000001</v>
      </c>
      <c r="F2835" s="3">
        <v>112.602</v>
      </c>
    </row>
    <row r="2836" spans="1:6" x14ac:dyDescent="0.25">
      <c r="A2836" s="3">
        <v>800</v>
      </c>
      <c r="B2836" s="3">
        <v>1360</v>
      </c>
      <c r="C2836" s="8" t="s">
        <v>8219</v>
      </c>
      <c r="D2836" s="3">
        <v>21</v>
      </c>
      <c r="E2836">
        <f t="shared" si="44"/>
        <v>8390.9264039999998</v>
      </c>
      <c r="F2836" s="3">
        <v>112.602</v>
      </c>
    </row>
    <row r="2837" spans="1:6" x14ac:dyDescent="0.25">
      <c r="A2837" s="3">
        <v>1000</v>
      </c>
      <c r="B2837" s="3">
        <v>1870.99</v>
      </c>
      <c r="C2837" s="8" t="s">
        <v>8219</v>
      </c>
      <c r="D2837" s="3">
        <v>93</v>
      </c>
      <c r="E2837">
        <f t="shared" si="44"/>
        <v>384.23840400000017</v>
      </c>
      <c r="F2837" s="3">
        <v>112.602</v>
      </c>
    </row>
    <row r="2838" spans="1:6" x14ac:dyDescent="0.25">
      <c r="A2838" s="3">
        <v>450</v>
      </c>
      <c r="B2838" s="3">
        <v>485</v>
      </c>
      <c r="C2838" s="8" t="s">
        <v>8219</v>
      </c>
      <c r="D2838" s="3">
        <v>11</v>
      </c>
      <c r="E2838">
        <f t="shared" si="44"/>
        <v>10322.966404000001</v>
      </c>
      <c r="F2838" s="3">
        <v>112.602</v>
      </c>
    </row>
    <row r="2839" spans="1:6" x14ac:dyDescent="0.25">
      <c r="A2839" s="3">
        <v>850</v>
      </c>
      <c r="B2839" s="3">
        <v>850</v>
      </c>
      <c r="C2839" s="8" t="s">
        <v>8219</v>
      </c>
      <c r="D2839" s="3">
        <v>21</v>
      </c>
      <c r="E2839">
        <f t="shared" si="44"/>
        <v>8390.9264039999998</v>
      </c>
      <c r="F2839" s="3">
        <v>112.602</v>
      </c>
    </row>
    <row r="2840" spans="1:6" x14ac:dyDescent="0.25">
      <c r="A2840" s="3">
        <v>2000</v>
      </c>
      <c r="B2840" s="3">
        <v>2405</v>
      </c>
      <c r="C2840" s="8" t="s">
        <v>8219</v>
      </c>
      <c r="D2840" s="3">
        <v>54</v>
      </c>
      <c r="E2840">
        <f t="shared" si="44"/>
        <v>3434.1944040000003</v>
      </c>
      <c r="F2840" s="3">
        <v>112.602</v>
      </c>
    </row>
    <row r="2841" spans="1:6" x14ac:dyDescent="0.25">
      <c r="A2841" s="3">
        <v>3500</v>
      </c>
      <c r="B2841" s="3">
        <v>3900</v>
      </c>
      <c r="C2841" s="8" t="s">
        <v>8219</v>
      </c>
      <c r="D2841" s="3">
        <v>31</v>
      </c>
      <c r="E2841">
        <f t="shared" si="44"/>
        <v>6658.8864040000008</v>
      </c>
      <c r="F2841" s="3">
        <v>112.602</v>
      </c>
    </row>
    <row r="2842" spans="1:6" x14ac:dyDescent="0.25">
      <c r="A2842" s="3">
        <v>2500</v>
      </c>
      <c r="B2842" s="3">
        <v>2600</v>
      </c>
      <c r="C2842" s="8" t="s">
        <v>8219</v>
      </c>
      <c r="D2842" s="3">
        <v>132</v>
      </c>
      <c r="E2842">
        <f t="shared" si="44"/>
        <v>376.28240399999987</v>
      </c>
      <c r="F2842" s="3">
        <v>112.602</v>
      </c>
    </row>
    <row r="2843" spans="1:6" x14ac:dyDescent="0.25">
      <c r="A2843" s="3">
        <v>1000</v>
      </c>
      <c r="B2843" s="3">
        <v>10</v>
      </c>
      <c r="C2843" s="9" t="s">
        <v>8221</v>
      </c>
      <c r="D2843" s="3">
        <v>1</v>
      </c>
      <c r="E2843">
        <f t="shared" si="44"/>
        <v>12455.006404000002</v>
      </c>
      <c r="F2843" s="3">
        <v>112.602</v>
      </c>
    </row>
    <row r="2844" spans="1:6" x14ac:dyDescent="0.25">
      <c r="A2844" s="3">
        <v>1500</v>
      </c>
      <c r="B2844" s="3">
        <v>0</v>
      </c>
      <c r="C2844" s="9" t="s">
        <v>8221</v>
      </c>
      <c r="D2844" s="3">
        <v>0</v>
      </c>
      <c r="E2844">
        <f t="shared" si="44"/>
        <v>12679.210404000001</v>
      </c>
      <c r="F2844" s="3">
        <v>112.602</v>
      </c>
    </row>
    <row r="2845" spans="1:6" x14ac:dyDescent="0.25">
      <c r="A2845" s="3">
        <v>1200</v>
      </c>
      <c r="B2845" s="3">
        <v>0</v>
      </c>
      <c r="C2845" s="9" t="s">
        <v>8221</v>
      </c>
      <c r="D2845" s="3">
        <v>0</v>
      </c>
      <c r="E2845">
        <f t="shared" si="44"/>
        <v>12679.210404000001</v>
      </c>
      <c r="F2845" s="3">
        <v>112.602</v>
      </c>
    </row>
    <row r="2846" spans="1:6" x14ac:dyDescent="0.25">
      <c r="A2846" s="3">
        <v>550</v>
      </c>
      <c r="B2846" s="3">
        <v>30</v>
      </c>
      <c r="C2846" s="9" t="s">
        <v>8221</v>
      </c>
      <c r="D2846" s="3">
        <v>1</v>
      </c>
      <c r="E2846">
        <f t="shared" si="44"/>
        <v>12455.006404000002</v>
      </c>
      <c r="F2846" s="3">
        <v>112.602</v>
      </c>
    </row>
    <row r="2847" spans="1:6" x14ac:dyDescent="0.25">
      <c r="A2847" s="3">
        <v>7500</v>
      </c>
      <c r="B2847" s="3">
        <v>2366</v>
      </c>
      <c r="C2847" s="9" t="s">
        <v>8221</v>
      </c>
      <c r="D2847" s="3">
        <v>39</v>
      </c>
      <c r="E2847">
        <f t="shared" si="44"/>
        <v>5417.2544040000002</v>
      </c>
      <c r="F2847" s="3">
        <v>112.602</v>
      </c>
    </row>
    <row r="2848" spans="1:6" x14ac:dyDescent="0.25">
      <c r="A2848" s="3">
        <v>8000</v>
      </c>
      <c r="B2848" s="3">
        <v>0</v>
      </c>
      <c r="C2848" s="9" t="s">
        <v>8221</v>
      </c>
      <c r="D2848" s="3">
        <v>0</v>
      </c>
      <c r="E2848">
        <f t="shared" si="44"/>
        <v>12679.210404000001</v>
      </c>
      <c r="F2848" s="3">
        <v>112.602</v>
      </c>
    </row>
    <row r="2849" spans="1:6" x14ac:dyDescent="0.25">
      <c r="A2849" s="3">
        <v>2000</v>
      </c>
      <c r="B2849" s="3">
        <v>0</v>
      </c>
      <c r="C2849" s="9" t="s">
        <v>8221</v>
      </c>
      <c r="D2849" s="3">
        <v>0</v>
      </c>
      <c r="E2849">
        <f t="shared" si="44"/>
        <v>12679.210404000001</v>
      </c>
      <c r="F2849" s="3">
        <v>112.602</v>
      </c>
    </row>
    <row r="2850" spans="1:6" x14ac:dyDescent="0.25">
      <c r="A2850" s="3">
        <v>35000</v>
      </c>
      <c r="B2850" s="3">
        <v>70</v>
      </c>
      <c r="C2850" s="9" t="s">
        <v>8221</v>
      </c>
      <c r="D2850" s="3">
        <v>3</v>
      </c>
      <c r="E2850">
        <f t="shared" si="44"/>
        <v>12012.598404</v>
      </c>
      <c r="F2850" s="3">
        <v>112.602</v>
      </c>
    </row>
    <row r="2851" spans="1:6" x14ac:dyDescent="0.25">
      <c r="A2851" s="3">
        <v>500</v>
      </c>
      <c r="B2851" s="3">
        <v>5</v>
      </c>
      <c r="C2851" s="9" t="s">
        <v>8221</v>
      </c>
      <c r="D2851" s="3">
        <v>1</v>
      </c>
      <c r="E2851">
        <f t="shared" si="44"/>
        <v>12455.006404000002</v>
      </c>
      <c r="F2851" s="3">
        <v>112.602</v>
      </c>
    </row>
    <row r="2852" spans="1:6" x14ac:dyDescent="0.25">
      <c r="A2852" s="3">
        <v>8000</v>
      </c>
      <c r="B2852" s="3">
        <v>311</v>
      </c>
      <c r="C2852" s="9" t="s">
        <v>8221</v>
      </c>
      <c r="D2852" s="3">
        <v>13</v>
      </c>
      <c r="E2852">
        <f t="shared" si="44"/>
        <v>9920.5584040000012</v>
      </c>
      <c r="F2852" s="3">
        <v>112.602</v>
      </c>
    </row>
    <row r="2853" spans="1:6" x14ac:dyDescent="0.25">
      <c r="A2853" s="3">
        <v>4500</v>
      </c>
      <c r="B2853" s="3">
        <v>0</v>
      </c>
      <c r="C2853" s="9" t="s">
        <v>8221</v>
      </c>
      <c r="D2853" s="3">
        <v>0</v>
      </c>
      <c r="E2853">
        <f t="shared" si="44"/>
        <v>12679.210404000001</v>
      </c>
      <c r="F2853" s="3">
        <v>112.602</v>
      </c>
    </row>
    <row r="2854" spans="1:6" x14ac:dyDescent="0.25">
      <c r="A2854" s="3">
        <v>5000</v>
      </c>
      <c r="B2854" s="3">
        <v>95</v>
      </c>
      <c r="C2854" s="9" t="s">
        <v>8221</v>
      </c>
      <c r="D2854" s="3">
        <v>6</v>
      </c>
      <c r="E2854">
        <f t="shared" si="44"/>
        <v>11363.986404000001</v>
      </c>
      <c r="F2854" s="3">
        <v>112.602</v>
      </c>
    </row>
    <row r="2855" spans="1:6" x14ac:dyDescent="0.25">
      <c r="A2855" s="3">
        <v>9500</v>
      </c>
      <c r="B2855" s="3">
        <v>0</v>
      </c>
      <c r="C2855" s="9" t="s">
        <v>8221</v>
      </c>
      <c r="D2855" s="3">
        <v>0</v>
      </c>
      <c r="E2855">
        <f t="shared" si="44"/>
        <v>12679.210404000001</v>
      </c>
      <c r="F2855" s="3">
        <v>112.602</v>
      </c>
    </row>
    <row r="2856" spans="1:6" x14ac:dyDescent="0.25">
      <c r="A2856" s="3">
        <v>1000</v>
      </c>
      <c r="B2856" s="3">
        <v>417</v>
      </c>
      <c r="C2856" s="9" t="s">
        <v>8221</v>
      </c>
      <c r="D2856" s="3">
        <v>14</v>
      </c>
      <c r="E2856">
        <f t="shared" si="44"/>
        <v>9722.3544040000015</v>
      </c>
      <c r="F2856" s="3">
        <v>112.602</v>
      </c>
    </row>
    <row r="2857" spans="1:6" x14ac:dyDescent="0.25">
      <c r="A2857" s="3">
        <v>600</v>
      </c>
      <c r="B2857" s="3">
        <v>300</v>
      </c>
      <c r="C2857" s="9" t="s">
        <v>8221</v>
      </c>
      <c r="D2857" s="3">
        <v>5</v>
      </c>
      <c r="E2857">
        <f t="shared" si="44"/>
        <v>11578.190404000001</v>
      </c>
      <c r="F2857" s="3">
        <v>112.602</v>
      </c>
    </row>
    <row r="2858" spans="1:6" x14ac:dyDescent="0.25">
      <c r="A2858" s="3">
        <v>3000</v>
      </c>
      <c r="B2858" s="3">
        <v>146</v>
      </c>
      <c r="C2858" s="9" t="s">
        <v>8221</v>
      </c>
      <c r="D2858" s="3">
        <v>6</v>
      </c>
      <c r="E2858">
        <f t="shared" si="44"/>
        <v>11363.986404000001</v>
      </c>
      <c r="F2858" s="3">
        <v>112.602</v>
      </c>
    </row>
    <row r="2859" spans="1:6" x14ac:dyDescent="0.25">
      <c r="A2859" s="3">
        <v>38000</v>
      </c>
      <c r="B2859" s="3">
        <v>7500</v>
      </c>
      <c r="C2859" s="9" t="s">
        <v>8221</v>
      </c>
      <c r="D2859" s="3">
        <v>15</v>
      </c>
      <c r="E2859">
        <f t="shared" si="44"/>
        <v>9526.150404</v>
      </c>
      <c r="F2859" s="3">
        <v>112.602</v>
      </c>
    </row>
    <row r="2860" spans="1:6" x14ac:dyDescent="0.25">
      <c r="A2860" s="3">
        <v>1000</v>
      </c>
      <c r="B2860" s="3">
        <v>0</v>
      </c>
      <c r="C2860" s="9" t="s">
        <v>8221</v>
      </c>
      <c r="D2860" s="3">
        <v>0</v>
      </c>
      <c r="E2860">
        <f t="shared" si="44"/>
        <v>12679.210404000001</v>
      </c>
      <c r="F2860" s="3">
        <v>112.602</v>
      </c>
    </row>
    <row r="2861" spans="1:6" x14ac:dyDescent="0.25">
      <c r="A2861" s="3">
        <v>2000</v>
      </c>
      <c r="B2861" s="3">
        <v>35</v>
      </c>
      <c r="C2861" s="9" t="s">
        <v>8221</v>
      </c>
      <c r="D2861" s="3">
        <v>1</v>
      </c>
      <c r="E2861">
        <f t="shared" si="44"/>
        <v>12455.006404000002</v>
      </c>
      <c r="F2861" s="3">
        <v>112.602</v>
      </c>
    </row>
    <row r="2862" spans="1:6" x14ac:dyDescent="0.25">
      <c r="A2862" s="3">
        <v>4000</v>
      </c>
      <c r="B2862" s="3">
        <v>266</v>
      </c>
      <c r="C2862" s="9" t="s">
        <v>8221</v>
      </c>
      <c r="D2862" s="3">
        <v>9</v>
      </c>
      <c r="E2862">
        <f t="shared" si="44"/>
        <v>10733.374404</v>
      </c>
      <c r="F2862" s="3">
        <v>112.602</v>
      </c>
    </row>
    <row r="2863" spans="1:6" x14ac:dyDescent="0.25">
      <c r="A2863" s="3">
        <v>250</v>
      </c>
      <c r="B2863" s="3">
        <v>80</v>
      </c>
      <c r="C2863" s="9" t="s">
        <v>8221</v>
      </c>
      <c r="D2863" s="3">
        <v>3</v>
      </c>
      <c r="E2863">
        <f t="shared" si="44"/>
        <v>12012.598404</v>
      </c>
      <c r="F2863" s="3">
        <v>112.602</v>
      </c>
    </row>
    <row r="2864" spans="1:6" x14ac:dyDescent="0.25">
      <c r="A2864" s="3">
        <v>12700</v>
      </c>
      <c r="B2864" s="3">
        <v>55</v>
      </c>
      <c r="C2864" s="9" t="s">
        <v>8221</v>
      </c>
      <c r="D2864" s="3">
        <v>3</v>
      </c>
      <c r="E2864">
        <f t="shared" si="44"/>
        <v>12012.598404</v>
      </c>
      <c r="F2864" s="3">
        <v>112.602</v>
      </c>
    </row>
    <row r="2865" spans="1:6" x14ac:dyDescent="0.25">
      <c r="A2865" s="3">
        <v>50000</v>
      </c>
      <c r="B2865" s="3">
        <v>20</v>
      </c>
      <c r="C2865" s="9" t="s">
        <v>8221</v>
      </c>
      <c r="D2865" s="3">
        <v>1</v>
      </c>
      <c r="E2865">
        <f t="shared" si="44"/>
        <v>12455.006404000002</v>
      </c>
      <c r="F2865" s="3">
        <v>112.602</v>
      </c>
    </row>
    <row r="2866" spans="1:6" x14ac:dyDescent="0.25">
      <c r="A2866" s="3">
        <v>2500</v>
      </c>
      <c r="B2866" s="3">
        <v>40</v>
      </c>
      <c r="C2866" s="9" t="s">
        <v>8221</v>
      </c>
      <c r="D2866" s="3">
        <v>3</v>
      </c>
      <c r="E2866">
        <f t="shared" si="44"/>
        <v>12012.598404</v>
      </c>
      <c r="F2866" s="3">
        <v>112.602</v>
      </c>
    </row>
    <row r="2867" spans="1:6" x14ac:dyDescent="0.25">
      <c r="A2867" s="3">
        <v>2888</v>
      </c>
      <c r="B2867" s="3">
        <v>0</v>
      </c>
      <c r="C2867" s="9" t="s">
        <v>8221</v>
      </c>
      <c r="D2867" s="3">
        <v>0</v>
      </c>
      <c r="E2867">
        <f t="shared" si="44"/>
        <v>12679.210404000001</v>
      </c>
      <c r="F2867" s="3">
        <v>112.602</v>
      </c>
    </row>
    <row r="2868" spans="1:6" x14ac:dyDescent="0.25">
      <c r="A2868" s="3">
        <v>5000</v>
      </c>
      <c r="B2868" s="3">
        <v>45</v>
      </c>
      <c r="C2868" s="9" t="s">
        <v>8221</v>
      </c>
      <c r="D2868" s="3">
        <v>2</v>
      </c>
      <c r="E2868">
        <f t="shared" si="44"/>
        <v>12232.802404</v>
      </c>
      <c r="F2868" s="3">
        <v>112.602</v>
      </c>
    </row>
    <row r="2869" spans="1:6" x14ac:dyDescent="0.25">
      <c r="A2869" s="3">
        <v>2500</v>
      </c>
      <c r="B2869" s="3">
        <v>504</v>
      </c>
      <c r="C2869" s="9" t="s">
        <v>8221</v>
      </c>
      <c r="D2869" s="3">
        <v>10</v>
      </c>
      <c r="E2869">
        <f t="shared" si="44"/>
        <v>10527.170404</v>
      </c>
      <c r="F2869" s="3">
        <v>112.602</v>
      </c>
    </row>
    <row r="2870" spans="1:6" x14ac:dyDescent="0.25">
      <c r="A2870" s="3">
        <v>15000</v>
      </c>
      <c r="B2870" s="3">
        <v>6301.76</v>
      </c>
      <c r="C2870" s="9" t="s">
        <v>8221</v>
      </c>
      <c r="D2870" s="3">
        <v>60</v>
      </c>
      <c r="E2870">
        <f t="shared" si="44"/>
        <v>2766.9704040000006</v>
      </c>
      <c r="F2870" s="3">
        <v>112.602</v>
      </c>
    </row>
    <row r="2871" spans="1:6" x14ac:dyDescent="0.25">
      <c r="A2871" s="3">
        <v>20000</v>
      </c>
      <c r="B2871" s="3">
        <v>177</v>
      </c>
      <c r="C2871" s="9" t="s">
        <v>8221</v>
      </c>
      <c r="D2871" s="3">
        <v>5</v>
      </c>
      <c r="E2871">
        <f t="shared" si="44"/>
        <v>11578.190404000001</v>
      </c>
      <c r="F2871" s="3">
        <v>112.602</v>
      </c>
    </row>
    <row r="2872" spans="1:6" x14ac:dyDescent="0.25">
      <c r="A2872" s="3">
        <v>5000</v>
      </c>
      <c r="B2872" s="3">
        <v>750</v>
      </c>
      <c r="C2872" s="9" t="s">
        <v>8221</v>
      </c>
      <c r="D2872" s="3">
        <v>9</v>
      </c>
      <c r="E2872">
        <f t="shared" si="44"/>
        <v>10733.374404</v>
      </c>
      <c r="F2872" s="3">
        <v>112.602</v>
      </c>
    </row>
    <row r="2873" spans="1:6" x14ac:dyDescent="0.25">
      <c r="A2873" s="3">
        <v>10000</v>
      </c>
      <c r="B2873" s="3">
        <v>467</v>
      </c>
      <c r="C2873" s="9" t="s">
        <v>8221</v>
      </c>
      <c r="D2873" s="3">
        <v>13</v>
      </c>
      <c r="E2873">
        <f t="shared" si="44"/>
        <v>9920.5584040000012</v>
      </c>
      <c r="F2873" s="3">
        <v>112.602</v>
      </c>
    </row>
    <row r="2874" spans="1:6" x14ac:dyDescent="0.25">
      <c r="A2874" s="3">
        <v>3000</v>
      </c>
      <c r="B2874" s="3">
        <v>0</v>
      </c>
      <c r="C2874" s="9" t="s">
        <v>8221</v>
      </c>
      <c r="D2874" s="3">
        <v>0</v>
      </c>
      <c r="E2874">
        <f t="shared" si="44"/>
        <v>12679.210404000001</v>
      </c>
      <c r="F2874" s="3">
        <v>112.602</v>
      </c>
    </row>
    <row r="2875" spans="1:6" x14ac:dyDescent="0.25">
      <c r="A2875" s="3">
        <v>2500</v>
      </c>
      <c r="B2875" s="3">
        <v>953</v>
      </c>
      <c r="C2875" s="9" t="s">
        <v>8221</v>
      </c>
      <c r="D2875" s="3">
        <v>8</v>
      </c>
      <c r="E2875">
        <f t="shared" si="44"/>
        <v>10941.578404000002</v>
      </c>
      <c r="F2875" s="3">
        <v>112.602</v>
      </c>
    </row>
    <row r="2876" spans="1:6" x14ac:dyDescent="0.25">
      <c r="A2876" s="3">
        <v>5000</v>
      </c>
      <c r="B2876" s="3">
        <v>271</v>
      </c>
      <c r="C2876" s="9" t="s">
        <v>8221</v>
      </c>
      <c r="D2876" s="3">
        <v>3</v>
      </c>
      <c r="E2876">
        <f t="shared" si="44"/>
        <v>12012.598404</v>
      </c>
      <c r="F2876" s="3">
        <v>112.602</v>
      </c>
    </row>
    <row r="2877" spans="1:6" x14ac:dyDescent="0.25">
      <c r="A2877" s="3">
        <v>20000</v>
      </c>
      <c r="B2877" s="3">
        <v>7</v>
      </c>
      <c r="C2877" s="9" t="s">
        <v>8221</v>
      </c>
      <c r="D2877" s="3">
        <v>3</v>
      </c>
      <c r="E2877">
        <f t="shared" si="44"/>
        <v>12012.598404</v>
      </c>
      <c r="F2877" s="3">
        <v>112.602</v>
      </c>
    </row>
    <row r="2878" spans="1:6" x14ac:dyDescent="0.25">
      <c r="A2878" s="3">
        <v>150000</v>
      </c>
      <c r="B2878" s="3">
        <v>0</v>
      </c>
      <c r="C2878" s="9" t="s">
        <v>8221</v>
      </c>
      <c r="D2878" s="3">
        <v>0</v>
      </c>
      <c r="E2878">
        <f t="shared" si="44"/>
        <v>12679.210404000001</v>
      </c>
      <c r="F2878" s="3">
        <v>112.602</v>
      </c>
    </row>
    <row r="2879" spans="1:6" x14ac:dyDescent="0.25">
      <c r="A2879" s="3">
        <v>6000</v>
      </c>
      <c r="B2879" s="3">
        <v>650</v>
      </c>
      <c r="C2879" s="9" t="s">
        <v>8221</v>
      </c>
      <c r="D2879" s="3">
        <v>6</v>
      </c>
      <c r="E2879">
        <f t="shared" si="44"/>
        <v>11363.986404000001</v>
      </c>
      <c r="F2879" s="3">
        <v>112.602</v>
      </c>
    </row>
    <row r="2880" spans="1:6" x14ac:dyDescent="0.25">
      <c r="A2880" s="3">
        <v>3000</v>
      </c>
      <c r="B2880" s="3">
        <v>63</v>
      </c>
      <c r="C2880" s="9" t="s">
        <v>8221</v>
      </c>
      <c r="D2880" s="3">
        <v>4</v>
      </c>
      <c r="E2880">
        <f t="shared" si="44"/>
        <v>11794.394404000001</v>
      </c>
      <c r="F2880" s="3">
        <v>112.602</v>
      </c>
    </row>
    <row r="2881" spans="1:6" x14ac:dyDescent="0.25">
      <c r="A2881" s="3">
        <v>11200</v>
      </c>
      <c r="B2881" s="3">
        <v>29</v>
      </c>
      <c r="C2881" s="9" t="s">
        <v>8221</v>
      </c>
      <c r="D2881" s="3">
        <v>1</v>
      </c>
      <c r="E2881">
        <f t="shared" si="44"/>
        <v>12455.006404000002</v>
      </c>
      <c r="F2881" s="3">
        <v>112.602</v>
      </c>
    </row>
    <row r="2882" spans="1:6" x14ac:dyDescent="0.25">
      <c r="A2882" s="3">
        <v>12000</v>
      </c>
      <c r="B2882" s="3">
        <v>2800</v>
      </c>
      <c r="C2882" s="9" t="s">
        <v>8221</v>
      </c>
      <c r="D2882" s="3">
        <v>29</v>
      </c>
      <c r="E2882">
        <f t="shared" si="44"/>
        <v>6989.2944040000002</v>
      </c>
      <c r="F2882" s="3">
        <v>112.602</v>
      </c>
    </row>
    <row r="2883" spans="1:6" x14ac:dyDescent="0.25">
      <c r="A2883" s="3">
        <v>5500</v>
      </c>
      <c r="B2883" s="3">
        <v>0</v>
      </c>
      <c r="C2883" s="9" t="s">
        <v>8221</v>
      </c>
      <c r="D2883" s="3">
        <v>0</v>
      </c>
      <c r="E2883">
        <f t="shared" ref="E2883:E2946" si="45">POWER(D2883-F2883,2)</f>
        <v>12679.210404000001</v>
      </c>
      <c r="F2883" s="3">
        <v>112.602</v>
      </c>
    </row>
    <row r="2884" spans="1:6" x14ac:dyDescent="0.25">
      <c r="A2884" s="3">
        <v>750</v>
      </c>
      <c r="B2884" s="3">
        <v>252</v>
      </c>
      <c r="C2884" s="9" t="s">
        <v>8221</v>
      </c>
      <c r="D2884" s="3">
        <v>4</v>
      </c>
      <c r="E2884">
        <f t="shared" si="45"/>
        <v>11794.394404000001</v>
      </c>
      <c r="F2884" s="3">
        <v>112.602</v>
      </c>
    </row>
    <row r="2885" spans="1:6" x14ac:dyDescent="0.25">
      <c r="A2885" s="3">
        <v>10000</v>
      </c>
      <c r="B2885" s="3">
        <v>1908</v>
      </c>
      <c r="C2885" s="9" t="s">
        <v>8221</v>
      </c>
      <c r="D2885" s="3">
        <v>5</v>
      </c>
      <c r="E2885">
        <f t="shared" si="45"/>
        <v>11578.190404000001</v>
      </c>
      <c r="F2885" s="3">
        <v>112.602</v>
      </c>
    </row>
    <row r="2886" spans="1:6" x14ac:dyDescent="0.25">
      <c r="A2886" s="3">
        <v>45000</v>
      </c>
      <c r="B2886" s="3">
        <v>185</v>
      </c>
      <c r="C2886" s="9" t="s">
        <v>8221</v>
      </c>
      <c r="D2886" s="3">
        <v>4</v>
      </c>
      <c r="E2886">
        <f t="shared" si="45"/>
        <v>11794.394404000001</v>
      </c>
      <c r="F2886" s="3">
        <v>112.602</v>
      </c>
    </row>
    <row r="2887" spans="1:6" x14ac:dyDescent="0.25">
      <c r="A2887" s="3">
        <v>400</v>
      </c>
      <c r="B2887" s="3">
        <v>130</v>
      </c>
      <c r="C2887" s="9" t="s">
        <v>8221</v>
      </c>
      <c r="D2887" s="3">
        <v>5</v>
      </c>
      <c r="E2887">
        <f t="shared" si="45"/>
        <v>11578.190404000001</v>
      </c>
      <c r="F2887" s="3">
        <v>112.602</v>
      </c>
    </row>
    <row r="2888" spans="1:6" x14ac:dyDescent="0.25">
      <c r="A2888" s="3">
        <v>200</v>
      </c>
      <c r="B2888" s="3">
        <v>10</v>
      </c>
      <c r="C2888" s="9" t="s">
        <v>8221</v>
      </c>
      <c r="D2888" s="3">
        <v>1</v>
      </c>
      <c r="E2888">
        <f t="shared" si="45"/>
        <v>12455.006404000002</v>
      </c>
      <c r="F2888" s="3">
        <v>112.602</v>
      </c>
    </row>
    <row r="2889" spans="1:6" x14ac:dyDescent="0.25">
      <c r="A2889" s="3">
        <v>3000</v>
      </c>
      <c r="B2889" s="3">
        <v>5</v>
      </c>
      <c r="C2889" s="9" t="s">
        <v>8221</v>
      </c>
      <c r="D2889" s="3">
        <v>1</v>
      </c>
      <c r="E2889">
        <f t="shared" si="45"/>
        <v>12455.006404000002</v>
      </c>
      <c r="F2889" s="3">
        <v>112.602</v>
      </c>
    </row>
    <row r="2890" spans="1:6" x14ac:dyDescent="0.25">
      <c r="A2890" s="3">
        <v>30000</v>
      </c>
      <c r="B2890" s="3">
        <v>0</v>
      </c>
      <c r="C2890" s="9" t="s">
        <v>8221</v>
      </c>
      <c r="D2890" s="3">
        <v>0</v>
      </c>
      <c r="E2890">
        <f t="shared" si="45"/>
        <v>12679.210404000001</v>
      </c>
      <c r="F2890" s="3">
        <v>112.602</v>
      </c>
    </row>
    <row r="2891" spans="1:6" x14ac:dyDescent="0.25">
      <c r="A2891" s="3">
        <v>3000</v>
      </c>
      <c r="B2891" s="3">
        <v>1142</v>
      </c>
      <c r="C2891" s="9" t="s">
        <v>8221</v>
      </c>
      <c r="D2891" s="3">
        <v>14</v>
      </c>
      <c r="E2891">
        <f t="shared" si="45"/>
        <v>9722.3544040000015</v>
      </c>
      <c r="F2891" s="3">
        <v>112.602</v>
      </c>
    </row>
    <row r="2892" spans="1:6" x14ac:dyDescent="0.25">
      <c r="A2892" s="3">
        <v>2000</v>
      </c>
      <c r="B2892" s="3">
        <v>21</v>
      </c>
      <c r="C2892" s="9" t="s">
        <v>8221</v>
      </c>
      <c r="D2892" s="3">
        <v>3</v>
      </c>
      <c r="E2892">
        <f t="shared" si="45"/>
        <v>12012.598404</v>
      </c>
      <c r="F2892" s="3">
        <v>112.602</v>
      </c>
    </row>
    <row r="2893" spans="1:6" x14ac:dyDescent="0.25">
      <c r="A2893" s="3">
        <v>10000</v>
      </c>
      <c r="B2893" s="3">
        <v>273</v>
      </c>
      <c r="C2893" s="9" t="s">
        <v>8221</v>
      </c>
      <c r="D2893" s="3">
        <v>10</v>
      </c>
      <c r="E2893">
        <f t="shared" si="45"/>
        <v>10527.170404</v>
      </c>
      <c r="F2893" s="3">
        <v>112.602</v>
      </c>
    </row>
    <row r="2894" spans="1:6" x14ac:dyDescent="0.25">
      <c r="A2894" s="3">
        <v>5500</v>
      </c>
      <c r="B2894" s="3">
        <v>500</v>
      </c>
      <c r="C2894" s="9" t="s">
        <v>8221</v>
      </c>
      <c r="D2894" s="3">
        <v>17</v>
      </c>
      <c r="E2894">
        <f t="shared" si="45"/>
        <v>9139.7424040000005</v>
      </c>
      <c r="F2894" s="3">
        <v>112.602</v>
      </c>
    </row>
    <row r="2895" spans="1:6" x14ac:dyDescent="0.25">
      <c r="A2895" s="3">
        <v>5000</v>
      </c>
      <c r="B2895" s="3">
        <v>25</v>
      </c>
      <c r="C2895" s="9" t="s">
        <v>8221</v>
      </c>
      <c r="D2895" s="3">
        <v>2</v>
      </c>
      <c r="E2895">
        <f t="shared" si="45"/>
        <v>12232.802404</v>
      </c>
      <c r="F2895" s="3">
        <v>112.602</v>
      </c>
    </row>
    <row r="2896" spans="1:6" x14ac:dyDescent="0.25">
      <c r="A2896" s="3">
        <v>50000</v>
      </c>
      <c r="B2896" s="3">
        <v>0</v>
      </c>
      <c r="C2896" s="9" t="s">
        <v>8221</v>
      </c>
      <c r="D2896" s="3">
        <v>0</v>
      </c>
      <c r="E2896">
        <f t="shared" si="45"/>
        <v>12679.210404000001</v>
      </c>
      <c r="F2896" s="3">
        <v>112.602</v>
      </c>
    </row>
    <row r="2897" spans="1:6" x14ac:dyDescent="0.25">
      <c r="A2897" s="3">
        <v>500</v>
      </c>
      <c r="B2897" s="3">
        <v>23</v>
      </c>
      <c r="C2897" s="9" t="s">
        <v>8221</v>
      </c>
      <c r="D2897" s="3">
        <v>4</v>
      </c>
      <c r="E2897">
        <f t="shared" si="45"/>
        <v>11794.394404000001</v>
      </c>
      <c r="F2897" s="3">
        <v>112.602</v>
      </c>
    </row>
    <row r="2898" spans="1:6" x14ac:dyDescent="0.25">
      <c r="A2898" s="3">
        <v>3000</v>
      </c>
      <c r="B2898" s="3">
        <v>625</v>
      </c>
      <c r="C2898" s="9" t="s">
        <v>8221</v>
      </c>
      <c r="D2898" s="3">
        <v>12</v>
      </c>
      <c r="E2898">
        <f t="shared" si="45"/>
        <v>10120.762404000001</v>
      </c>
      <c r="F2898" s="3">
        <v>112.602</v>
      </c>
    </row>
    <row r="2899" spans="1:6" x14ac:dyDescent="0.25">
      <c r="A2899" s="3">
        <v>12000</v>
      </c>
      <c r="B2899" s="3">
        <v>550</v>
      </c>
      <c r="C2899" s="9" t="s">
        <v>8221</v>
      </c>
      <c r="D2899" s="3">
        <v>3</v>
      </c>
      <c r="E2899">
        <f t="shared" si="45"/>
        <v>12012.598404</v>
      </c>
      <c r="F2899" s="3">
        <v>112.602</v>
      </c>
    </row>
    <row r="2900" spans="1:6" x14ac:dyDescent="0.25">
      <c r="A2900" s="3">
        <v>7500</v>
      </c>
      <c r="B2900" s="3">
        <v>316</v>
      </c>
      <c r="C2900" s="9" t="s">
        <v>8221</v>
      </c>
      <c r="D2900" s="3">
        <v>12</v>
      </c>
      <c r="E2900">
        <f t="shared" si="45"/>
        <v>10120.762404000001</v>
      </c>
      <c r="F2900" s="3">
        <v>112.602</v>
      </c>
    </row>
    <row r="2901" spans="1:6" x14ac:dyDescent="0.25">
      <c r="A2901" s="3">
        <v>10000</v>
      </c>
      <c r="B2901" s="3">
        <v>0</v>
      </c>
      <c r="C2901" s="9" t="s">
        <v>8221</v>
      </c>
      <c r="D2901" s="3">
        <v>0</v>
      </c>
      <c r="E2901">
        <f t="shared" si="45"/>
        <v>12679.210404000001</v>
      </c>
      <c r="F2901" s="3">
        <v>112.602</v>
      </c>
    </row>
    <row r="2902" spans="1:6" x14ac:dyDescent="0.25">
      <c r="A2902" s="3">
        <v>5500</v>
      </c>
      <c r="B2902" s="3">
        <v>3405</v>
      </c>
      <c r="C2902" s="9" t="s">
        <v>8221</v>
      </c>
      <c r="D2902" s="3">
        <v>7</v>
      </c>
      <c r="E2902">
        <f t="shared" si="45"/>
        <v>11151.782404000001</v>
      </c>
      <c r="F2902" s="3">
        <v>112.602</v>
      </c>
    </row>
    <row r="2903" spans="1:6" x14ac:dyDescent="0.25">
      <c r="A2903" s="3">
        <v>750</v>
      </c>
      <c r="B2903" s="3">
        <v>6</v>
      </c>
      <c r="C2903" s="9" t="s">
        <v>8221</v>
      </c>
      <c r="D2903" s="3">
        <v>2</v>
      </c>
      <c r="E2903">
        <f t="shared" si="45"/>
        <v>12232.802404</v>
      </c>
      <c r="F2903" s="3">
        <v>112.602</v>
      </c>
    </row>
    <row r="2904" spans="1:6" x14ac:dyDescent="0.25">
      <c r="A2904" s="3">
        <v>150000</v>
      </c>
      <c r="B2904" s="3">
        <v>25</v>
      </c>
      <c r="C2904" s="9" t="s">
        <v>8221</v>
      </c>
      <c r="D2904" s="3">
        <v>1</v>
      </c>
      <c r="E2904">
        <f t="shared" si="45"/>
        <v>12455.006404000002</v>
      </c>
      <c r="F2904" s="3">
        <v>112.602</v>
      </c>
    </row>
    <row r="2905" spans="1:6" x14ac:dyDescent="0.25">
      <c r="A2905" s="3">
        <v>5000</v>
      </c>
      <c r="B2905" s="3">
        <v>39</v>
      </c>
      <c r="C2905" s="9" t="s">
        <v>8221</v>
      </c>
      <c r="D2905" s="3">
        <v>4</v>
      </c>
      <c r="E2905">
        <f t="shared" si="45"/>
        <v>11794.394404000001</v>
      </c>
      <c r="F2905" s="3">
        <v>112.602</v>
      </c>
    </row>
    <row r="2906" spans="1:6" x14ac:dyDescent="0.25">
      <c r="A2906" s="3">
        <v>1500</v>
      </c>
      <c r="B2906" s="3">
        <v>75</v>
      </c>
      <c r="C2906" s="9" t="s">
        <v>8221</v>
      </c>
      <c r="D2906" s="3">
        <v>4</v>
      </c>
      <c r="E2906">
        <f t="shared" si="45"/>
        <v>11794.394404000001</v>
      </c>
      <c r="F2906" s="3">
        <v>112.602</v>
      </c>
    </row>
    <row r="2907" spans="1:6" x14ac:dyDescent="0.25">
      <c r="A2907" s="3">
        <v>3500</v>
      </c>
      <c r="B2907" s="3">
        <v>622</v>
      </c>
      <c r="C2907" s="9" t="s">
        <v>8221</v>
      </c>
      <c r="D2907" s="3">
        <v>17</v>
      </c>
      <c r="E2907">
        <f t="shared" si="45"/>
        <v>9139.7424040000005</v>
      </c>
      <c r="F2907" s="3">
        <v>112.602</v>
      </c>
    </row>
    <row r="2908" spans="1:6" x14ac:dyDescent="0.25">
      <c r="A2908" s="3">
        <v>6000</v>
      </c>
      <c r="B2908" s="3">
        <v>565</v>
      </c>
      <c r="C2908" s="9" t="s">
        <v>8221</v>
      </c>
      <c r="D2908" s="3">
        <v>7</v>
      </c>
      <c r="E2908">
        <f t="shared" si="45"/>
        <v>11151.782404000001</v>
      </c>
      <c r="F2908" s="3">
        <v>112.602</v>
      </c>
    </row>
    <row r="2909" spans="1:6" x14ac:dyDescent="0.25">
      <c r="A2909" s="3">
        <v>2500</v>
      </c>
      <c r="B2909" s="3">
        <v>2</v>
      </c>
      <c r="C2909" s="9" t="s">
        <v>8221</v>
      </c>
      <c r="D2909" s="3">
        <v>2</v>
      </c>
      <c r="E2909">
        <f t="shared" si="45"/>
        <v>12232.802404</v>
      </c>
      <c r="F2909" s="3">
        <v>112.602</v>
      </c>
    </row>
    <row r="2910" spans="1:6" x14ac:dyDescent="0.25">
      <c r="A2910" s="3">
        <v>9600</v>
      </c>
      <c r="B2910" s="3">
        <v>264</v>
      </c>
      <c r="C2910" s="9" t="s">
        <v>8221</v>
      </c>
      <c r="D2910" s="3">
        <v>5</v>
      </c>
      <c r="E2910">
        <f t="shared" si="45"/>
        <v>11578.190404000001</v>
      </c>
      <c r="F2910" s="3">
        <v>112.602</v>
      </c>
    </row>
    <row r="2911" spans="1:6" x14ac:dyDescent="0.25">
      <c r="A2911" s="3">
        <v>180000</v>
      </c>
      <c r="B2911" s="3">
        <v>20</v>
      </c>
      <c r="C2911" s="9" t="s">
        <v>8221</v>
      </c>
      <c r="D2911" s="3">
        <v>1</v>
      </c>
      <c r="E2911">
        <f t="shared" si="45"/>
        <v>12455.006404000002</v>
      </c>
      <c r="F2911" s="3">
        <v>112.602</v>
      </c>
    </row>
    <row r="2912" spans="1:6" x14ac:dyDescent="0.25">
      <c r="A2912" s="3">
        <v>30000</v>
      </c>
      <c r="B2912" s="3">
        <v>1</v>
      </c>
      <c r="C2912" s="9" t="s">
        <v>8221</v>
      </c>
      <c r="D2912" s="3">
        <v>1</v>
      </c>
      <c r="E2912">
        <f t="shared" si="45"/>
        <v>12455.006404000002</v>
      </c>
      <c r="F2912" s="3">
        <v>112.602</v>
      </c>
    </row>
    <row r="2913" spans="1:6" x14ac:dyDescent="0.25">
      <c r="A2913" s="3">
        <v>1800</v>
      </c>
      <c r="B2913" s="3">
        <v>657</v>
      </c>
      <c r="C2913" s="9" t="s">
        <v>8221</v>
      </c>
      <c r="D2913" s="3">
        <v>14</v>
      </c>
      <c r="E2913">
        <f t="shared" si="45"/>
        <v>9722.3544040000015</v>
      </c>
      <c r="F2913" s="3">
        <v>112.602</v>
      </c>
    </row>
    <row r="2914" spans="1:6" x14ac:dyDescent="0.25">
      <c r="A2914" s="3">
        <v>14440</v>
      </c>
      <c r="B2914" s="3">
        <v>2030</v>
      </c>
      <c r="C2914" s="9" t="s">
        <v>8221</v>
      </c>
      <c r="D2914" s="3">
        <v>26</v>
      </c>
      <c r="E2914">
        <f t="shared" si="45"/>
        <v>7499.9064040000003</v>
      </c>
      <c r="F2914" s="3">
        <v>112.602</v>
      </c>
    </row>
    <row r="2915" spans="1:6" x14ac:dyDescent="0.25">
      <c r="A2915" s="3">
        <v>10000</v>
      </c>
      <c r="B2915" s="3">
        <v>2</v>
      </c>
      <c r="C2915" s="9" t="s">
        <v>8221</v>
      </c>
      <c r="D2915" s="3">
        <v>2</v>
      </c>
      <c r="E2915">
        <f t="shared" si="45"/>
        <v>12232.802404</v>
      </c>
      <c r="F2915" s="3">
        <v>112.602</v>
      </c>
    </row>
    <row r="2916" spans="1:6" x14ac:dyDescent="0.25">
      <c r="A2916" s="3">
        <v>25000</v>
      </c>
      <c r="B2916" s="3">
        <v>1</v>
      </c>
      <c r="C2916" s="9" t="s">
        <v>8221</v>
      </c>
      <c r="D2916" s="3">
        <v>1</v>
      </c>
      <c r="E2916">
        <f t="shared" si="45"/>
        <v>12455.006404000002</v>
      </c>
      <c r="F2916" s="3">
        <v>112.602</v>
      </c>
    </row>
    <row r="2917" spans="1:6" x14ac:dyDescent="0.25">
      <c r="A2917" s="3">
        <v>1000</v>
      </c>
      <c r="B2917" s="3">
        <v>611</v>
      </c>
      <c r="C2917" s="9" t="s">
        <v>8221</v>
      </c>
      <c r="D2917" s="3">
        <v>3</v>
      </c>
      <c r="E2917">
        <f t="shared" si="45"/>
        <v>12012.598404</v>
      </c>
      <c r="F2917" s="3">
        <v>112.602</v>
      </c>
    </row>
    <row r="2918" spans="1:6" x14ac:dyDescent="0.25">
      <c r="A2918" s="3">
        <v>1850</v>
      </c>
      <c r="B2918" s="3">
        <v>145</v>
      </c>
      <c r="C2918" s="9" t="s">
        <v>8221</v>
      </c>
      <c r="D2918" s="3">
        <v>7</v>
      </c>
      <c r="E2918">
        <f t="shared" si="45"/>
        <v>11151.782404000001</v>
      </c>
      <c r="F2918" s="3">
        <v>112.602</v>
      </c>
    </row>
    <row r="2919" spans="1:6" x14ac:dyDescent="0.25">
      <c r="A2919" s="3">
        <v>2000</v>
      </c>
      <c r="B2919" s="3">
        <v>437</v>
      </c>
      <c r="C2919" s="9" t="s">
        <v>8221</v>
      </c>
      <c r="D2919" s="3">
        <v>9</v>
      </c>
      <c r="E2919">
        <f t="shared" si="45"/>
        <v>10733.374404</v>
      </c>
      <c r="F2919" s="3">
        <v>112.602</v>
      </c>
    </row>
    <row r="2920" spans="1:6" x14ac:dyDescent="0.25">
      <c r="A2920" s="3">
        <v>5000</v>
      </c>
      <c r="B2920" s="3">
        <v>1362</v>
      </c>
      <c r="C2920" s="9" t="s">
        <v>8221</v>
      </c>
      <c r="D2920" s="3">
        <v>20</v>
      </c>
      <c r="E2920">
        <f t="shared" si="45"/>
        <v>8575.1304040000014</v>
      </c>
      <c r="F2920" s="3">
        <v>112.602</v>
      </c>
    </row>
    <row r="2921" spans="1:6" x14ac:dyDescent="0.25">
      <c r="A2921" s="3">
        <v>600</v>
      </c>
      <c r="B2921" s="3">
        <v>51</v>
      </c>
      <c r="C2921" s="9" t="s">
        <v>8221</v>
      </c>
      <c r="D2921" s="3">
        <v>6</v>
      </c>
      <c r="E2921">
        <f t="shared" si="45"/>
        <v>11363.986404000001</v>
      </c>
      <c r="F2921" s="3">
        <v>112.602</v>
      </c>
    </row>
    <row r="2922" spans="1:6" x14ac:dyDescent="0.25">
      <c r="A2922" s="3">
        <v>2500</v>
      </c>
      <c r="B2922" s="3">
        <v>671</v>
      </c>
      <c r="C2922" s="9" t="s">
        <v>8221</v>
      </c>
      <c r="D2922" s="3">
        <v>13</v>
      </c>
      <c r="E2922">
        <f t="shared" si="45"/>
        <v>9920.5584040000012</v>
      </c>
      <c r="F2922" s="3">
        <v>112.602</v>
      </c>
    </row>
    <row r="2923" spans="1:6" x14ac:dyDescent="0.25">
      <c r="A2923" s="3">
        <v>100</v>
      </c>
      <c r="B2923" s="3">
        <v>129</v>
      </c>
      <c r="C2923" s="8" t="s">
        <v>8219</v>
      </c>
      <c r="D2923" s="3">
        <v>3</v>
      </c>
      <c r="E2923">
        <f t="shared" si="45"/>
        <v>12012.598404</v>
      </c>
      <c r="F2923" s="3">
        <v>112.602</v>
      </c>
    </row>
    <row r="2924" spans="1:6" x14ac:dyDescent="0.25">
      <c r="A2924" s="3">
        <v>500</v>
      </c>
      <c r="B2924" s="3">
        <v>500</v>
      </c>
      <c r="C2924" s="8" t="s">
        <v>8219</v>
      </c>
      <c r="D2924" s="3">
        <v>6</v>
      </c>
      <c r="E2924">
        <f t="shared" si="45"/>
        <v>11363.986404000001</v>
      </c>
      <c r="F2924" s="3">
        <v>112.602</v>
      </c>
    </row>
    <row r="2925" spans="1:6" x14ac:dyDescent="0.25">
      <c r="A2925" s="3">
        <v>300</v>
      </c>
      <c r="B2925" s="3">
        <v>300</v>
      </c>
      <c r="C2925" s="8" t="s">
        <v>8219</v>
      </c>
      <c r="D2925" s="3">
        <v>10</v>
      </c>
      <c r="E2925">
        <f t="shared" si="45"/>
        <v>10527.170404</v>
      </c>
      <c r="F2925" s="3">
        <v>112.602</v>
      </c>
    </row>
    <row r="2926" spans="1:6" x14ac:dyDescent="0.25">
      <c r="A2926" s="3">
        <v>25000</v>
      </c>
      <c r="B2926" s="3">
        <v>25800</v>
      </c>
      <c r="C2926" s="8" t="s">
        <v>8219</v>
      </c>
      <c r="D2926" s="3">
        <v>147</v>
      </c>
      <c r="E2926">
        <f t="shared" si="45"/>
        <v>1183.2224039999996</v>
      </c>
      <c r="F2926" s="3">
        <v>112.602</v>
      </c>
    </row>
    <row r="2927" spans="1:6" x14ac:dyDescent="0.25">
      <c r="A2927" s="3">
        <v>45000</v>
      </c>
      <c r="B2927" s="3">
        <v>46100.69</v>
      </c>
      <c r="C2927" s="8" t="s">
        <v>8219</v>
      </c>
      <c r="D2927" s="3">
        <v>199</v>
      </c>
      <c r="E2927">
        <f t="shared" si="45"/>
        <v>7464.614403999999</v>
      </c>
      <c r="F2927" s="3">
        <v>112.602</v>
      </c>
    </row>
    <row r="2928" spans="1:6" x14ac:dyDescent="0.25">
      <c r="A2928" s="3">
        <v>3000</v>
      </c>
      <c r="B2928" s="3">
        <v>3750</v>
      </c>
      <c r="C2928" s="8" t="s">
        <v>8219</v>
      </c>
      <c r="D2928" s="3">
        <v>50</v>
      </c>
      <c r="E2928">
        <f t="shared" si="45"/>
        <v>3919.0104040000006</v>
      </c>
      <c r="F2928" s="3">
        <v>112.602</v>
      </c>
    </row>
    <row r="2929" spans="1:6" x14ac:dyDescent="0.25">
      <c r="A2929" s="3">
        <v>1800</v>
      </c>
      <c r="B2929" s="3">
        <v>2355</v>
      </c>
      <c r="C2929" s="8" t="s">
        <v>8219</v>
      </c>
      <c r="D2929" s="3">
        <v>21</v>
      </c>
      <c r="E2929">
        <f t="shared" si="45"/>
        <v>8390.9264039999998</v>
      </c>
      <c r="F2929" s="3">
        <v>112.602</v>
      </c>
    </row>
    <row r="2930" spans="1:6" x14ac:dyDescent="0.25">
      <c r="A2930" s="3">
        <v>1000</v>
      </c>
      <c r="B2930" s="3">
        <v>1000</v>
      </c>
      <c r="C2930" s="8" t="s">
        <v>8219</v>
      </c>
      <c r="D2930" s="3">
        <v>24</v>
      </c>
      <c r="E2930">
        <f t="shared" si="45"/>
        <v>7850.3144040000006</v>
      </c>
      <c r="F2930" s="3">
        <v>112.602</v>
      </c>
    </row>
    <row r="2931" spans="1:6" x14ac:dyDescent="0.25">
      <c r="A2931" s="3">
        <v>8000</v>
      </c>
      <c r="B2931" s="3">
        <v>8165.55</v>
      </c>
      <c r="C2931" s="8" t="s">
        <v>8219</v>
      </c>
      <c r="D2931" s="3">
        <v>32</v>
      </c>
      <c r="E2931">
        <f t="shared" si="45"/>
        <v>6496.682404000001</v>
      </c>
      <c r="F2931" s="3">
        <v>112.602</v>
      </c>
    </row>
    <row r="2932" spans="1:6" x14ac:dyDescent="0.25">
      <c r="A2932" s="3">
        <v>10000</v>
      </c>
      <c r="B2932" s="3">
        <v>10092</v>
      </c>
      <c r="C2932" s="8" t="s">
        <v>8219</v>
      </c>
      <c r="D2932" s="3">
        <v>62</v>
      </c>
      <c r="E2932">
        <f t="shared" si="45"/>
        <v>2560.5624040000002</v>
      </c>
      <c r="F2932" s="3">
        <v>112.602</v>
      </c>
    </row>
    <row r="2933" spans="1:6" x14ac:dyDescent="0.25">
      <c r="A2933" s="3">
        <v>750</v>
      </c>
      <c r="B2933" s="3">
        <v>795</v>
      </c>
      <c r="C2933" s="8" t="s">
        <v>8219</v>
      </c>
      <c r="D2933" s="3">
        <v>9</v>
      </c>
      <c r="E2933">
        <f t="shared" si="45"/>
        <v>10733.374404</v>
      </c>
      <c r="F2933" s="3">
        <v>112.602</v>
      </c>
    </row>
    <row r="2934" spans="1:6" x14ac:dyDescent="0.25">
      <c r="A2934" s="3">
        <v>3100</v>
      </c>
      <c r="B2934" s="3">
        <v>3258</v>
      </c>
      <c r="C2934" s="8" t="s">
        <v>8219</v>
      </c>
      <c r="D2934" s="3">
        <v>38</v>
      </c>
      <c r="E2934">
        <f t="shared" si="45"/>
        <v>5565.4584040000009</v>
      </c>
      <c r="F2934" s="3">
        <v>112.602</v>
      </c>
    </row>
    <row r="2935" spans="1:6" x14ac:dyDescent="0.25">
      <c r="A2935" s="3">
        <v>2500</v>
      </c>
      <c r="B2935" s="3">
        <v>2569</v>
      </c>
      <c r="C2935" s="8" t="s">
        <v>8219</v>
      </c>
      <c r="D2935" s="3">
        <v>54</v>
      </c>
      <c r="E2935">
        <f t="shared" si="45"/>
        <v>3434.1944040000003</v>
      </c>
      <c r="F2935" s="3">
        <v>112.602</v>
      </c>
    </row>
    <row r="2936" spans="1:6" x14ac:dyDescent="0.25">
      <c r="A2936" s="3">
        <v>2500</v>
      </c>
      <c r="B2936" s="3">
        <v>2700</v>
      </c>
      <c r="C2936" s="8" t="s">
        <v>8219</v>
      </c>
      <c r="D2936" s="3">
        <v>37</v>
      </c>
      <c r="E2936">
        <f t="shared" si="45"/>
        <v>5715.6624040000006</v>
      </c>
      <c r="F2936" s="3">
        <v>112.602</v>
      </c>
    </row>
    <row r="2937" spans="1:6" x14ac:dyDescent="0.25">
      <c r="A2937" s="3">
        <v>3500</v>
      </c>
      <c r="B2937" s="3">
        <v>3531</v>
      </c>
      <c r="C2937" s="8" t="s">
        <v>8219</v>
      </c>
      <c r="D2937" s="3">
        <v>39</v>
      </c>
      <c r="E2937">
        <f t="shared" si="45"/>
        <v>5417.2544040000002</v>
      </c>
      <c r="F2937" s="3">
        <v>112.602</v>
      </c>
    </row>
    <row r="2938" spans="1:6" x14ac:dyDescent="0.25">
      <c r="A2938" s="3">
        <v>1000</v>
      </c>
      <c r="B2938" s="3">
        <v>1280</v>
      </c>
      <c r="C2938" s="8" t="s">
        <v>8219</v>
      </c>
      <c r="D2938" s="3">
        <v>34</v>
      </c>
      <c r="E2938">
        <f t="shared" si="45"/>
        <v>6178.2744040000007</v>
      </c>
      <c r="F2938" s="3">
        <v>112.602</v>
      </c>
    </row>
    <row r="2939" spans="1:6" x14ac:dyDescent="0.25">
      <c r="A2939" s="3">
        <v>1500</v>
      </c>
      <c r="B2939" s="3">
        <v>2000</v>
      </c>
      <c r="C2939" s="8" t="s">
        <v>8219</v>
      </c>
      <c r="D2939" s="3">
        <v>55</v>
      </c>
      <c r="E2939">
        <f t="shared" si="45"/>
        <v>3317.9904040000006</v>
      </c>
      <c r="F2939" s="3">
        <v>112.602</v>
      </c>
    </row>
    <row r="2940" spans="1:6" x14ac:dyDescent="0.25">
      <c r="A2940" s="3">
        <v>4000</v>
      </c>
      <c r="B2940" s="3">
        <v>4055</v>
      </c>
      <c r="C2940" s="8" t="s">
        <v>8219</v>
      </c>
      <c r="D2940" s="3">
        <v>32</v>
      </c>
      <c r="E2940">
        <f t="shared" si="45"/>
        <v>6496.682404000001</v>
      </c>
      <c r="F2940" s="3">
        <v>112.602</v>
      </c>
    </row>
    <row r="2941" spans="1:6" x14ac:dyDescent="0.25">
      <c r="A2941" s="3">
        <v>8000</v>
      </c>
      <c r="B2941" s="3">
        <v>8230</v>
      </c>
      <c r="C2941" s="8" t="s">
        <v>8219</v>
      </c>
      <c r="D2941" s="3">
        <v>25</v>
      </c>
      <c r="E2941">
        <f t="shared" si="45"/>
        <v>7674.1104040000009</v>
      </c>
      <c r="F2941" s="3">
        <v>112.602</v>
      </c>
    </row>
    <row r="2942" spans="1:6" x14ac:dyDescent="0.25">
      <c r="A2942" s="3">
        <v>2500</v>
      </c>
      <c r="B2942" s="3">
        <v>2681</v>
      </c>
      <c r="C2942" s="8" t="s">
        <v>8219</v>
      </c>
      <c r="D2942" s="3">
        <v>33</v>
      </c>
      <c r="E2942">
        <f t="shared" si="45"/>
        <v>6336.4784040000004</v>
      </c>
      <c r="F2942" s="3">
        <v>112.602</v>
      </c>
    </row>
    <row r="2943" spans="1:6" x14ac:dyDescent="0.25">
      <c r="A2943" s="3">
        <v>25000</v>
      </c>
      <c r="B2943" s="3">
        <v>1</v>
      </c>
      <c r="C2943" s="9" t="s">
        <v>8221</v>
      </c>
      <c r="D2943" s="3">
        <v>1</v>
      </c>
      <c r="E2943">
        <f t="shared" si="45"/>
        <v>12455.006404000002</v>
      </c>
      <c r="F2943" s="3">
        <v>112.602</v>
      </c>
    </row>
    <row r="2944" spans="1:6" x14ac:dyDescent="0.25">
      <c r="A2944" s="3">
        <v>200000</v>
      </c>
      <c r="B2944" s="3">
        <v>40850</v>
      </c>
      <c r="C2944" s="9" t="s">
        <v>8221</v>
      </c>
      <c r="D2944" s="3">
        <v>202</v>
      </c>
      <c r="E2944">
        <f t="shared" si="45"/>
        <v>7992.0024039999989</v>
      </c>
      <c r="F2944" s="3">
        <v>112.602</v>
      </c>
    </row>
    <row r="2945" spans="1:6" x14ac:dyDescent="0.25">
      <c r="A2945" s="3">
        <v>3000</v>
      </c>
      <c r="B2945" s="3">
        <v>0</v>
      </c>
      <c r="C2945" s="9" t="s">
        <v>8221</v>
      </c>
      <c r="D2945" s="3">
        <v>0</v>
      </c>
      <c r="E2945">
        <f t="shared" si="45"/>
        <v>12679.210404000001</v>
      </c>
      <c r="F2945" s="3">
        <v>112.602</v>
      </c>
    </row>
    <row r="2946" spans="1:6" x14ac:dyDescent="0.25">
      <c r="A2946" s="3">
        <v>10000</v>
      </c>
      <c r="B2946" s="3">
        <v>100</v>
      </c>
      <c r="C2946" s="9" t="s">
        <v>8221</v>
      </c>
      <c r="D2946" s="3">
        <v>1</v>
      </c>
      <c r="E2946">
        <f t="shared" si="45"/>
        <v>12455.006404000002</v>
      </c>
      <c r="F2946" s="3">
        <v>112.602</v>
      </c>
    </row>
    <row r="2947" spans="1:6" x14ac:dyDescent="0.25">
      <c r="A2947" s="3">
        <v>50000</v>
      </c>
      <c r="B2947" s="3">
        <v>0</v>
      </c>
      <c r="C2947" s="9" t="s">
        <v>8221</v>
      </c>
      <c r="D2947" s="3">
        <v>0</v>
      </c>
      <c r="E2947">
        <f t="shared" ref="E2947:E3010" si="46">POWER(D2947-F2947,2)</f>
        <v>12679.210404000001</v>
      </c>
      <c r="F2947" s="3">
        <v>112.602</v>
      </c>
    </row>
    <row r="2948" spans="1:6" x14ac:dyDescent="0.25">
      <c r="A2948" s="3">
        <v>2000</v>
      </c>
      <c r="B2948" s="3">
        <v>2</v>
      </c>
      <c r="C2948" s="9" t="s">
        <v>8221</v>
      </c>
      <c r="D2948" s="3">
        <v>2</v>
      </c>
      <c r="E2948">
        <f t="shared" si="46"/>
        <v>12232.802404</v>
      </c>
      <c r="F2948" s="3">
        <v>112.602</v>
      </c>
    </row>
    <row r="2949" spans="1:6" x14ac:dyDescent="0.25">
      <c r="A2949" s="3">
        <v>25000</v>
      </c>
      <c r="B2949" s="3">
        <v>1072</v>
      </c>
      <c r="C2949" s="9" t="s">
        <v>8221</v>
      </c>
      <c r="D2949" s="3">
        <v>13</v>
      </c>
      <c r="E2949">
        <f t="shared" si="46"/>
        <v>9920.5584040000012</v>
      </c>
      <c r="F2949" s="3">
        <v>112.602</v>
      </c>
    </row>
    <row r="2950" spans="1:6" x14ac:dyDescent="0.25">
      <c r="A2950" s="3">
        <v>500000</v>
      </c>
      <c r="B2950" s="3">
        <v>24</v>
      </c>
      <c r="C2950" s="9" t="s">
        <v>8221</v>
      </c>
      <c r="D2950" s="3">
        <v>9</v>
      </c>
      <c r="E2950">
        <f t="shared" si="46"/>
        <v>10733.374404</v>
      </c>
      <c r="F2950" s="3">
        <v>112.602</v>
      </c>
    </row>
    <row r="2951" spans="1:6" x14ac:dyDescent="0.25">
      <c r="A2951" s="3">
        <v>1000</v>
      </c>
      <c r="B2951" s="3">
        <v>25</v>
      </c>
      <c r="C2951" s="9" t="s">
        <v>8221</v>
      </c>
      <c r="D2951" s="3">
        <v>2</v>
      </c>
      <c r="E2951">
        <f t="shared" si="46"/>
        <v>12232.802404</v>
      </c>
      <c r="F2951" s="3">
        <v>112.602</v>
      </c>
    </row>
    <row r="2952" spans="1:6" x14ac:dyDescent="0.25">
      <c r="A2952" s="3">
        <v>5000000</v>
      </c>
      <c r="B2952" s="3">
        <v>0</v>
      </c>
      <c r="C2952" s="9" t="s">
        <v>8221</v>
      </c>
      <c r="D2952" s="3">
        <v>0</v>
      </c>
      <c r="E2952">
        <f t="shared" si="46"/>
        <v>12679.210404000001</v>
      </c>
      <c r="F2952" s="3">
        <v>112.602</v>
      </c>
    </row>
    <row r="2953" spans="1:6" x14ac:dyDescent="0.25">
      <c r="A2953" s="3">
        <v>50000</v>
      </c>
      <c r="B2953" s="3">
        <v>1096</v>
      </c>
      <c r="C2953" s="7" t="s">
        <v>8220</v>
      </c>
      <c r="D2953" s="3">
        <v>58</v>
      </c>
      <c r="E2953">
        <f t="shared" si="46"/>
        <v>2981.3784040000005</v>
      </c>
      <c r="F2953" s="3">
        <v>112.602</v>
      </c>
    </row>
    <row r="2954" spans="1:6" x14ac:dyDescent="0.25">
      <c r="A2954" s="3">
        <v>20000</v>
      </c>
      <c r="B2954" s="3">
        <v>1605</v>
      </c>
      <c r="C2954" s="7" t="s">
        <v>8220</v>
      </c>
      <c r="D2954" s="3">
        <v>8</v>
      </c>
      <c r="E2954">
        <f t="shared" si="46"/>
        <v>10941.578404000002</v>
      </c>
      <c r="F2954" s="3">
        <v>112.602</v>
      </c>
    </row>
    <row r="2955" spans="1:6" x14ac:dyDescent="0.25">
      <c r="A2955" s="3">
        <v>400000</v>
      </c>
      <c r="B2955" s="3">
        <v>605</v>
      </c>
      <c r="C2955" s="7" t="s">
        <v>8220</v>
      </c>
      <c r="D2955" s="3">
        <v>3</v>
      </c>
      <c r="E2955">
        <f t="shared" si="46"/>
        <v>12012.598404</v>
      </c>
      <c r="F2955" s="3">
        <v>112.602</v>
      </c>
    </row>
    <row r="2956" spans="1:6" x14ac:dyDescent="0.25">
      <c r="A2956" s="3">
        <v>15000</v>
      </c>
      <c r="B2956" s="3">
        <v>0</v>
      </c>
      <c r="C2956" s="7" t="s">
        <v>8220</v>
      </c>
      <c r="D2956" s="3">
        <v>0</v>
      </c>
      <c r="E2956">
        <f t="shared" si="46"/>
        <v>12679.210404000001</v>
      </c>
      <c r="F2956" s="3">
        <v>112.602</v>
      </c>
    </row>
    <row r="2957" spans="1:6" x14ac:dyDescent="0.25">
      <c r="A2957" s="3">
        <v>1200</v>
      </c>
      <c r="B2957" s="3">
        <v>715</v>
      </c>
      <c r="C2957" s="7" t="s">
        <v>8220</v>
      </c>
      <c r="D2957" s="3">
        <v>11</v>
      </c>
      <c r="E2957">
        <f t="shared" si="46"/>
        <v>10322.966404000001</v>
      </c>
      <c r="F2957" s="3">
        <v>112.602</v>
      </c>
    </row>
    <row r="2958" spans="1:6" x14ac:dyDescent="0.25">
      <c r="A2958" s="3">
        <v>7900</v>
      </c>
      <c r="B2958" s="3">
        <v>1322</v>
      </c>
      <c r="C2958" s="7" t="s">
        <v>8220</v>
      </c>
      <c r="D2958" s="3">
        <v>20</v>
      </c>
      <c r="E2958">
        <f t="shared" si="46"/>
        <v>8575.1304040000014</v>
      </c>
      <c r="F2958" s="3">
        <v>112.602</v>
      </c>
    </row>
    <row r="2959" spans="1:6" x14ac:dyDescent="0.25">
      <c r="A2959" s="3">
        <v>15000</v>
      </c>
      <c r="B2959" s="3">
        <v>280</v>
      </c>
      <c r="C2959" s="7" t="s">
        <v>8220</v>
      </c>
      <c r="D2959" s="3">
        <v>3</v>
      </c>
      <c r="E2959">
        <f t="shared" si="46"/>
        <v>12012.598404</v>
      </c>
      <c r="F2959" s="3">
        <v>112.602</v>
      </c>
    </row>
    <row r="2960" spans="1:6" x14ac:dyDescent="0.25">
      <c r="A2960" s="3">
        <v>80000</v>
      </c>
      <c r="B2960" s="3">
        <v>0</v>
      </c>
      <c r="C2960" s="7" t="s">
        <v>8220</v>
      </c>
      <c r="D2960" s="3">
        <v>0</v>
      </c>
      <c r="E2960">
        <f t="shared" si="46"/>
        <v>12679.210404000001</v>
      </c>
      <c r="F2960" s="3">
        <v>112.602</v>
      </c>
    </row>
    <row r="2961" spans="1:6" x14ac:dyDescent="0.25">
      <c r="A2961" s="3">
        <v>10000</v>
      </c>
      <c r="B2961" s="3">
        <v>0</v>
      </c>
      <c r="C2961" s="7" t="s">
        <v>8220</v>
      </c>
      <c r="D2961" s="3">
        <v>0</v>
      </c>
      <c r="E2961">
        <f t="shared" si="46"/>
        <v>12679.210404000001</v>
      </c>
      <c r="F2961" s="3">
        <v>112.602</v>
      </c>
    </row>
    <row r="2962" spans="1:6" x14ac:dyDescent="0.25">
      <c r="A2962" s="3">
        <v>30000000</v>
      </c>
      <c r="B2962" s="3">
        <v>0</v>
      </c>
      <c r="C2962" s="7" t="s">
        <v>8220</v>
      </c>
      <c r="D2962" s="3">
        <v>0</v>
      </c>
      <c r="E2962">
        <f t="shared" si="46"/>
        <v>12679.210404000001</v>
      </c>
      <c r="F2962" s="3">
        <v>112.602</v>
      </c>
    </row>
    <row r="2963" spans="1:6" x14ac:dyDescent="0.25">
      <c r="A2963" s="3">
        <v>5000</v>
      </c>
      <c r="B2963" s="3">
        <v>5481</v>
      </c>
      <c r="C2963" s="8" t="s">
        <v>8219</v>
      </c>
      <c r="D2963" s="3">
        <v>108</v>
      </c>
      <c r="E2963">
        <f t="shared" si="46"/>
        <v>21.178404000000036</v>
      </c>
      <c r="F2963" s="3">
        <v>112.602</v>
      </c>
    </row>
    <row r="2964" spans="1:6" x14ac:dyDescent="0.25">
      <c r="A2964" s="3">
        <v>1000</v>
      </c>
      <c r="B2964" s="3">
        <v>1218</v>
      </c>
      <c r="C2964" s="8" t="s">
        <v>8219</v>
      </c>
      <c r="D2964" s="3">
        <v>20</v>
      </c>
      <c r="E2964">
        <f t="shared" si="46"/>
        <v>8575.1304040000014</v>
      </c>
      <c r="F2964" s="3">
        <v>112.602</v>
      </c>
    </row>
    <row r="2965" spans="1:6" x14ac:dyDescent="0.25">
      <c r="A2965" s="3">
        <v>10000</v>
      </c>
      <c r="B2965" s="3">
        <v>10685</v>
      </c>
      <c r="C2965" s="8" t="s">
        <v>8219</v>
      </c>
      <c r="D2965" s="3">
        <v>98</v>
      </c>
      <c r="E2965">
        <f t="shared" si="46"/>
        <v>213.21840400000011</v>
      </c>
      <c r="F2965" s="3">
        <v>112.602</v>
      </c>
    </row>
    <row r="2966" spans="1:6" x14ac:dyDescent="0.25">
      <c r="A2966" s="3">
        <v>5000</v>
      </c>
      <c r="B2966" s="3">
        <v>5035.6899999999996</v>
      </c>
      <c r="C2966" s="8" t="s">
        <v>8219</v>
      </c>
      <c r="D2966" s="3">
        <v>196</v>
      </c>
      <c r="E2966">
        <f t="shared" si="46"/>
        <v>6955.2264039999991</v>
      </c>
      <c r="F2966" s="3">
        <v>112.602</v>
      </c>
    </row>
    <row r="2967" spans="1:6" x14ac:dyDescent="0.25">
      <c r="A2967" s="3">
        <v>1500</v>
      </c>
      <c r="B2967" s="3">
        <v>1635</v>
      </c>
      <c r="C2967" s="8" t="s">
        <v>8219</v>
      </c>
      <c r="D2967" s="3">
        <v>39</v>
      </c>
      <c r="E2967">
        <f t="shared" si="46"/>
        <v>5417.2544040000002</v>
      </c>
      <c r="F2967" s="3">
        <v>112.602</v>
      </c>
    </row>
    <row r="2968" spans="1:6" x14ac:dyDescent="0.25">
      <c r="A2968" s="3">
        <v>10000</v>
      </c>
      <c r="B2968" s="3">
        <v>11363</v>
      </c>
      <c r="C2968" s="8" t="s">
        <v>8219</v>
      </c>
      <c r="D2968" s="3">
        <v>128</v>
      </c>
      <c r="E2968">
        <f t="shared" si="46"/>
        <v>237.09840399999987</v>
      </c>
      <c r="F2968" s="3">
        <v>112.602</v>
      </c>
    </row>
    <row r="2969" spans="1:6" x14ac:dyDescent="0.25">
      <c r="A2969" s="3">
        <v>5000</v>
      </c>
      <c r="B2969" s="3">
        <v>5696</v>
      </c>
      <c r="C2969" s="8" t="s">
        <v>8219</v>
      </c>
      <c r="D2969" s="3">
        <v>71</v>
      </c>
      <c r="E2969">
        <f t="shared" si="46"/>
        <v>1730.7264040000002</v>
      </c>
      <c r="F2969" s="3">
        <v>112.602</v>
      </c>
    </row>
    <row r="2970" spans="1:6" x14ac:dyDescent="0.25">
      <c r="A2970" s="3">
        <v>3500</v>
      </c>
      <c r="B2970" s="3">
        <v>3710</v>
      </c>
      <c r="C2970" s="8" t="s">
        <v>8219</v>
      </c>
      <c r="D2970" s="3">
        <v>47</v>
      </c>
      <c r="E2970">
        <f t="shared" si="46"/>
        <v>4303.6224040000006</v>
      </c>
      <c r="F2970" s="3">
        <v>112.602</v>
      </c>
    </row>
    <row r="2971" spans="1:6" x14ac:dyDescent="0.25">
      <c r="A2971" s="3">
        <v>1000</v>
      </c>
      <c r="B2971" s="3">
        <v>1625</v>
      </c>
      <c r="C2971" s="8" t="s">
        <v>8219</v>
      </c>
      <c r="D2971" s="3">
        <v>17</v>
      </c>
      <c r="E2971">
        <f t="shared" si="46"/>
        <v>9139.7424040000005</v>
      </c>
      <c r="F2971" s="3">
        <v>112.602</v>
      </c>
    </row>
    <row r="2972" spans="1:6" x14ac:dyDescent="0.25">
      <c r="A2972" s="3">
        <v>6000</v>
      </c>
      <c r="B2972" s="3">
        <v>6360</v>
      </c>
      <c r="C2972" s="8" t="s">
        <v>8219</v>
      </c>
      <c r="D2972" s="3">
        <v>91</v>
      </c>
      <c r="E2972">
        <f t="shared" si="46"/>
        <v>466.64640400000019</v>
      </c>
      <c r="F2972" s="3">
        <v>112.602</v>
      </c>
    </row>
    <row r="2973" spans="1:6" x14ac:dyDescent="0.25">
      <c r="A2973" s="3">
        <v>3200</v>
      </c>
      <c r="B2973" s="3">
        <v>3205</v>
      </c>
      <c r="C2973" s="8" t="s">
        <v>8219</v>
      </c>
      <c r="D2973" s="3">
        <v>43</v>
      </c>
      <c r="E2973">
        <f t="shared" si="46"/>
        <v>4844.4384040000004</v>
      </c>
      <c r="F2973" s="3">
        <v>112.602</v>
      </c>
    </row>
    <row r="2974" spans="1:6" x14ac:dyDescent="0.25">
      <c r="A2974" s="3">
        <v>2000</v>
      </c>
      <c r="B2974" s="3">
        <v>2107</v>
      </c>
      <c r="C2974" s="8" t="s">
        <v>8219</v>
      </c>
      <c r="D2974" s="3">
        <v>17</v>
      </c>
      <c r="E2974">
        <f t="shared" si="46"/>
        <v>9139.7424040000005</v>
      </c>
      <c r="F2974" s="3">
        <v>112.602</v>
      </c>
    </row>
    <row r="2975" spans="1:6" x14ac:dyDescent="0.25">
      <c r="A2975" s="3">
        <v>5000</v>
      </c>
      <c r="B2975" s="3">
        <v>8740</v>
      </c>
      <c r="C2975" s="8" t="s">
        <v>8219</v>
      </c>
      <c r="D2975" s="3">
        <v>33</v>
      </c>
      <c r="E2975">
        <f t="shared" si="46"/>
        <v>6336.4784040000004</v>
      </c>
      <c r="F2975" s="3">
        <v>112.602</v>
      </c>
    </row>
    <row r="2976" spans="1:6" x14ac:dyDescent="0.25">
      <c r="A2976" s="3">
        <v>5000</v>
      </c>
      <c r="B2976" s="3">
        <v>5100</v>
      </c>
      <c r="C2976" s="8" t="s">
        <v>8219</v>
      </c>
      <c r="D2976" s="3">
        <v>87</v>
      </c>
      <c r="E2976">
        <f t="shared" si="46"/>
        <v>655.46240400000022</v>
      </c>
      <c r="F2976" s="3">
        <v>112.602</v>
      </c>
    </row>
    <row r="2977" spans="1:6" x14ac:dyDescent="0.25">
      <c r="A2977" s="3">
        <v>8000</v>
      </c>
      <c r="B2977" s="3">
        <v>8010</v>
      </c>
      <c r="C2977" s="8" t="s">
        <v>8219</v>
      </c>
      <c r="D2977" s="3">
        <v>113</v>
      </c>
      <c r="E2977">
        <f t="shared" si="46"/>
        <v>0.15840399999999694</v>
      </c>
      <c r="F2977" s="3">
        <v>112.602</v>
      </c>
    </row>
    <row r="2978" spans="1:6" x14ac:dyDescent="0.25">
      <c r="A2978" s="3">
        <v>70</v>
      </c>
      <c r="B2978" s="3">
        <v>120</v>
      </c>
      <c r="C2978" s="8" t="s">
        <v>8219</v>
      </c>
      <c r="D2978" s="3">
        <v>14</v>
      </c>
      <c r="E2978">
        <f t="shared" si="46"/>
        <v>9722.3544040000015</v>
      </c>
      <c r="F2978" s="3">
        <v>112.602</v>
      </c>
    </row>
    <row r="2979" spans="1:6" x14ac:dyDescent="0.25">
      <c r="A2979" s="3">
        <v>3000</v>
      </c>
      <c r="B2979" s="3">
        <v>3407</v>
      </c>
      <c r="C2979" s="8" t="s">
        <v>8219</v>
      </c>
      <c r="D2979" s="3">
        <v>30</v>
      </c>
      <c r="E2979">
        <f t="shared" si="46"/>
        <v>6823.0904040000005</v>
      </c>
      <c r="F2979" s="3">
        <v>112.602</v>
      </c>
    </row>
    <row r="2980" spans="1:6" x14ac:dyDescent="0.25">
      <c r="A2980" s="3">
        <v>750</v>
      </c>
      <c r="B2980" s="3">
        <v>971</v>
      </c>
      <c r="C2980" s="8" t="s">
        <v>8219</v>
      </c>
      <c r="D2980" s="3">
        <v>16</v>
      </c>
      <c r="E2980">
        <f t="shared" si="46"/>
        <v>9331.9464040000003</v>
      </c>
      <c r="F2980" s="3">
        <v>112.602</v>
      </c>
    </row>
    <row r="2981" spans="1:6" x14ac:dyDescent="0.25">
      <c r="A2981" s="3">
        <v>5000</v>
      </c>
      <c r="B2981" s="3">
        <v>5070</v>
      </c>
      <c r="C2981" s="8" t="s">
        <v>8219</v>
      </c>
      <c r="D2981" s="3">
        <v>46</v>
      </c>
      <c r="E2981">
        <f t="shared" si="46"/>
        <v>4435.8264040000004</v>
      </c>
      <c r="F2981" s="3">
        <v>112.602</v>
      </c>
    </row>
    <row r="2982" spans="1:6" x14ac:dyDescent="0.25">
      <c r="A2982" s="3">
        <v>3000</v>
      </c>
      <c r="B2982" s="3">
        <v>3275</v>
      </c>
      <c r="C2982" s="8" t="s">
        <v>8219</v>
      </c>
      <c r="D2982" s="3">
        <v>24</v>
      </c>
      <c r="E2982">
        <f t="shared" si="46"/>
        <v>7850.3144040000006</v>
      </c>
      <c r="F2982" s="3">
        <v>112.602</v>
      </c>
    </row>
    <row r="2983" spans="1:6" x14ac:dyDescent="0.25">
      <c r="A2983" s="3">
        <v>4000</v>
      </c>
      <c r="B2983" s="3">
        <v>5157</v>
      </c>
      <c r="C2983" s="8" t="s">
        <v>8219</v>
      </c>
      <c r="D2983" s="3">
        <v>97</v>
      </c>
      <c r="E2983">
        <f t="shared" si="46"/>
        <v>243.42240400000011</v>
      </c>
      <c r="F2983" s="3">
        <v>112.602</v>
      </c>
    </row>
    <row r="2984" spans="1:6" x14ac:dyDescent="0.25">
      <c r="A2984" s="3">
        <v>5000</v>
      </c>
      <c r="B2984" s="3">
        <v>5103</v>
      </c>
      <c r="C2984" s="8" t="s">
        <v>8219</v>
      </c>
      <c r="D2984" s="3">
        <v>59</v>
      </c>
      <c r="E2984">
        <f t="shared" si="46"/>
        <v>2873.1744040000003</v>
      </c>
      <c r="F2984" s="3">
        <v>112.602</v>
      </c>
    </row>
    <row r="2985" spans="1:6" x14ac:dyDescent="0.25">
      <c r="A2985" s="3">
        <v>116000</v>
      </c>
      <c r="B2985" s="3">
        <v>169985.91</v>
      </c>
      <c r="C2985" s="8" t="s">
        <v>8219</v>
      </c>
      <c r="D2985" s="3">
        <v>1095</v>
      </c>
      <c r="E2985">
        <f t="shared" si="46"/>
        <v>965105.83040400001</v>
      </c>
      <c r="F2985" s="3">
        <v>112.602</v>
      </c>
    </row>
    <row r="2986" spans="1:6" x14ac:dyDescent="0.25">
      <c r="A2986" s="3">
        <v>25000</v>
      </c>
      <c r="B2986" s="3">
        <v>25088</v>
      </c>
      <c r="C2986" s="8" t="s">
        <v>8219</v>
      </c>
      <c r="D2986" s="3">
        <v>218</v>
      </c>
      <c r="E2986">
        <f t="shared" si="46"/>
        <v>11108.738404</v>
      </c>
      <c r="F2986" s="3">
        <v>112.602</v>
      </c>
    </row>
    <row r="2987" spans="1:6" x14ac:dyDescent="0.25">
      <c r="A2987" s="3">
        <v>10000</v>
      </c>
      <c r="B2987" s="3">
        <v>12165</v>
      </c>
      <c r="C2987" s="8" t="s">
        <v>8219</v>
      </c>
      <c r="D2987" s="3">
        <v>111</v>
      </c>
      <c r="E2987">
        <f t="shared" si="46"/>
        <v>2.5664040000000123</v>
      </c>
      <c r="F2987" s="3">
        <v>112.602</v>
      </c>
    </row>
    <row r="2988" spans="1:6" x14ac:dyDescent="0.25">
      <c r="A2988" s="3">
        <v>2400</v>
      </c>
      <c r="B2988" s="3">
        <v>2532</v>
      </c>
      <c r="C2988" s="8" t="s">
        <v>8219</v>
      </c>
      <c r="D2988" s="3">
        <v>56</v>
      </c>
      <c r="E2988">
        <f t="shared" si="46"/>
        <v>3203.7864040000004</v>
      </c>
      <c r="F2988" s="3">
        <v>112.602</v>
      </c>
    </row>
    <row r="2989" spans="1:6" x14ac:dyDescent="0.25">
      <c r="A2989" s="3">
        <v>25000</v>
      </c>
      <c r="B2989" s="3">
        <v>27600.2</v>
      </c>
      <c r="C2989" s="8" t="s">
        <v>8219</v>
      </c>
      <c r="D2989" s="3">
        <v>265</v>
      </c>
      <c r="E2989">
        <f t="shared" si="46"/>
        <v>23225.150404</v>
      </c>
      <c r="F2989" s="3">
        <v>112.602</v>
      </c>
    </row>
    <row r="2990" spans="1:6" x14ac:dyDescent="0.25">
      <c r="A2990" s="3">
        <v>1000</v>
      </c>
      <c r="B2990" s="3">
        <v>1000</v>
      </c>
      <c r="C2990" s="8" t="s">
        <v>8219</v>
      </c>
      <c r="D2990" s="3">
        <v>28</v>
      </c>
      <c r="E2990">
        <f t="shared" si="46"/>
        <v>7157.4984040000008</v>
      </c>
      <c r="F2990" s="3">
        <v>112.602</v>
      </c>
    </row>
    <row r="2991" spans="1:6" x14ac:dyDescent="0.25">
      <c r="A2991" s="3">
        <v>20000</v>
      </c>
      <c r="B2991" s="3">
        <v>35307</v>
      </c>
      <c r="C2991" s="8" t="s">
        <v>8219</v>
      </c>
      <c r="D2991" s="3">
        <v>364</v>
      </c>
      <c r="E2991">
        <f t="shared" si="46"/>
        <v>63200.954403999996</v>
      </c>
      <c r="F2991" s="3">
        <v>112.602</v>
      </c>
    </row>
    <row r="2992" spans="1:6" x14ac:dyDescent="0.25">
      <c r="A2992" s="3">
        <v>10000</v>
      </c>
      <c r="B2992" s="3">
        <v>10000</v>
      </c>
      <c r="C2992" s="8" t="s">
        <v>8219</v>
      </c>
      <c r="D2992" s="3">
        <v>27</v>
      </c>
      <c r="E2992">
        <f t="shared" si="46"/>
        <v>7327.7024040000006</v>
      </c>
      <c r="F2992" s="3">
        <v>112.602</v>
      </c>
    </row>
    <row r="2993" spans="1:6" x14ac:dyDescent="0.25">
      <c r="A2993" s="3">
        <v>8500</v>
      </c>
      <c r="B2993" s="3">
        <v>8780</v>
      </c>
      <c r="C2993" s="8" t="s">
        <v>8219</v>
      </c>
      <c r="D2993" s="3">
        <v>93</v>
      </c>
      <c r="E2993">
        <f t="shared" si="46"/>
        <v>384.23840400000017</v>
      </c>
      <c r="F2993" s="3">
        <v>112.602</v>
      </c>
    </row>
    <row r="2994" spans="1:6" x14ac:dyDescent="0.25">
      <c r="A2994" s="3">
        <v>3000</v>
      </c>
      <c r="B2994" s="3">
        <v>3135</v>
      </c>
      <c r="C2994" s="8" t="s">
        <v>8219</v>
      </c>
      <c r="D2994" s="3">
        <v>64</v>
      </c>
      <c r="E2994">
        <f t="shared" si="46"/>
        <v>2362.1544040000003</v>
      </c>
      <c r="F2994" s="3">
        <v>112.602</v>
      </c>
    </row>
    <row r="2995" spans="1:6" x14ac:dyDescent="0.25">
      <c r="A2995" s="3">
        <v>1000</v>
      </c>
      <c r="B2995" s="3">
        <v>1003</v>
      </c>
      <c r="C2995" s="8" t="s">
        <v>8219</v>
      </c>
      <c r="D2995" s="3">
        <v>22</v>
      </c>
      <c r="E2995">
        <f t="shared" si="46"/>
        <v>8208.7224040000001</v>
      </c>
      <c r="F2995" s="3">
        <v>112.602</v>
      </c>
    </row>
    <row r="2996" spans="1:6" x14ac:dyDescent="0.25">
      <c r="A2996" s="3">
        <v>300</v>
      </c>
      <c r="B2996" s="3">
        <v>1373.24</v>
      </c>
      <c r="C2996" s="8" t="s">
        <v>8219</v>
      </c>
      <c r="D2996" s="3">
        <v>59</v>
      </c>
      <c r="E2996">
        <f t="shared" si="46"/>
        <v>2873.1744040000003</v>
      </c>
      <c r="F2996" s="3">
        <v>112.602</v>
      </c>
    </row>
    <row r="2997" spans="1:6" x14ac:dyDescent="0.25">
      <c r="A2997" s="3">
        <v>15000</v>
      </c>
      <c r="B2997" s="3">
        <v>15744</v>
      </c>
      <c r="C2997" s="8" t="s">
        <v>8219</v>
      </c>
      <c r="D2997" s="3">
        <v>249</v>
      </c>
      <c r="E2997">
        <f t="shared" si="46"/>
        <v>18604.414403999999</v>
      </c>
      <c r="F2997" s="3">
        <v>112.602</v>
      </c>
    </row>
    <row r="2998" spans="1:6" x14ac:dyDescent="0.25">
      <c r="A2998" s="3">
        <v>35000</v>
      </c>
      <c r="B2998" s="3">
        <v>60180</v>
      </c>
      <c r="C2998" s="8" t="s">
        <v>8219</v>
      </c>
      <c r="D2998" s="3">
        <v>392</v>
      </c>
      <c r="E2998">
        <f t="shared" si="46"/>
        <v>78063.242404000019</v>
      </c>
      <c r="F2998" s="3">
        <v>112.602</v>
      </c>
    </row>
    <row r="2999" spans="1:6" x14ac:dyDescent="0.25">
      <c r="A2999" s="3">
        <v>10000</v>
      </c>
      <c r="B2999" s="3">
        <v>10373</v>
      </c>
      <c r="C2999" s="8" t="s">
        <v>8219</v>
      </c>
      <c r="D2999" s="3">
        <v>115</v>
      </c>
      <c r="E2999">
        <f t="shared" si="46"/>
        <v>5.7504039999999819</v>
      </c>
      <c r="F2999" s="3">
        <v>112.602</v>
      </c>
    </row>
    <row r="3000" spans="1:6" x14ac:dyDescent="0.25">
      <c r="A3000" s="3">
        <v>50000</v>
      </c>
      <c r="B3000" s="3">
        <v>51514.5</v>
      </c>
      <c r="C3000" s="8" t="s">
        <v>8219</v>
      </c>
      <c r="D3000" s="3">
        <v>433</v>
      </c>
      <c r="E3000">
        <f t="shared" si="46"/>
        <v>102654.87840400002</v>
      </c>
      <c r="F3000" s="3">
        <v>112.602</v>
      </c>
    </row>
    <row r="3001" spans="1:6" x14ac:dyDescent="0.25">
      <c r="A3001" s="3">
        <v>1350</v>
      </c>
      <c r="B3001" s="3">
        <v>1605</v>
      </c>
      <c r="C3001" s="8" t="s">
        <v>8219</v>
      </c>
      <c r="D3001" s="3">
        <v>20</v>
      </c>
      <c r="E3001">
        <f t="shared" si="46"/>
        <v>8575.1304040000014</v>
      </c>
      <c r="F3001" s="3">
        <v>112.602</v>
      </c>
    </row>
    <row r="3002" spans="1:6" x14ac:dyDescent="0.25">
      <c r="A3002" s="3">
        <v>500</v>
      </c>
      <c r="B3002" s="3">
        <v>500</v>
      </c>
      <c r="C3002" s="8" t="s">
        <v>8219</v>
      </c>
      <c r="D3002" s="3">
        <v>8</v>
      </c>
      <c r="E3002">
        <f t="shared" si="46"/>
        <v>10941.578404000002</v>
      </c>
      <c r="F3002" s="3">
        <v>112.602</v>
      </c>
    </row>
    <row r="3003" spans="1:6" x14ac:dyDescent="0.25">
      <c r="A3003" s="3">
        <v>7214</v>
      </c>
      <c r="B3003" s="3">
        <v>22991.01</v>
      </c>
      <c r="C3003" s="8" t="s">
        <v>8219</v>
      </c>
      <c r="D3003" s="3">
        <v>175</v>
      </c>
      <c r="E3003">
        <f t="shared" si="46"/>
        <v>3893.5104039999997</v>
      </c>
      <c r="F3003" s="3">
        <v>112.602</v>
      </c>
    </row>
    <row r="3004" spans="1:6" x14ac:dyDescent="0.25">
      <c r="A3004" s="3">
        <v>7000</v>
      </c>
      <c r="B3004" s="3">
        <v>7595.43</v>
      </c>
      <c r="C3004" s="8" t="s">
        <v>8219</v>
      </c>
      <c r="D3004" s="3">
        <v>104</v>
      </c>
      <c r="E3004">
        <f t="shared" si="46"/>
        <v>73.99440400000006</v>
      </c>
      <c r="F3004" s="3">
        <v>112.602</v>
      </c>
    </row>
    <row r="3005" spans="1:6" x14ac:dyDescent="0.25">
      <c r="A3005" s="3">
        <v>3000</v>
      </c>
      <c r="B3005" s="3">
        <v>3035</v>
      </c>
      <c r="C3005" s="8" t="s">
        <v>8219</v>
      </c>
      <c r="D3005" s="3">
        <v>17</v>
      </c>
      <c r="E3005">
        <f t="shared" si="46"/>
        <v>9139.7424040000005</v>
      </c>
      <c r="F3005" s="3">
        <v>112.602</v>
      </c>
    </row>
    <row r="3006" spans="1:6" x14ac:dyDescent="0.25">
      <c r="A3006" s="3">
        <v>40000</v>
      </c>
      <c r="B3006" s="3">
        <v>45126</v>
      </c>
      <c r="C3006" s="8" t="s">
        <v>8219</v>
      </c>
      <c r="D3006" s="3">
        <v>277</v>
      </c>
      <c r="E3006">
        <f t="shared" si="46"/>
        <v>27026.702404</v>
      </c>
      <c r="F3006" s="3">
        <v>112.602</v>
      </c>
    </row>
    <row r="3007" spans="1:6" x14ac:dyDescent="0.25">
      <c r="A3007" s="3">
        <v>10600</v>
      </c>
      <c r="B3007" s="3">
        <v>12772.6</v>
      </c>
      <c r="C3007" s="8" t="s">
        <v>8219</v>
      </c>
      <c r="D3007" s="3">
        <v>118</v>
      </c>
      <c r="E3007">
        <f t="shared" si="46"/>
        <v>29.138403999999959</v>
      </c>
      <c r="F3007" s="3">
        <v>112.602</v>
      </c>
    </row>
    <row r="3008" spans="1:6" x14ac:dyDescent="0.25">
      <c r="A3008" s="3">
        <v>8000</v>
      </c>
      <c r="B3008" s="3">
        <v>8620</v>
      </c>
      <c r="C3008" s="8" t="s">
        <v>8219</v>
      </c>
      <c r="D3008" s="3">
        <v>97</v>
      </c>
      <c r="E3008">
        <f t="shared" si="46"/>
        <v>243.42240400000011</v>
      </c>
      <c r="F3008" s="3">
        <v>112.602</v>
      </c>
    </row>
    <row r="3009" spans="1:6" x14ac:dyDescent="0.25">
      <c r="A3009" s="3">
        <v>600</v>
      </c>
      <c r="B3009" s="3">
        <v>1080</v>
      </c>
      <c r="C3009" s="8" t="s">
        <v>8219</v>
      </c>
      <c r="D3009" s="3">
        <v>20</v>
      </c>
      <c r="E3009">
        <f t="shared" si="46"/>
        <v>8575.1304040000014</v>
      </c>
      <c r="F3009" s="3">
        <v>112.602</v>
      </c>
    </row>
    <row r="3010" spans="1:6" x14ac:dyDescent="0.25">
      <c r="A3010" s="3">
        <v>3000</v>
      </c>
      <c r="B3010" s="3">
        <v>3035</v>
      </c>
      <c r="C3010" s="8" t="s">
        <v>8219</v>
      </c>
      <c r="D3010" s="3">
        <v>26</v>
      </c>
      <c r="E3010">
        <f t="shared" si="46"/>
        <v>7499.9064040000003</v>
      </c>
      <c r="F3010" s="3">
        <v>112.602</v>
      </c>
    </row>
    <row r="3011" spans="1:6" x14ac:dyDescent="0.25">
      <c r="A3011" s="3">
        <v>25000</v>
      </c>
      <c r="B3011" s="3">
        <v>29939</v>
      </c>
      <c r="C3011" s="8" t="s">
        <v>8219</v>
      </c>
      <c r="D3011" s="3">
        <v>128</v>
      </c>
      <c r="E3011">
        <f t="shared" ref="E3011:E3074" si="47">POWER(D3011-F3011,2)</f>
        <v>237.09840399999987</v>
      </c>
      <c r="F3011" s="3">
        <v>112.602</v>
      </c>
    </row>
    <row r="3012" spans="1:6" x14ac:dyDescent="0.25">
      <c r="A3012" s="3">
        <v>1500</v>
      </c>
      <c r="B3012" s="3">
        <v>2370</v>
      </c>
      <c r="C3012" s="8" t="s">
        <v>8219</v>
      </c>
      <c r="D3012" s="3">
        <v>15</v>
      </c>
      <c r="E3012">
        <f t="shared" si="47"/>
        <v>9526.150404</v>
      </c>
      <c r="F3012" s="3">
        <v>112.602</v>
      </c>
    </row>
    <row r="3013" spans="1:6" x14ac:dyDescent="0.25">
      <c r="A3013" s="3">
        <v>300</v>
      </c>
      <c r="B3013" s="3">
        <v>371</v>
      </c>
      <c r="C3013" s="8" t="s">
        <v>8219</v>
      </c>
      <c r="D3013" s="3">
        <v>25</v>
      </c>
      <c r="E3013">
        <f t="shared" si="47"/>
        <v>7674.1104040000009</v>
      </c>
      <c r="F3013" s="3">
        <v>112.602</v>
      </c>
    </row>
    <row r="3014" spans="1:6" x14ac:dyDescent="0.25">
      <c r="A3014" s="3">
        <v>4000</v>
      </c>
      <c r="B3014" s="3">
        <v>4685</v>
      </c>
      <c r="C3014" s="8" t="s">
        <v>8219</v>
      </c>
      <c r="D3014" s="3">
        <v>55</v>
      </c>
      <c r="E3014">
        <f t="shared" si="47"/>
        <v>3317.9904040000006</v>
      </c>
      <c r="F3014" s="3">
        <v>112.602</v>
      </c>
    </row>
    <row r="3015" spans="1:6" x14ac:dyDescent="0.25">
      <c r="A3015" s="3">
        <v>10000</v>
      </c>
      <c r="B3015" s="3">
        <v>15696</v>
      </c>
      <c r="C3015" s="8" t="s">
        <v>8219</v>
      </c>
      <c r="D3015" s="3">
        <v>107</v>
      </c>
      <c r="E3015">
        <f t="shared" si="47"/>
        <v>31.382404000000044</v>
      </c>
      <c r="F3015" s="3">
        <v>112.602</v>
      </c>
    </row>
    <row r="3016" spans="1:6" x14ac:dyDescent="0.25">
      <c r="A3016" s="3">
        <v>25000</v>
      </c>
      <c r="B3016" s="3">
        <v>28276</v>
      </c>
      <c r="C3016" s="8" t="s">
        <v>8219</v>
      </c>
      <c r="D3016" s="3">
        <v>557</v>
      </c>
      <c r="E3016">
        <f t="shared" si="47"/>
        <v>197489.58240400002</v>
      </c>
      <c r="F3016" s="3">
        <v>112.602</v>
      </c>
    </row>
    <row r="3017" spans="1:6" x14ac:dyDescent="0.25">
      <c r="A3017" s="3">
        <v>3400</v>
      </c>
      <c r="B3017" s="3">
        <v>3508</v>
      </c>
      <c r="C3017" s="8" t="s">
        <v>8219</v>
      </c>
      <c r="D3017" s="3">
        <v>40</v>
      </c>
      <c r="E3017">
        <f t="shared" si="47"/>
        <v>5271.0504040000005</v>
      </c>
      <c r="F3017" s="3">
        <v>112.602</v>
      </c>
    </row>
    <row r="3018" spans="1:6" x14ac:dyDescent="0.25">
      <c r="A3018" s="3">
        <v>8500</v>
      </c>
      <c r="B3018" s="3">
        <v>8722</v>
      </c>
      <c r="C3018" s="8" t="s">
        <v>8219</v>
      </c>
      <c r="D3018" s="3">
        <v>36</v>
      </c>
      <c r="E3018">
        <f t="shared" si="47"/>
        <v>5867.8664040000003</v>
      </c>
      <c r="F3018" s="3">
        <v>112.602</v>
      </c>
    </row>
    <row r="3019" spans="1:6" x14ac:dyDescent="0.25">
      <c r="A3019" s="3">
        <v>22000</v>
      </c>
      <c r="B3019" s="3">
        <v>23285</v>
      </c>
      <c r="C3019" s="8" t="s">
        <v>8219</v>
      </c>
      <c r="D3019" s="3">
        <v>159</v>
      </c>
      <c r="E3019">
        <f t="shared" si="47"/>
        <v>2152.7744039999998</v>
      </c>
      <c r="F3019" s="3">
        <v>112.602</v>
      </c>
    </row>
    <row r="3020" spans="1:6" x14ac:dyDescent="0.25">
      <c r="A3020" s="3">
        <v>4200</v>
      </c>
      <c r="B3020" s="3">
        <v>4230</v>
      </c>
      <c r="C3020" s="8" t="s">
        <v>8219</v>
      </c>
      <c r="D3020" s="3">
        <v>41</v>
      </c>
      <c r="E3020">
        <f t="shared" si="47"/>
        <v>5126.8464040000008</v>
      </c>
      <c r="F3020" s="3">
        <v>112.602</v>
      </c>
    </row>
    <row r="3021" spans="1:6" x14ac:dyDescent="0.25">
      <c r="A3021" s="3">
        <v>15000</v>
      </c>
      <c r="B3021" s="3">
        <v>18185</v>
      </c>
      <c r="C3021" s="8" t="s">
        <v>8219</v>
      </c>
      <c r="D3021" s="3">
        <v>226</v>
      </c>
      <c r="E3021">
        <f t="shared" si="47"/>
        <v>12859.106403999998</v>
      </c>
      <c r="F3021" s="3">
        <v>112.602</v>
      </c>
    </row>
    <row r="3022" spans="1:6" x14ac:dyDescent="0.25">
      <c r="A3022" s="3">
        <v>7000</v>
      </c>
      <c r="B3022" s="3">
        <v>7040</v>
      </c>
      <c r="C3022" s="8" t="s">
        <v>8219</v>
      </c>
      <c r="D3022" s="3">
        <v>30</v>
      </c>
      <c r="E3022">
        <f t="shared" si="47"/>
        <v>6823.0904040000005</v>
      </c>
      <c r="F3022" s="3">
        <v>112.602</v>
      </c>
    </row>
    <row r="3023" spans="1:6" x14ac:dyDescent="0.25">
      <c r="A3023" s="3">
        <v>4500</v>
      </c>
      <c r="B3023" s="3">
        <v>5221</v>
      </c>
      <c r="C3023" s="8" t="s">
        <v>8219</v>
      </c>
      <c r="D3023" s="3">
        <v>103</v>
      </c>
      <c r="E3023">
        <f t="shared" si="47"/>
        <v>92.198404000000068</v>
      </c>
      <c r="F3023" s="3">
        <v>112.602</v>
      </c>
    </row>
    <row r="3024" spans="1:6" x14ac:dyDescent="0.25">
      <c r="A3024" s="3">
        <v>10000</v>
      </c>
      <c r="B3024" s="3">
        <v>10088</v>
      </c>
      <c r="C3024" s="8" t="s">
        <v>8219</v>
      </c>
      <c r="D3024" s="3">
        <v>62</v>
      </c>
      <c r="E3024">
        <f t="shared" si="47"/>
        <v>2560.5624040000002</v>
      </c>
      <c r="F3024" s="3">
        <v>112.602</v>
      </c>
    </row>
    <row r="3025" spans="1:6" x14ac:dyDescent="0.25">
      <c r="A3025" s="3">
        <v>700</v>
      </c>
      <c r="B3025" s="3">
        <v>721</v>
      </c>
      <c r="C3025" s="8" t="s">
        <v>8219</v>
      </c>
      <c r="D3025" s="3">
        <v>6</v>
      </c>
      <c r="E3025">
        <f t="shared" si="47"/>
        <v>11363.986404000001</v>
      </c>
      <c r="F3025" s="3">
        <v>112.602</v>
      </c>
    </row>
    <row r="3026" spans="1:6" x14ac:dyDescent="0.25">
      <c r="A3026" s="3">
        <v>5000</v>
      </c>
      <c r="B3026" s="3">
        <v>12321</v>
      </c>
      <c r="C3026" s="8" t="s">
        <v>8219</v>
      </c>
      <c r="D3026" s="3">
        <v>182</v>
      </c>
      <c r="E3026">
        <f t="shared" si="47"/>
        <v>4816.0824039999998</v>
      </c>
      <c r="F3026" s="3">
        <v>112.602</v>
      </c>
    </row>
    <row r="3027" spans="1:6" x14ac:dyDescent="0.25">
      <c r="A3027" s="3">
        <v>2500</v>
      </c>
      <c r="B3027" s="3">
        <v>7555</v>
      </c>
      <c r="C3027" s="8" t="s">
        <v>8219</v>
      </c>
      <c r="D3027" s="3">
        <v>145</v>
      </c>
      <c r="E3027">
        <f t="shared" si="47"/>
        <v>1049.6304039999998</v>
      </c>
      <c r="F3027" s="3">
        <v>112.602</v>
      </c>
    </row>
    <row r="3028" spans="1:6" x14ac:dyDescent="0.25">
      <c r="A3028" s="3">
        <v>900</v>
      </c>
      <c r="B3028" s="3">
        <v>1290</v>
      </c>
      <c r="C3028" s="8" t="s">
        <v>8219</v>
      </c>
      <c r="D3028" s="3">
        <v>25</v>
      </c>
      <c r="E3028">
        <f t="shared" si="47"/>
        <v>7674.1104040000009</v>
      </c>
      <c r="F3028" s="3">
        <v>112.602</v>
      </c>
    </row>
    <row r="3029" spans="1:6" x14ac:dyDescent="0.25">
      <c r="A3029" s="3">
        <v>40000</v>
      </c>
      <c r="B3029" s="3">
        <v>52576</v>
      </c>
      <c r="C3029" s="8" t="s">
        <v>8219</v>
      </c>
      <c r="D3029" s="3">
        <v>320</v>
      </c>
      <c r="E3029">
        <f t="shared" si="47"/>
        <v>43013.930403999999</v>
      </c>
      <c r="F3029" s="3">
        <v>112.602</v>
      </c>
    </row>
    <row r="3030" spans="1:6" x14ac:dyDescent="0.25">
      <c r="A3030" s="3">
        <v>5000</v>
      </c>
      <c r="B3030" s="3">
        <v>8401</v>
      </c>
      <c r="C3030" s="8" t="s">
        <v>8219</v>
      </c>
      <c r="D3030" s="3">
        <v>99</v>
      </c>
      <c r="E3030">
        <f t="shared" si="47"/>
        <v>185.0144040000001</v>
      </c>
      <c r="F3030" s="3">
        <v>112.602</v>
      </c>
    </row>
    <row r="3031" spans="1:6" x14ac:dyDescent="0.25">
      <c r="A3031" s="3">
        <v>30000</v>
      </c>
      <c r="B3031" s="3">
        <v>32903</v>
      </c>
      <c r="C3031" s="8" t="s">
        <v>8219</v>
      </c>
      <c r="D3031" s="3">
        <v>348</v>
      </c>
      <c r="E3031">
        <f t="shared" si="47"/>
        <v>55412.218403999999</v>
      </c>
      <c r="F3031" s="3">
        <v>112.602</v>
      </c>
    </row>
    <row r="3032" spans="1:6" x14ac:dyDescent="0.25">
      <c r="A3032" s="3">
        <v>1750</v>
      </c>
      <c r="B3032" s="3">
        <v>1867</v>
      </c>
      <c r="C3032" s="8" t="s">
        <v>8219</v>
      </c>
      <c r="D3032" s="3">
        <v>41</v>
      </c>
      <c r="E3032">
        <f t="shared" si="47"/>
        <v>5126.8464040000008</v>
      </c>
      <c r="F3032" s="3">
        <v>112.602</v>
      </c>
    </row>
    <row r="3033" spans="1:6" x14ac:dyDescent="0.25">
      <c r="A3033" s="3">
        <v>1500</v>
      </c>
      <c r="B3033" s="3">
        <v>1500</v>
      </c>
      <c r="C3033" s="8" t="s">
        <v>8219</v>
      </c>
      <c r="D3033" s="3">
        <v>29</v>
      </c>
      <c r="E3033">
        <f t="shared" si="47"/>
        <v>6989.2944040000002</v>
      </c>
      <c r="F3033" s="3">
        <v>112.602</v>
      </c>
    </row>
    <row r="3034" spans="1:6" x14ac:dyDescent="0.25">
      <c r="A3034" s="3">
        <v>1000</v>
      </c>
      <c r="B3034" s="3">
        <v>1272</v>
      </c>
      <c r="C3034" s="8" t="s">
        <v>8219</v>
      </c>
      <c r="D3034" s="3">
        <v>25</v>
      </c>
      <c r="E3034">
        <f t="shared" si="47"/>
        <v>7674.1104040000009</v>
      </c>
      <c r="F3034" s="3">
        <v>112.602</v>
      </c>
    </row>
    <row r="3035" spans="1:6" x14ac:dyDescent="0.25">
      <c r="A3035" s="3">
        <v>3000</v>
      </c>
      <c r="B3035" s="3">
        <v>4396</v>
      </c>
      <c r="C3035" s="8" t="s">
        <v>8219</v>
      </c>
      <c r="D3035" s="3">
        <v>23</v>
      </c>
      <c r="E3035">
        <f t="shared" si="47"/>
        <v>8028.5184040000004</v>
      </c>
      <c r="F3035" s="3">
        <v>112.602</v>
      </c>
    </row>
    <row r="3036" spans="1:6" x14ac:dyDescent="0.25">
      <c r="A3036" s="3">
        <v>100000</v>
      </c>
      <c r="B3036" s="3">
        <v>112536</v>
      </c>
      <c r="C3036" s="8" t="s">
        <v>8219</v>
      </c>
      <c r="D3036" s="3">
        <v>1260</v>
      </c>
      <c r="E3036">
        <f t="shared" si="47"/>
        <v>1316522.1704039997</v>
      </c>
      <c r="F3036" s="3">
        <v>112.602</v>
      </c>
    </row>
    <row r="3037" spans="1:6" x14ac:dyDescent="0.25">
      <c r="A3037" s="3">
        <v>25000</v>
      </c>
      <c r="B3037" s="3">
        <v>27196.71</v>
      </c>
      <c r="C3037" s="8" t="s">
        <v>8219</v>
      </c>
      <c r="D3037" s="3">
        <v>307</v>
      </c>
      <c r="E3037">
        <f t="shared" si="47"/>
        <v>37790.582404000001</v>
      </c>
      <c r="F3037" s="3">
        <v>112.602</v>
      </c>
    </row>
    <row r="3038" spans="1:6" x14ac:dyDescent="0.25">
      <c r="A3038" s="3">
        <v>25000</v>
      </c>
      <c r="B3038" s="3">
        <v>31683</v>
      </c>
      <c r="C3038" s="8" t="s">
        <v>8219</v>
      </c>
      <c r="D3038" s="3">
        <v>329</v>
      </c>
      <c r="E3038">
        <f t="shared" si="47"/>
        <v>46828.094403999996</v>
      </c>
      <c r="F3038" s="3">
        <v>112.602</v>
      </c>
    </row>
    <row r="3039" spans="1:6" x14ac:dyDescent="0.25">
      <c r="A3039" s="3">
        <v>500</v>
      </c>
      <c r="B3039" s="3">
        <v>1066</v>
      </c>
      <c r="C3039" s="8" t="s">
        <v>8219</v>
      </c>
      <c r="D3039" s="3">
        <v>32</v>
      </c>
      <c r="E3039">
        <f t="shared" si="47"/>
        <v>6496.682404000001</v>
      </c>
      <c r="F3039" s="3">
        <v>112.602</v>
      </c>
    </row>
    <row r="3040" spans="1:6" x14ac:dyDescent="0.25">
      <c r="A3040" s="3">
        <v>1000</v>
      </c>
      <c r="B3040" s="3">
        <v>1005</v>
      </c>
      <c r="C3040" s="8" t="s">
        <v>8219</v>
      </c>
      <c r="D3040" s="3">
        <v>27</v>
      </c>
      <c r="E3040">
        <f t="shared" si="47"/>
        <v>7327.7024040000006</v>
      </c>
      <c r="F3040" s="3">
        <v>112.602</v>
      </c>
    </row>
    <row r="3041" spans="1:6" x14ac:dyDescent="0.25">
      <c r="A3041" s="3">
        <v>20000</v>
      </c>
      <c r="B3041" s="3">
        <v>21742.78</v>
      </c>
      <c r="C3041" s="8" t="s">
        <v>8219</v>
      </c>
      <c r="D3041" s="3">
        <v>236</v>
      </c>
      <c r="E3041">
        <f t="shared" si="47"/>
        <v>15227.066403999999</v>
      </c>
      <c r="F3041" s="3">
        <v>112.602</v>
      </c>
    </row>
    <row r="3042" spans="1:6" x14ac:dyDescent="0.25">
      <c r="A3042" s="3">
        <v>3000</v>
      </c>
      <c r="B3042" s="3">
        <v>3225</v>
      </c>
      <c r="C3042" s="8" t="s">
        <v>8219</v>
      </c>
      <c r="D3042" s="3">
        <v>42</v>
      </c>
      <c r="E3042">
        <f t="shared" si="47"/>
        <v>4984.6424040000002</v>
      </c>
      <c r="F3042" s="3">
        <v>112.602</v>
      </c>
    </row>
    <row r="3043" spans="1:6" x14ac:dyDescent="0.25">
      <c r="A3043" s="3">
        <v>8300</v>
      </c>
      <c r="B3043" s="3">
        <v>9170</v>
      </c>
      <c r="C3043" s="8" t="s">
        <v>8219</v>
      </c>
      <c r="D3043" s="3">
        <v>95</v>
      </c>
      <c r="E3043">
        <f t="shared" si="47"/>
        <v>309.83040400000016</v>
      </c>
      <c r="F3043" s="3">
        <v>112.602</v>
      </c>
    </row>
    <row r="3044" spans="1:6" x14ac:dyDescent="0.25">
      <c r="A3044" s="3">
        <v>1500</v>
      </c>
      <c r="B3044" s="3">
        <v>1920</v>
      </c>
      <c r="C3044" s="8" t="s">
        <v>8219</v>
      </c>
      <c r="D3044" s="3">
        <v>37</v>
      </c>
      <c r="E3044">
        <f t="shared" si="47"/>
        <v>5715.6624040000006</v>
      </c>
      <c r="F3044" s="3">
        <v>112.602</v>
      </c>
    </row>
    <row r="3045" spans="1:6" x14ac:dyDescent="0.25">
      <c r="A3045" s="3">
        <v>15000</v>
      </c>
      <c r="B3045" s="3">
        <v>16501</v>
      </c>
      <c r="C3045" s="8" t="s">
        <v>8219</v>
      </c>
      <c r="D3045" s="3">
        <v>128</v>
      </c>
      <c r="E3045">
        <f t="shared" si="47"/>
        <v>237.09840399999987</v>
      </c>
      <c r="F3045" s="3">
        <v>112.602</v>
      </c>
    </row>
    <row r="3046" spans="1:6" x14ac:dyDescent="0.25">
      <c r="A3046" s="3">
        <v>12000</v>
      </c>
      <c r="B3046" s="3">
        <v>13121</v>
      </c>
      <c r="C3046" s="8" t="s">
        <v>8219</v>
      </c>
      <c r="D3046" s="3">
        <v>156</v>
      </c>
      <c r="E3046">
        <f t="shared" si="47"/>
        <v>1883.3864039999996</v>
      </c>
      <c r="F3046" s="3">
        <v>112.602</v>
      </c>
    </row>
    <row r="3047" spans="1:6" x14ac:dyDescent="0.25">
      <c r="A3047" s="3">
        <v>4000</v>
      </c>
      <c r="B3047" s="3">
        <v>5308.26</v>
      </c>
      <c r="C3047" s="8" t="s">
        <v>8219</v>
      </c>
      <c r="D3047" s="3">
        <v>64</v>
      </c>
      <c r="E3047">
        <f t="shared" si="47"/>
        <v>2362.1544040000003</v>
      </c>
      <c r="F3047" s="3">
        <v>112.602</v>
      </c>
    </row>
    <row r="3048" spans="1:6" x14ac:dyDescent="0.25">
      <c r="A3048" s="3">
        <v>7900</v>
      </c>
      <c r="B3048" s="3">
        <v>15077</v>
      </c>
      <c r="C3048" s="8" t="s">
        <v>8219</v>
      </c>
      <c r="D3048" s="3">
        <v>58</v>
      </c>
      <c r="E3048">
        <f t="shared" si="47"/>
        <v>2981.3784040000005</v>
      </c>
      <c r="F3048" s="3">
        <v>112.602</v>
      </c>
    </row>
    <row r="3049" spans="1:6" x14ac:dyDescent="0.25">
      <c r="A3049" s="3">
        <v>500</v>
      </c>
      <c r="B3049" s="3">
        <v>745</v>
      </c>
      <c r="C3049" s="8" t="s">
        <v>8219</v>
      </c>
      <c r="D3049" s="3">
        <v>20</v>
      </c>
      <c r="E3049">
        <f t="shared" si="47"/>
        <v>8575.1304040000014</v>
      </c>
      <c r="F3049" s="3">
        <v>112.602</v>
      </c>
    </row>
    <row r="3050" spans="1:6" x14ac:dyDescent="0.25">
      <c r="A3050" s="3">
        <v>5000</v>
      </c>
      <c r="B3050" s="3">
        <v>8320</v>
      </c>
      <c r="C3050" s="8" t="s">
        <v>8219</v>
      </c>
      <c r="D3050" s="3">
        <v>47</v>
      </c>
      <c r="E3050">
        <f t="shared" si="47"/>
        <v>4303.6224040000006</v>
      </c>
      <c r="F3050" s="3">
        <v>112.602</v>
      </c>
    </row>
    <row r="3051" spans="1:6" x14ac:dyDescent="0.25">
      <c r="A3051" s="3">
        <v>3750</v>
      </c>
      <c r="B3051" s="3">
        <v>4000</v>
      </c>
      <c r="C3051" s="8" t="s">
        <v>8219</v>
      </c>
      <c r="D3051" s="3">
        <v>54</v>
      </c>
      <c r="E3051">
        <f t="shared" si="47"/>
        <v>3434.1944040000003</v>
      </c>
      <c r="F3051" s="3">
        <v>112.602</v>
      </c>
    </row>
    <row r="3052" spans="1:6" x14ac:dyDescent="0.25">
      <c r="A3052" s="3">
        <v>600</v>
      </c>
      <c r="B3052" s="3">
        <v>636</v>
      </c>
      <c r="C3052" s="8" t="s">
        <v>8219</v>
      </c>
      <c r="D3052" s="3">
        <v>9</v>
      </c>
      <c r="E3052">
        <f t="shared" si="47"/>
        <v>10733.374404</v>
      </c>
      <c r="F3052" s="3">
        <v>112.602</v>
      </c>
    </row>
    <row r="3053" spans="1:6" x14ac:dyDescent="0.25">
      <c r="A3053" s="3">
        <v>3500</v>
      </c>
      <c r="B3053" s="3">
        <v>827</v>
      </c>
      <c r="C3053" s="9" t="s">
        <v>8221</v>
      </c>
      <c r="D3053" s="3">
        <v>35</v>
      </c>
      <c r="E3053">
        <f t="shared" si="47"/>
        <v>6022.070404000001</v>
      </c>
      <c r="F3053" s="3">
        <v>112.602</v>
      </c>
    </row>
    <row r="3054" spans="1:6" x14ac:dyDescent="0.25">
      <c r="A3054" s="3">
        <v>50000</v>
      </c>
      <c r="B3054" s="3">
        <v>75</v>
      </c>
      <c r="C3054" s="9" t="s">
        <v>8221</v>
      </c>
      <c r="D3054" s="3">
        <v>2</v>
      </c>
      <c r="E3054">
        <f t="shared" si="47"/>
        <v>12232.802404</v>
      </c>
      <c r="F3054" s="3">
        <v>112.602</v>
      </c>
    </row>
    <row r="3055" spans="1:6" x14ac:dyDescent="0.25">
      <c r="A3055" s="3">
        <v>10000</v>
      </c>
      <c r="B3055" s="3">
        <v>40</v>
      </c>
      <c r="C3055" s="9" t="s">
        <v>8221</v>
      </c>
      <c r="D3055" s="3">
        <v>3</v>
      </c>
      <c r="E3055">
        <f t="shared" si="47"/>
        <v>12012.598404</v>
      </c>
      <c r="F3055" s="3">
        <v>112.602</v>
      </c>
    </row>
    <row r="3056" spans="1:6" x14ac:dyDescent="0.25">
      <c r="A3056" s="3">
        <v>300</v>
      </c>
      <c r="B3056" s="3">
        <v>0</v>
      </c>
      <c r="C3056" s="9" t="s">
        <v>8221</v>
      </c>
      <c r="D3056" s="3">
        <v>0</v>
      </c>
      <c r="E3056">
        <f t="shared" si="47"/>
        <v>12679.210404000001</v>
      </c>
      <c r="F3056" s="3">
        <v>112.602</v>
      </c>
    </row>
    <row r="3057" spans="1:6" x14ac:dyDescent="0.25">
      <c r="A3057" s="3">
        <v>20000</v>
      </c>
      <c r="B3057" s="3">
        <v>1</v>
      </c>
      <c r="C3057" s="9" t="s">
        <v>8221</v>
      </c>
      <c r="D3057" s="3">
        <v>1</v>
      </c>
      <c r="E3057">
        <f t="shared" si="47"/>
        <v>12455.006404000002</v>
      </c>
      <c r="F3057" s="3">
        <v>112.602</v>
      </c>
    </row>
    <row r="3058" spans="1:6" x14ac:dyDescent="0.25">
      <c r="A3058" s="3">
        <v>25000</v>
      </c>
      <c r="B3058" s="3">
        <v>0</v>
      </c>
      <c r="C3058" s="9" t="s">
        <v>8221</v>
      </c>
      <c r="D3058" s="3">
        <v>0</v>
      </c>
      <c r="E3058">
        <f t="shared" si="47"/>
        <v>12679.210404000001</v>
      </c>
      <c r="F3058" s="3">
        <v>112.602</v>
      </c>
    </row>
    <row r="3059" spans="1:6" x14ac:dyDescent="0.25">
      <c r="A3059" s="3">
        <v>50000</v>
      </c>
      <c r="B3059" s="3">
        <v>0</v>
      </c>
      <c r="C3059" s="9" t="s">
        <v>8221</v>
      </c>
      <c r="D3059" s="3">
        <v>0</v>
      </c>
      <c r="E3059">
        <f t="shared" si="47"/>
        <v>12679.210404000001</v>
      </c>
      <c r="F3059" s="3">
        <v>112.602</v>
      </c>
    </row>
    <row r="3060" spans="1:6" x14ac:dyDescent="0.25">
      <c r="A3060" s="3">
        <v>18000</v>
      </c>
      <c r="B3060" s="3">
        <v>3</v>
      </c>
      <c r="C3060" s="9" t="s">
        <v>8221</v>
      </c>
      <c r="D3060" s="3">
        <v>3</v>
      </c>
      <c r="E3060">
        <f t="shared" si="47"/>
        <v>12012.598404</v>
      </c>
      <c r="F3060" s="3">
        <v>112.602</v>
      </c>
    </row>
    <row r="3061" spans="1:6" x14ac:dyDescent="0.25">
      <c r="A3061" s="3">
        <v>15000</v>
      </c>
      <c r="B3061" s="3">
        <v>451</v>
      </c>
      <c r="C3061" s="9" t="s">
        <v>8221</v>
      </c>
      <c r="D3061" s="3">
        <v>11</v>
      </c>
      <c r="E3061">
        <f t="shared" si="47"/>
        <v>10322.966404000001</v>
      </c>
      <c r="F3061" s="3">
        <v>112.602</v>
      </c>
    </row>
    <row r="3062" spans="1:6" x14ac:dyDescent="0.25">
      <c r="A3062" s="3">
        <v>220000</v>
      </c>
      <c r="B3062" s="3">
        <v>335</v>
      </c>
      <c r="C3062" s="9" t="s">
        <v>8221</v>
      </c>
      <c r="D3062" s="3">
        <v>6</v>
      </c>
      <c r="E3062">
        <f t="shared" si="47"/>
        <v>11363.986404000001</v>
      </c>
      <c r="F3062" s="3">
        <v>112.602</v>
      </c>
    </row>
    <row r="3063" spans="1:6" x14ac:dyDescent="0.25">
      <c r="A3063" s="3">
        <v>1000000</v>
      </c>
      <c r="B3063" s="3">
        <v>0</v>
      </c>
      <c r="C3063" s="9" t="s">
        <v>8221</v>
      </c>
      <c r="D3063" s="3">
        <v>0</v>
      </c>
      <c r="E3063">
        <f t="shared" si="47"/>
        <v>12679.210404000001</v>
      </c>
      <c r="F3063" s="3">
        <v>112.602</v>
      </c>
    </row>
    <row r="3064" spans="1:6" x14ac:dyDescent="0.25">
      <c r="A3064" s="3">
        <v>10000</v>
      </c>
      <c r="B3064" s="3">
        <v>6684</v>
      </c>
      <c r="C3064" s="9" t="s">
        <v>8221</v>
      </c>
      <c r="D3064" s="3">
        <v>67</v>
      </c>
      <c r="E3064">
        <f t="shared" si="47"/>
        <v>2079.5424040000003</v>
      </c>
      <c r="F3064" s="3">
        <v>112.602</v>
      </c>
    </row>
    <row r="3065" spans="1:6" x14ac:dyDescent="0.25">
      <c r="A3065" s="3">
        <v>3000</v>
      </c>
      <c r="B3065" s="3">
        <v>587</v>
      </c>
      <c r="C3065" s="9" t="s">
        <v>8221</v>
      </c>
      <c r="D3065" s="3">
        <v>23</v>
      </c>
      <c r="E3065">
        <f t="shared" si="47"/>
        <v>8028.5184040000004</v>
      </c>
      <c r="F3065" s="3">
        <v>112.602</v>
      </c>
    </row>
    <row r="3066" spans="1:6" x14ac:dyDescent="0.25">
      <c r="A3066" s="3">
        <v>75000</v>
      </c>
      <c r="B3066" s="3">
        <v>8471</v>
      </c>
      <c r="C3066" s="9" t="s">
        <v>8221</v>
      </c>
      <c r="D3066" s="3">
        <v>72</v>
      </c>
      <c r="E3066">
        <f t="shared" si="47"/>
        <v>1648.5224040000003</v>
      </c>
      <c r="F3066" s="3">
        <v>112.602</v>
      </c>
    </row>
    <row r="3067" spans="1:6" x14ac:dyDescent="0.25">
      <c r="A3067" s="3">
        <v>25000</v>
      </c>
      <c r="B3067" s="3">
        <v>10</v>
      </c>
      <c r="C3067" s="9" t="s">
        <v>8221</v>
      </c>
      <c r="D3067" s="3">
        <v>2</v>
      </c>
      <c r="E3067">
        <f t="shared" si="47"/>
        <v>12232.802404</v>
      </c>
      <c r="F3067" s="3">
        <v>112.602</v>
      </c>
    </row>
    <row r="3068" spans="1:6" x14ac:dyDescent="0.25">
      <c r="A3068" s="3">
        <v>350000</v>
      </c>
      <c r="B3068" s="3">
        <v>41950</v>
      </c>
      <c r="C3068" s="9" t="s">
        <v>8221</v>
      </c>
      <c r="D3068" s="3">
        <v>15</v>
      </c>
      <c r="E3068">
        <f t="shared" si="47"/>
        <v>9526.150404</v>
      </c>
      <c r="F3068" s="3">
        <v>112.602</v>
      </c>
    </row>
    <row r="3069" spans="1:6" x14ac:dyDescent="0.25">
      <c r="A3069" s="3">
        <v>8000</v>
      </c>
      <c r="B3069" s="3">
        <v>200</v>
      </c>
      <c r="C3069" s="9" t="s">
        <v>8221</v>
      </c>
      <c r="D3069" s="3">
        <v>1</v>
      </c>
      <c r="E3069">
        <f t="shared" si="47"/>
        <v>12455.006404000002</v>
      </c>
      <c r="F3069" s="3">
        <v>112.602</v>
      </c>
    </row>
    <row r="3070" spans="1:6" x14ac:dyDescent="0.25">
      <c r="A3070" s="3">
        <v>250000</v>
      </c>
      <c r="B3070" s="3">
        <v>175</v>
      </c>
      <c r="C3070" s="9" t="s">
        <v>8221</v>
      </c>
      <c r="D3070" s="3">
        <v>2</v>
      </c>
      <c r="E3070">
        <f t="shared" si="47"/>
        <v>12232.802404</v>
      </c>
      <c r="F3070" s="3">
        <v>112.602</v>
      </c>
    </row>
    <row r="3071" spans="1:6" x14ac:dyDescent="0.25">
      <c r="A3071" s="3">
        <v>1000</v>
      </c>
      <c r="B3071" s="3">
        <v>141</v>
      </c>
      <c r="C3071" s="9" t="s">
        <v>8221</v>
      </c>
      <c r="D3071" s="3">
        <v>7</v>
      </c>
      <c r="E3071">
        <f t="shared" si="47"/>
        <v>11151.782404000001</v>
      </c>
      <c r="F3071" s="3">
        <v>112.602</v>
      </c>
    </row>
    <row r="3072" spans="1:6" x14ac:dyDescent="0.25">
      <c r="A3072" s="3">
        <v>10000</v>
      </c>
      <c r="B3072" s="3">
        <v>334</v>
      </c>
      <c r="C3072" s="9" t="s">
        <v>8221</v>
      </c>
      <c r="D3072" s="3">
        <v>16</v>
      </c>
      <c r="E3072">
        <f t="shared" si="47"/>
        <v>9331.9464040000003</v>
      </c>
      <c r="F3072" s="3">
        <v>112.602</v>
      </c>
    </row>
    <row r="3073" spans="1:6" x14ac:dyDescent="0.25">
      <c r="A3073" s="3">
        <v>12000</v>
      </c>
      <c r="B3073" s="3">
        <v>7173</v>
      </c>
      <c r="C3073" s="9" t="s">
        <v>8221</v>
      </c>
      <c r="D3073" s="3">
        <v>117</v>
      </c>
      <c r="E3073">
        <f t="shared" si="47"/>
        <v>19.342403999999966</v>
      </c>
      <c r="F3073" s="3">
        <v>112.602</v>
      </c>
    </row>
    <row r="3074" spans="1:6" x14ac:dyDescent="0.25">
      <c r="A3074" s="3">
        <v>12000</v>
      </c>
      <c r="B3074" s="3">
        <v>2</v>
      </c>
      <c r="C3074" s="9" t="s">
        <v>8221</v>
      </c>
      <c r="D3074" s="3">
        <v>2</v>
      </c>
      <c r="E3074">
        <f t="shared" si="47"/>
        <v>12232.802404</v>
      </c>
      <c r="F3074" s="3">
        <v>112.602</v>
      </c>
    </row>
    <row r="3075" spans="1:6" x14ac:dyDescent="0.25">
      <c r="A3075" s="3">
        <v>2800000</v>
      </c>
      <c r="B3075" s="3">
        <v>645</v>
      </c>
      <c r="C3075" s="9" t="s">
        <v>8221</v>
      </c>
      <c r="D3075" s="3">
        <v>7</v>
      </c>
      <c r="E3075">
        <f t="shared" ref="E3075:E3138" si="48">POWER(D3075-F3075,2)</f>
        <v>11151.782404000001</v>
      </c>
      <c r="F3075" s="3">
        <v>112.602</v>
      </c>
    </row>
    <row r="3076" spans="1:6" x14ac:dyDescent="0.25">
      <c r="A3076" s="3">
        <v>25000</v>
      </c>
      <c r="B3076" s="3">
        <v>22</v>
      </c>
      <c r="C3076" s="9" t="s">
        <v>8221</v>
      </c>
      <c r="D3076" s="3">
        <v>3</v>
      </c>
      <c r="E3076">
        <f t="shared" si="48"/>
        <v>12012.598404</v>
      </c>
      <c r="F3076" s="3">
        <v>112.602</v>
      </c>
    </row>
    <row r="3077" spans="1:6" x14ac:dyDescent="0.25">
      <c r="A3077" s="3">
        <v>15000</v>
      </c>
      <c r="B3077" s="3">
        <v>1296</v>
      </c>
      <c r="C3077" s="9" t="s">
        <v>8221</v>
      </c>
      <c r="D3077" s="3">
        <v>20</v>
      </c>
      <c r="E3077">
        <f t="shared" si="48"/>
        <v>8575.1304040000014</v>
      </c>
      <c r="F3077" s="3">
        <v>112.602</v>
      </c>
    </row>
    <row r="3078" spans="1:6" x14ac:dyDescent="0.25">
      <c r="A3078" s="3">
        <v>10000</v>
      </c>
      <c r="B3078" s="3">
        <v>1506</v>
      </c>
      <c r="C3078" s="9" t="s">
        <v>8221</v>
      </c>
      <c r="D3078" s="3">
        <v>50</v>
      </c>
      <c r="E3078">
        <f t="shared" si="48"/>
        <v>3919.0104040000006</v>
      </c>
      <c r="F3078" s="3">
        <v>112.602</v>
      </c>
    </row>
    <row r="3079" spans="1:6" x14ac:dyDescent="0.25">
      <c r="A3079" s="3">
        <v>22000</v>
      </c>
      <c r="B3079" s="3">
        <v>105</v>
      </c>
      <c r="C3079" s="9" t="s">
        <v>8221</v>
      </c>
      <c r="D3079" s="3">
        <v>2</v>
      </c>
      <c r="E3079">
        <f t="shared" si="48"/>
        <v>12232.802404</v>
      </c>
      <c r="F3079" s="3">
        <v>112.602</v>
      </c>
    </row>
    <row r="3080" spans="1:6" x14ac:dyDescent="0.25">
      <c r="A3080" s="3">
        <v>60000</v>
      </c>
      <c r="B3080" s="3">
        <v>71</v>
      </c>
      <c r="C3080" s="9" t="s">
        <v>8221</v>
      </c>
      <c r="D3080" s="3">
        <v>3</v>
      </c>
      <c r="E3080">
        <f t="shared" si="48"/>
        <v>12012.598404</v>
      </c>
      <c r="F3080" s="3">
        <v>112.602</v>
      </c>
    </row>
    <row r="3081" spans="1:6" x14ac:dyDescent="0.25">
      <c r="A3081" s="3">
        <v>1333666</v>
      </c>
      <c r="B3081" s="3">
        <v>11226</v>
      </c>
      <c r="C3081" s="9" t="s">
        <v>8221</v>
      </c>
      <c r="D3081" s="3">
        <v>27</v>
      </c>
      <c r="E3081">
        <f t="shared" si="48"/>
        <v>7327.7024040000006</v>
      </c>
      <c r="F3081" s="3">
        <v>112.602</v>
      </c>
    </row>
    <row r="3082" spans="1:6" x14ac:dyDescent="0.25">
      <c r="A3082" s="3">
        <v>2000000</v>
      </c>
      <c r="B3082" s="3">
        <v>376</v>
      </c>
      <c r="C3082" s="9" t="s">
        <v>8221</v>
      </c>
      <c r="D3082" s="3">
        <v>7</v>
      </c>
      <c r="E3082">
        <f t="shared" si="48"/>
        <v>11151.782404000001</v>
      </c>
      <c r="F3082" s="3">
        <v>112.602</v>
      </c>
    </row>
    <row r="3083" spans="1:6" x14ac:dyDescent="0.25">
      <c r="A3083" s="3">
        <v>1000000</v>
      </c>
      <c r="B3083" s="3">
        <v>2103</v>
      </c>
      <c r="C3083" s="9" t="s">
        <v>8221</v>
      </c>
      <c r="D3083" s="3">
        <v>5</v>
      </c>
      <c r="E3083">
        <f t="shared" si="48"/>
        <v>11578.190404000001</v>
      </c>
      <c r="F3083" s="3">
        <v>112.602</v>
      </c>
    </row>
    <row r="3084" spans="1:6" x14ac:dyDescent="0.25">
      <c r="A3084" s="3">
        <v>9000</v>
      </c>
      <c r="B3084" s="3">
        <v>0</v>
      </c>
      <c r="C3084" s="9" t="s">
        <v>8221</v>
      </c>
      <c r="D3084" s="3">
        <v>0</v>
      </c>
      <c r="E3084">
        <f t="shared" si="48"/>
        <v>12679.210404000001</v>
      </c>
      <c r="F3084" s="3">
        <v>112.602</v>
      </c>
    </row>
    <row r="3085" spans="1:6" x14ac:dyDescent="0.25">
      <c r="A3085" s="3">
        <v>20000</v>
      </c>
      <c r="B3085" s="3">
        <v>56</v>
      </c>
      <c r="C3085" s="9" t="s">
        <v>8221</v>
      </c>
      <c r="D3085" s="3">
        <v>3</v>
      </c>
      <c r="E3085">
        <f t="shared" si="48"/>
        <v>12012.598404</v>
      </c>
      <c r="F3085" s="3">
        <v>112.602</v>
      </c>
    </row>
    <row r="3086" spans="1:6" x14ac:dyDescent="0.25">
      <c r="A3086" s="3">
        <v>4059</v>
      </c>
      <c r="B3086" s="3">
        <v>470</v>
      </c>
      <c r="C3086" s="9" t="s">
        <v>8221</v>
      </c>
      <c r="D3086" s="3">
        <v>6</v>
      </c>
      <c r="E3086">
        <f t="shared" si="48"/>
        <v>11363.986404000001</v>
      </c>
      <c r="F3086" s="3">
        <v>112.602</v>
      </c>
    </row>
    <row r="3087" spans="1:6" x14ac:dyDescent="0.25">
      <c r="A3087" s="3">
        <v>25000</v>
      </c>
      <c r="B3087" s="3">
        <v>610</v>
      </c>
      <c r="C3087" s="9" t="s">
        <v>8221</v>
      </c>
      <c r="D3087" s="3">
        <v>9</v>
      </c>
      <c r="E3087">
        <f t="shared" si="48"/>
        <v>10733.374404</v>
      </c>
      <c r="F3087" s="3">
        <v>112.602</v>
      </c>
    </row>
    <row r="3088" spans="1:6" x14ac:dyDescent="0.25">
      <c r="A3088" s="3">
        <v>20000</v>
      </c>
      <c r="B3088" s="3">
        <v>50</v>
      </c>
      <c r="C3088" s="9" t="s">
        <v>8221</v>
      </c>
      <c r="D3088" s="3">
        <v>3</v>
      </c>
      <c r="E3088">
        <f t="shared" si="48"/>
        <v>12012.598404</v>
      </c>
      <c r="F3088" s="3">
        <v>112.602</v>
      </c>
    </row>
    <row r="3089" spans="1:6" x14ac:dyDescent="0.25">
      <c r="A3089" s="3">
        <v>20000</v>
      </c>
      <c r="B3089" s="3">
        <v>125</v>
      </c>
      <c r="C3089" s="9" t="s">
        <v>8221</v>
      </c>
      <c r="D3089" s="3">
        <v>2</v>
      </c>
      <c r="E3089">
        <f t="shared" si="48"/>
        <v>12232.802404</v>
      </c>
      <c r="F3089" s="3">
        <v>112.602</v>
      </c>
    </row>
    <row r="3090" spans="1:6" x14ac:dyDescent="0.25">
      <c r="A3090" s="3">
        <v>65000</v>
      </c>
      <c r="B3090" s="3">
        <v>126</v>
      </c>
      <c r="C3090" s="9" t="s">
        <v>8221</v>
      </c>
      <c r="D3090" s="3">
        <v>3</v>
      </c>
      <c r="E3090">
        <f t="shared" si="48"/>
        <v>12012.598404</v>
      </c>
      <c r="F3090" s="3">
        <v>112.602</v>
      </c>
    </row>
    <row r="3091" spans="1:6" x14ac:dyDescent="0.25">
      <c r="A3091" s="3">
        <v>25000</v>
      </c>
      <c r="B3091" s="3">
        <v>5854</v>
      </c>
      <c r="C3091" s="9" t="s">
        <v>8221</v>
      </c>
      <c r="D3091" s="3">
        <v>45</v>
      </c>
      <c r="E3091">
        <f t="shared" si="48"/>
        <v>4570.0304040000001</v>
      </c>
      <c r="F3091" s="3">
        <v>112.602</v>
      </c>
    </row>
    <row r="3092" spans="1:6" x14ac:dyDescent="0.25">
      <c r="A3092" s="3">
        <v>225000</v>
      </c>
      <c r="B3092" s="3">
        <v>11432</v>
      </c>
      <c r="C3092" s="9" t="s">
        <v>8221</v>
      </c>
      <c r="D3092" s="3">
        <v>9</v>
      </c>
      <c r="E3092">
        <f t="shared" si="48"/>
        <v>10733.374404</v>
      </c>
      <c r="F3092" s="3">
        <v>112.602</v>
      </c>
    </row>
    <row r="3093" spans="1:6" x14ac:dyDescent="0.25">
      <c r="A3093" s="3">
        <v>5000</v>
      </c>
      <c r="B3093" s="3">
        <v>796</v>
      </c>
      <c r="C3093" s="9" t="s">
        <v>8221</v>
      </c>
      <c r="D3093" s="3">
        <v>9</v>
      </c>
      <c r="E3093">
        <f t="shared" si="48"/>
        <v>10733.374404</v>
      </c>
      <c r="F3093" s="3">
        <v>112.602</v>
      </c>
    </row>
    <row r="3094" spans="1:6" x14ac:dyDescent="0.25">
      <c r="A3094" s="3">
        <v>100000</v>
      </c>
      <c r="B3094" s="3">
        <v>1183.19</v>
      </c>
      <c r="C3094" s="9" t="s">
        <v>8221</v>
      </c>
      <c r="D3094" s="3">
        <v>21</v>
      </c>
      <c r="E3094">
        <f t="shared" si="48"/>
        <v>8390.9264039999998</v>
      </c>
      <c r="F3094" s="3">
        <v>112.602</v>
      </c>
    </row>
    <row r="3095" spans="1:6" x14ac:dyDescent="0.25">
      <c r="A3095" s="3">
        <v>4000</v>
      </c>
      <c r="B3095" s="3">
        <v>910</v>
      </c>
      <c r="C3095" s="9" t="s">
        <v>8221</v>
      </c>
      <c r="D3095" s="3">
        <v>17</v>
      </c>
      <c r="E3095">
        <f t="shared" si="48"/>
        <v>9139.7424040000005</v>
      </c>
      <c r="F3095" s="3">
        <v>112.602</v>
      </c>
    </row>
    <row r="3096" spans="1:6" x14ac:dyDescent="0.25">
      <c r="A3096" s="3">
        <v>100000</v>
      </c>
      <c r="B3096" s="3">
        <v>25</v>
      </c>
      <c r="C3096" s="9" t="s">
        <v>8221</v>
      </c>
      <c r="D3096" s="3">
        <v>1</v>
      </c>
      <c r="E3096">
        <f t="shared" si="48"/>
        <v>12455.006404000002</v>
      </c>
      <c r="F3096" s="3">
        <v>112.602</v>
      </c>
    </row>
    <row r="3097" spans="1:6" x14ac:dyDescent="0.25">
      <c r="A3097" s="3">
        <v>14920</v>
      </c>
      <c r="B3097" s="3">
        <v>50</v>
      </c>
      <c r="C3097" s="9" t="s">
        <v>8221</v>
      </c>
      <c r="D3097" s="3">
        <v>1</v>
      </c>
      <c r="E3097">
        <f t="shared" si="48"/>
        <v>12455.006404000002</v>
      </c>
      <c r="F3097" s="3">
        <v>112.602</v>
      </c>
    </row>
    <row r="3098" spans="1:6" x14ac:dyDescent="0.25">
      <c r="A3098" s="3">
        <v>20000</v>
      </c>
      <c r="B3098" s="3">
        <v>795</v>
      </c>
      <c r="C3098" s="9" t="s">
        <v>8221</v>
      </c>
      <c r="D3098" s="3">
        <v>14</v>
      </c>
      <c r="E3098">
        <f t="shared" si="48"/>
        <v>9722.3544040000015</v>
      </c>
      <c r="F3098" s="3">
        <v>112.602</v>
      </c>
    </row>
    <row r="3099" spans="1:6" x14ac:dyDescent="0.25">
      <c r="A3099" s="3">
        <v>10000</v>
      </c>
      <c r="B3099" s="3">
        <v>1715</v>
      </c>
      <c r="C3099" s="9" t="s">
        <v>8221</v>
      </c>
      <c r="D3099" s="3">
        <v>42</v>
      </c>
      <c r="E3099">
        <f t="shared" si="48"/>
        <v>4984.6424040000002</v>
      </c>
      <c r="F3099" s="3">
        <v>112.602</v>
      </c>
    </row>
    <row r="3100" spans="1:6" x14ac:dyDescent="0.25">
      <c r="A3100" s="3">
        <v>48725</v>
      </c>
      <c r="B3100" s="3">
        <v>1758</v>
      </c>
      <c r="C3100" s="9" t="s">
        <v>8221</v>
      </c>
      <c r="D3100" s="3">
        <v>27</v>
      </c>
      <c r="E3100">
        <f t="shared" si="48"/>
        <v>7327.7024040000006</v>
      </c>
      <c r="F3100" s="3">
        <v>112.602</v>
      </c>
    </row>
    <row r="3101" spans="1:6" x14ac:dyDescent="0.25">
      <c r="A3101" s="3">
        <v>2000</v>
      </c>
      <c r="B3101" s="3">
        <v>278</v>
      </c>
      <c r="C3101" s="9" t="s">
        <v>8221</v>
      </c>
      <c r="D3101" s="3">
        <v>5</v>
      </c>
      <c r="E3101">
        <f t="shared" si="48"/>
        <v>11578.190404000001</v>
      </c>
      <c r="F3101" s="3">
        <v>112.602</v>
      </c>
    </row>
    <row r="3102" spans="1:6" x14ac:dyDescent="0.25">
      <c r="A3102" s="3">
        <v>12000</v>
      </c>
      <c r="B3102" s="3">
        <v>1827</v>
      </c>
      <c r="C3102" s="9" t="s">
        <v>8221</v>
      </c>
      <c r="D3102" s="3">
        <v>13</v>
      </c>
      <c r="E3102">
        <f t="shared" si="48"/>
        <v>9920.5584040000012</v>
      </c>
      <c r="F3102" s="3">
        <v>112.602</v>
      </c>
    </row>
    <row r="3103" spans="1:6" x14ac:dyDescent="0.25">
      <c r="A3103" s="3">
        <v>2500</v>
      </c>
      <c r="B3103" s="3">
        <v>300</v>
      </c>
      <c r="C3103" s="9" t="s">
        <v>8221</v>
      </c>
      <c r="D3103" s="3">
        <v>12</v>
      </c>
      <c r="E3103">
        <f t="shared" si="48"/>
        <v>10120.762404000001</v>
      </c>
      <c r="F3103" s="3">
        <v>112.602</v>
      </c>
    </row>
    <row r="3104" spans="1:6" x14ac:dyDescent="0.25">
      <c r="A3104" s="3">
        <v>16000</v>
      </c>
      <c r="B3104" s="3">
        <v>6258</v>
      </c>
      <c r="C3104" s="9" t="s">
        <v>8221</v>
      </c>
      <c r="D3104" s="3">
        <v>90</v>
      </c>
      <c r="E3104">
        <f t="shared" si="48"/>
        <v>510.8504040000002</v>
      </c>
      <c r="F3104" s="3">
        <v>112.602</v>
      </c>
    </row>
    <row r="3105" spans="1:6" x14ac:dyDescent="0.25">
      <c r="A3105" s="3">
        <v>4100</v>
      </c>
      <c r="B3105" s="3">
        <v>11</v>
      </c>
      <c r="C3105" s="9" t="s">
        <v>8221</v>
      </c>
      <c r="D3105" s="3">
        <v>2</v>
      </c>
      <c r="E3105">
        <f t="shared" si="48"/>
        <v>12232.802404</v>
      </c>
      <c r="F3105" s="3">
        <v>112.602</v>
      </c>
    </row>
    <row r="3106" spans="1:6" x14ac:dyDescent="0.25">
      <c r="A3106" s="3">
        <v>4000</v>
      </c>
      <c r="B3106" s="3">
        <v>1185</v>
      </c>
      <c r="C3106" s="9" t="s">
        <v>8221</v>
      </c>
      <c r="D3106" s="3">
        <v>5</v>
      </c>
      <c r="E3106">
        <f t="shared" si="48"/>
        <v>11578.190404000001</v>
      </c>
      <c r="F3106" s="3">
        <v>112.602</v>
      </c>
    </row>
    <row r="3107" spans="1:6" x14ac:dyDescent="0.25">
      <c r="A3107" s="3">
        <v>5845</v>
      </c>
      <c r="B3107" s="3">
        <v>2476</v>
      </c>
      <c r="C3107" s="9" t="s">
        <v>8221</v>
      </c>
      <c r="D3107" s="3">
        <v>31</v>
      </c>
      <c r="E3107">
        <f t="shared" si="48"/>
        <v>6658.8864040000008</v>
      </c>
      <c r="F3107" s="3">
        <v>112.602</v>
      </c>
    </row>
    <row r="3108" spans="1:6" x14ac:dyDescent="0.25">
      <c r="A3108" s="3">
        <v>1000</v>
      </c>
      <c r="B3108" s="3">
        <v>41</v>
      </c>
      <c r="C3108" s="9" t="s">
        <v>8221</v>
      </c>
      <c r="D3108" s="3">
        <v>4</v>
      </c>
      <c r="E3108">
        <f t="shared" si="48"/>
        <v>11794.394404000001</v>
      </c>
      <c r="F3108" s="3">
        <v>112.602</v>
      </c>
    </row>
    <row r="3109" spans="1:6" x14ac:dyDescent="0.25">
      <c r="A3109" s="3">
        <v>40000</v>
      </c>
      <c r="B3109" s="3">
        <v>7905</v>
      </c>
      <c r="C3109" s="9" t="s">
        <v>8221</v>
      </c>
      <c r="D3109" s="3">
        <v>29</v>
      </c>
      <c r="E3109">
        <f t="shared" si="48"/>
        <v>6989.2944040000002</v>
      </c>
      <c r="F3109" s="3">
        <v>112.602</v>
      </c>
    </row>
    <row r="3110" spans="1:6" x14ac:dyDescent="0.25">
      <c r="A3110" s="3">
        <v>50000</v>
      </c>
      <c r="B3110" s="3">
        <v>26</v>
      </c>
      <c r="C3110" s="9" t="s">
        <v>8221</v>
      </c>
      <c r="D3110" s="3">
        <v>2</v>
      </c>
      <c r="E3110">
        <f t="shared" si="48"/>
        <v>12232.802404</v>
      </c>
      <c r="F3110" s="3">
        <v>112.602</v>
      </c>
    </row>
    <row r="3111" spans="1:6" x14ac:dyDescent="0.25">
      <c r="A3111" s="3">
        <v>26500</v>
      </c>
      <c r="B3111" s="3">
        <v>6633</v>
      </c>
      <c r="C3111" s="9" t="s">
        <v>8221</v>
      </c>
      <c r="D3111" s="3">
        <v>114</v>
      </c>
      <c r="E3111">
        <f t="shared" si="48"/>
        <v>1.9544039999999891</v>
      </c>
      <c r="F3111" s="3">
        <v>112.602</v>
      </c>
    </row>
    <row r="3112" spans="1:6" x14ac:dyDescent="0.25">
      <c r="A3112" s="3">
        <v>25000</v>
      </c>
      <c r="B3112" s="3">
        <v>10</v>
      </c>
      <c r="C3112" s="9" t="s">
        <v>8221</v>
      </c>
      <c r="D3112" s="3">
        <v>1</v>
      </c>
      <c r="E3112">
        <f t="shared" si="48"/>
        <v>12455.006404000002</v>
      </c>
      <c r="F3112" s="3">
        <v>112.602</v>
      </c>
    </row>
    <row r="3113" spans="1:6" x14ac:dyDescent="0.25">
      <c r="A3113" s="3">
        <v>20000</v>
      </c>
      <c r="B3113" s="3">
        <v>5328</v>
      </c>
      <c r="C3113" s="9" t="s">
        <v>8221</v>
      </c>
      <c r="D3113" s="3">
        <v>76</v>
      </c>
      <c r="E3113">
        <f t="shared" si="48"/>
        <v>1339.7064040000002</v>
      </c>
      <c r="F3113" s="3">
        <v>112.602</v>
      </c>
    </row>
    <row r="3114" spans="1:6" x14ac:dyDescent="0.25">
      <c r="A3114" s="3">
        <v>11000</v>
      </c>
      <c r="B3114" s="3">
        <v>521</v>
      </c>
      <c r="C3114" s="9" t="s">
        <v>8221</v>
      </c>
      <c r="D3114" s="3">
        <v>9</v>
      </c>
      <c r="E3114">
        <f t="shared" si="48"/>
        <v>10733.374404</v>
      </c>
      <c r="F3114" s="3">
        <v>112.602</v>
      </c>
    </row>
    <row r="3115" spans="1:6" x14ac:dyDescent="0.25">
      <c r="A3115" s="3">
        <v>109225</v>
      </c>
      <c r="B3115" s="3">
        <v>4635</v>
      </c>
      <c r="C3115" s="9" t="s">
        <v>8221</v>
      </c>
      <c r="D3115" s="3">
        <v>37</v>
      </c>
      <c r="E3115">
        <f t="shared" si="48"/>
        <v>5715.6624040000006</v>
      </c>
      <c r="F3115" s="3">
        <v>112.602</v>
      </c>
    </row>
    <row r="3116" spans="1:6" x14ac:dyDescent="0.25">
      <c r="A3116" s="3">
        <v>75000</v>
      </c>
      <c r="B3116" s="3">
        <v>0</v>
      </c>
      <c r="C3116" s="9" t="s">
        <v>8221</v>
      </c>
      <c r="D3116" s="3">
        <v>0</v>
      </c>
      <c r="E3116">
        <f t="shared" si="48"/>
        <v>12679.210404000001</v>
      </c>
      <c r="F3116" s="3">
        <v>112.602</v>
      </c>
    </row>
    <row r="3117" spans="1:6" x14ac:dyDescent="0.25">
      <c r="A3117" s="3">
        <v>10000</v>
      </c>
      <c r="B3117" s="3">
        <v>300</v>
      </c>
      <c r="C3117" s="9" t="s">
        <v>8221</v>
      </c>
      <c r="D3117" s="3">
        <v>1</v>
      </c>
      <c r="E3117">
        <f t="shared" si="48"/>
        <v>12455.006404000002</v>
      </c>
      <c r="F3117" s="3">
        <v>112.602</v>
      </c>
    </row>
    <row r="3118" spans="1:6" x14ac:dyDescent="0.25">
      <c r="A3118" s="3">
        <v>750</v>
      </c>
      <c r="B3118" s="3">
        <v>430</v>
      </c>
      <c r="C3118" s="9" t="s">
        <v>8221</v>
      </c>
      <c r="D3118" s="3">
        <v>10</v>
      </c>
      <c r="E3118">
        <f t="shared" si="48"/>
        <v>10527.170404</v>
      </c>
      <c r="F3118" s="3">
        <v>112.602</v>
      </c>
    </row>
    <row r="3119" spans="1:6" x14ac:dyDescent="0.25">
      <c r="A3119" s="3">
        <v>1000</v>
      </c>
      <c r="B3119" s="3">
        <v>1</v>
      </c>
      <c r="C3119" s="9" t="s">
        <v>8221</v>
      </c>
      <c r="D3119" s="3">
        <v>1</v>
      </c>
      <c r="E3119">
        <f t="shared" si="48"/>
        <v>12455.006404000002</v>
      </c>
      <c r="F3119" s="3">
        <v>112.602</v>
      </c>
    </row>
    <row r="3120" spans="1:6" x14ac:dyDescent="0.25">
      <c r="A3120" s="3">
        <v>500000</v>
      </c>
      <c r="B3120" s="3">
        <v>1550</v>
      </c>
      <c r="C3120" s="9" t="s">
        <v>8221</v>
      </c>
      <c r="D3120" s="3">
        <v>2</v>
      </c>
      <c r="E3120">
        <f t="shared" si="48"/>
        <v>12232.802404</v>
      </c>
      <c r="F3120" s="3">
        <v>112.602</v>
      </c>
    </row>
    <row r="3121" spans="1:6" x14ac:dyDescent="0.25">
      <c r="A3121" s="3">
        <v>10000</v>
      </c>
      <c r="B3121" s="3">
        <v>5</v>
      </c>
      <c r="C3121" s="9" t="s">
        <v>8221</v>
      </c>
      <c r="D3121" s="3">
        <v>1</v>
      </c>
      <c r="E3121">
        <f t="shared" si="48"/>
        <v>12455.006404000002</v>
      </c>
      <c r="F3121" s="3">
        <v>112.602</v>
      </c>
    </row>
    <row r="3122" spans="1:6" x14ac:dyDescent="0.25">
      <c r="A3122" s="3">
        <v>1300000</v>
      </c>
      <c r="B3122" s="3">
        <v>128</v>
      </c>
      <c r="C3122" s="9" t="s">
        <v>8221</v>
      </c>
      <c r="D3122" s="3">
        <v>10</v>
      </c>
      <c r="E3122">
        <f t="shared" si="48"/>
        <v>10527.170404</v>
      </c>
      <c r="F3122" s="3">
        <v>112.602</v>
      </c>
    </row>
    <row r="3123" spans="1:6" x14ac:dyDescent="0.25">
      <c r="A3123" s="3">
        <v>1500</v>
      </c>
      <c r="B3123" s="3">
        <v>10</v>
      </c>
      <c r="C3123" s="7" t="s">
        <v>8220</v>
      </c>
      <c r="D3123" s="3">
        <v>1</v>
      </c>
      <c r="E3123">
        <f t="shared" si="48"/>
        <v>12455.006404000002</v>
      </c>
      <c r="F3123" s="3">
        <v>112.602</v>
      </c>
    </row>
    <row r="3124" spans="1:6" x14ac:dyDescent="0.25">
      <c r="A3124" s="3">
        <v>199</v>
      </c>
      <c r="B3124" s="3">
        <v>116</v>
      </c>
      <c r="C3124" s="7" t="s">
        <v>8220</v>
      </c>
      <c r="D3124" s="3">
        <v>2</v>
      </c>
      <c r="E3124">
        <f t="shared" si="48"/>
        <v>12232.802404</v>
      </c>
      <c r="F3124" s="3">
        <v>112.602</v>
      </c>
    </row>
    <row r="3125" spans="1:6" x14ac:dyDescent="0.25">
      <c r="A3125" s="3">
        <v>125000</v>
      </c>
      <c r="B3125" s="3">
        <v>85192</v>
      </c>
      <c r="C3125" s="7" t="s">
        <v>8220</v>
      </c>
      <c r="D3125" s="3">
        <v>348</v>
      </c>
      <c r="E3125">
        <f t="shared" si="48"/>
        <v>55412.218403999999</v>
      </c>
      <c r="F3125" s="3">
        <v>112.602</v>
      </c>
    </row>
    <row r="3126" spans="1:6" x14ac:dyDescent="0.25">
      <c r="A3126" s="3">
        <v>800000</v>
      </c>
      <c r="B3126" s="3">
        <v>26</v>
      </c>
      <c r="C3126" s="7" t="s">
        <v>8220</v>
      </c>
      <c r="D3126" s="3">
        <v>4</v>
      </c>
      <c r="E3126">
        <f t="shared" si="48"/>
        <v>11794.394404000001</v>
      </c>
      <c r="F3126" s="3">
        <v>112.602</v>
      </c>
    </row>
    <row r="3127" spans="1:6" x14ac:dyDescent="0.25">
      <c r="A3127" s="3">
        <v>1500000</v>
      </c>
      <c r="B3127" s="3">
        <v>0</v>
      </c>
      <c r="C3127" s="7" t="s">
        <v>8220</v>
      </c>
      <c r="D3127" s="3">
        <v>0</v>
      </c>
      <c r="E3127">
        <f t="shared" si="48"/>
        <v>12679.210404000001</v>
      </c>
      <c r="F3127" s="3">
        <v>112.602</v>
      </c>
    </row>
    <row r="3128" spans="1:6" x14ac:dyDescent="0.25">
      <c r="A3128" s="3">
        <v>25000</v>
      </c>
      <c r="B3128" s="3">
        <v>1040</v>
      </c>
      <c r="C3128" s="7" t="s">
        <v>8220</v>
      </c>
      <c r="D3128" s="3">
        <v>17</v>
      </c>
      <c r="E3128">
        <f t="shared" si="48"/>
        <v>9139.7424040000005</v>
      </c>
      <c r="F3128" s="3">
        <v>112.602</v>
      </c>
    </row>
    <row r="3129" spans="1:6" x14ac:dyDescent="0.25">
      <c r="A3129" s="3">
        <v>100000</v>
      </c>
      <c r="B3129" s="3">
        <v>0</v>
      </c>
      <c r="C3129" s="7" t="s">
        <v>8220</v>
      </c>
      <c r="D3129" s="3">
        <v>0</v>
      </c>
      <c r="E3129">
        <f t="shared" si="48"/>
        <v>12679.210404000001</v>
      </c>
      <c r="F3129" s="3">
        <v>112.602</v>
      </c>
    </row>
    <row r="3130" spans="1:6" x14ac:dyDescent="0.25">
      <c r="A3130" s="3">
        <v>15000</v>
      </c>
      <c r="B3130" s="3">
        <v>16291</v>
      </c>
      <c r="C3130" s="10" t="s">
        <v>8222</v>
      </c>
      <c r="D3130" s="3">
        <v>117</v>
      </c>
      <c r="E3130">
        <f t="shared" si="48"/>
        <v>19.342403999999966</v>
      </c>
      <c r="F3130" s="3">
        <v>112.602</v>
      </c>
    </row>
    <row r="3131" spans="1:6" x14ac:dyDescent="0.25">
      <c r="A3131" s="3">
        <v>1250</v>
      </c>
      <c r="B3131" s="3">
        <v>10</v>
      </c>
      <c r="C3131" s="10" t="s">
        <v>8222</v>
      </c>
      <c r="D3131" s="3">
        <v>1</v>
      </c>
      <c r="E3131">
        <f t="shared" si="48"/>
        <v>12455.006404000002</v>
      </c>
      <c r="F3131" s="3">
        <v>112.602</v>
      </c>
    </row>
    <row r="3132" spans="1:6" x14ac:dyDescent="0.25">
      <c r="A3132" s="3">
        <v>10000</v>
      </c>
      <c r="B3132" s="3">
        <v>375</v>
      </c>
      <c r="C3132" s="10" t="s">
        <v>8222</v>
      </c>
      <c r="D3132" s="3">
        <v>4</v>
      </c>
      <c r="E3132">
        <f t="shared" si="48"/>
        <v>11794.394404000001</v>
      </c>
      <c r="F3132" s="3">
        <v>112.602</v>
      </c>
    </row>
    <row r="3133" spans="1:6" x14ac:dyDescent="0.25">
      <c r="A3133" s="3">
        <v>4100</v>
      </c>
      <c r="B3133" s="3">
        <v>645</v>
      </c>
      <c r="C3133" s="10" t="s">
        <v>8222</v>
      </c>
      <c r="D3133" s="3">
        <v>12</v>
      </c>
      <c r="E3133">
        <f t="shared" si="48"/>
        <v>10120.762404000001</v>
      </c>
      <c r="F3133" s="3">
        <v>112.602</v>
      </c>
    </row>
    <row r="3134" spans="1:6" x14ac:dyDescent="0.25">
      <c r="A3134" s="3">
        <v>30000</v>
      </c>
      <c r="B3134" s="3">
        <v>10</v>
      </c>
      <c r="C3134" s="10" t="s">
        <v>8222</v>
      </c>
      <c r="D3134" s="3">
        <v>1</v>
      </c>
      <c r="E3134">
        <f t="shared" si="48"/>
        <v>12455.006404000002</v>
      </c>
      <c r="F3134" s="3">
        <v>112.602</v>
      </c>
    </row>
    <row r="3135" spans="1:6" x14ac:dyDescent="0.25">
      <c r="A3135" s="3">
        <v>500</v>
      </c>
      <c r="B3135" s="3">
        <v>540</v>
      </c>
      <c r="C3135" s="10" t="s">
        <v>8222</v>
      </c>
      <c r="D3135" s="3">
        <v>16</v>
      </c>
      <c r="E3135">
        <f t="shared" si="48"/>
        <v>9331.9464040000003</v>
      </c>
      <c r="F3135" s="3">
        <v>112.602</v>
      </c>
    </row>
    <row r="3136" spans="1:6" x14ac:dyDescent="0.25">
      <c r="A3136" s="3">
        <v>1000</v>
      </c>
      <c r="B3136" s="3">
        <v>225</v>
      </c>
      <c r="C3136" s="10" t="s">
        <v>8222</v>
      </c>
      <c r="D3136" s="3">
        <v>12</v>
      </c>
      <c r="E3136">
        <f t="shared" si="48"/>
        <v>10120.762404000001</v>
      </c>
      <c r="F3136" s="3">
        <v>112.602</v>
      </c>
    </row>
    <row r="3137" spans="1:6" x14ac:dyDescent="0.25">
      <c r="A3137" s="3">
        <v>777</v>
      </c>
      <c r="B3137" s="3">
        <v>162</v>
      </c>
      <c r="C3137" s="10" t="s">
        <v>8222</v>
      </c>
      <c r="D3137" s="3">
        <v>7</v>
      </c>
      <c r="E3137">
        <f t="shared" si="48"/>
        <v>11151.782404000001</v>
      </c>
      <c r="F3137" s="3">
        <v>112.602</v>
      </c>
    </row>
    <row r="3138" spans="1:6" x14ac:dyDescent="0.25">
      <c r="A3138" s="3">
        <v>500</v>
      </c>
      <c r="B3138" s="3">
        <v>639</v>
      </c>
      <c r="C3138" s="10" t="s">
        <v>8222</v>
      </c>
      <c r="D3138" s="3">
        <v>22</v>
      </c>
      <c r="E3138">
        <f t="shared" si="48"/>
        <v>8208.7224040000001</v>
      </c>
      <c r="F3138" s="3">
        <v>112.602</v>
      </c>
    </row>
    <row r="3139" spans="1:6" x14ac:dyDescent="0.25">
      <c r="A3139" s="3">
        <v>1500</v>
      </c>
      <c r="B3139" s="3">
        <v>50</v>
      </c>
      <c r="C3139" s="10" t="s">
        <v>8222</v>
      </c>
      <c r="D3139" s="3">
        <v>1</v>
      </c>
      <c r="E3139">
        <f t="shared" ref="E3139:E3202" si="49">POWER(D3139-F3139,2)</f>
        <v>12455.006404000002</v>
      </c>
      <c r="F3139" s="3">
        <v>112.602</v>
      </c>
    </row>
    <row r="3140" spans="1:6" x14ac:dyDescent="0.25">
      <c r="A3140" s="3">
        <v>200</v>
      </c>
      <c r="B3140" s="3">
        <v>0</v>
      </c>
      <c r="C3140" s="10" t="s">
        <v>8222</v>
      </c>
      <c r="D3140" s="3">
        <v>0</v>
      </c>
      <c r="E3140">
        <f t="shared" si="49"/>
        <v>12679.210404000001</v>
      </c>
      <c r="F3140" s="3">
        <v>112.602</v>
      </c>
    </row>
    <row r="3141" spans="1:6" x14ac:dyDescent="0.25">
      <c r="A3141" s="3">
        <v>50000</v>
      </c>
      <c r="B3141" s="3">
        <v>2700</v>
      </c>
      <c r="C3141" s="10" t="s">
        <v>8222</v>
      </c>
      <c r="D3141" s="3">
        <v>6</v>
      </c>
      <c r="E3141">
        <f t="shared" si="49"/>
        <v>11363.986404000001</v>
      </c>
      <c r="F3141" s="3">
        <v>112.602</v>
      </c>
    </row>
    <row r="3142" spans="1:6" x14ac:dyDescent="0.25">
      <c r="A3142" s="3">
        <v>10000</v>
      </c>
      <c r="B3142" s="3">
        <v>96</v>
      </c>
      <c r="C3142" s="10" t="s">
        <v>8222</v>
      </c>
      <c r="D3142" s="3">
        <v>4</v>
      </c>
      <c r="E3142">
        <f t="shared" si="49"/>
        <v>11794.394404000001</v>
      </c>
      <c r="F3142" s="3">
        <v>112.602</v>
      </c>
    </row>
    <row r="3143" spans="1:6" x14ac:dyDescent="0.25">
      <c r="A3143" s="3">
        <v>500</v>
      </c>
      <c r="B3143" s="3">
        <v>258</v>
      </c>
      <c r="C3143" s="10" t="s">
        <v>8222</v>
      </c>
      <c r="D3143" s="3">
        <v>8</v>
      </c>
      <c r="E3143">
        <f t="shared" si="49"/>
        <v>10941.578404000002</v>
      </c>
      <c r="F3143" s="3">
        <v>112.602</v>
      </c>
    </row>
    <row r="3144" spans="1:6" x14ac:dyDescent="0.25">
      <c r="A3144" s="3">
        <v>2750</v>
      </c>
      <c r="B3144" s="3">
        <v>45</v>
      </c>
      <c r="C3144" s="10" t="s">
        <v>8222</v>
      </c>
      <c r="D3144" s="3">
        <v>3</v>
      </c>
      <c r="E3144">
        <f t="shared" si="49"/>
        <v>12012.598404</v>
      </c>
      <c r="F3144" s="3">
        <v>112.602</v>
      </c>
    </row>
    <row r="3145" spans="1:6" x14ac:dyDescent="0.25">
      <c r="A3145" s="3">
        <v>700</v>
      </c>
      <c r="B3145" s="3">
        <v>0</v>
      </c>
      <c r="C3145" s="10" t="s">
        <v>8222</v>
      </c>
      <c r="D3145" s="3">
        <v>0</v>
      </c>
      <c r="E3145">
        <f t="shared" si="49"/>
        <v>12679.210404000001</v>
      </c>
      <c r="F3145" s="3">
        <v>112.602</v>
      </c>
    </row>
    <row r="3146" spans="1:6" x14ac:dyDescent="0.25">
      <c r="A3146" s="3">
        <v>10000</v>
      </c>
      <c r="B3146" s="3">
        <v>7540</v>
      </c>
      <c r="C3146" s="10" t="s">
        <v>8222</v>
      </c>
      <c r="D3146" s="3">
        <v>30</v>
      </c>
      <c r="E3146">
        <f t="shared" si="49"/>
        <v>6823.0904040000005</v>
      </c>
      <c r="F3146" s="3">
        <v>112.602</v>
      </c>
    </row>
    <row r="3147" spans="1:6" x14ac:dyDescent="0.25">
      <c r="A3147" s="3">
        <v>25000</v>
      </c>
      <c r="B3147" s="3">
        <v>0</v>
      </c>
      <c r="C3147" s="10" t="s">
        <v>8222</v>
      </c>
      <c r="D3147" s="3">
        <v>0</v>
      </c>
      <c r="E3147">
        <f t="shared" si="49"/>
        <v>12679.210404000001</v>
      </c>
      <c r="F3147" s="3">
        <v>112.602</v>
      </c>
    </row>
    <row r="3148" spans="1:6" x14ac:dyDescent="0.25">
      <c r="A3148" s="3">
        <v>50000</v>
      </c>
      <c r="B3148" s="3">
        <v>5250</v>
      </c>
      <c r="C3148" s="10" t="s">
        <v>8222</v>
      </c>
      <c r="D3148" s="3">
        <v>12</v>
      </c>
      <c r="E3148">
        <f t="shared" si="49"/>
        <v>10120.762404000001</v>
      </c>
      <c r="F3148" s="3">
        <v>112.602</v>
      </c>
    </row>
    <row r="3149" spans="1:6" x14ac:dyDescent="0.25">
      <c r="A3149" s="3">
        <v>20000</v>
      </c>
      <c r="B3149" s="3">
        <v>23505</v>
      </c>
      <c r="C3149" s="8" t="s">
        <v>8219</v>
      </c>
      <c r="D3149" s="3">
        <v>213</v>
      </c>
      <c r="E3149">
        <f t="shared" si="49"/>
        <v>10079.758403999998</v>
      </c>
      <c r="F3149" s="3">
        <v>112.602</v>
      </c>
    </row>
    <row r="3150" spans="1:6" x14ac:dyDescent="0.25">
      <c r="A3150" s="3">
        <v>1800</v>
      </c>
      <c r="B3150" s="3">
        <v>2361</v>
      </c>
      <c r="C3150" s="8" t="s">
        <v>8219</v>
      </c>
      <c r="D3150" s="3">
        <v>57</v>
      </c>
      <c r="E3150">
        <f t="shared" si="49"/>
        <v>3091.5824040000002</v>
      </c>
      <c r="F3150" s="3">
        <v>112.602</v>
      </c>
    </row>
    <row r="3151" spans="1:6" x14ac:dyDescent="0.25">
      <c r="A3151" s="3">
        <v>1250</v>
      </c>
      <c r="B3151" s="3">
        <v>1300</v>
      </c>
      <c r="C3151" s="8" t="s">
        <v>8219</v>
      </c>
      <c r="D3151" s="3">
        <v>25</v>
      </c>
      <c r="E3151">
        <f t="shared" si="49"/>
        <v>7674.1104040000009</v>
      </c>
      <c r="F3151" s="3">
        <v>112.602</v>
      </c>
    </row>
    <row r="3152" spans="1:6" x14ac:dyDescent="0.25">
      <c r="A3152" s="3">
        <v>3500</v>
      </c>
      <c r="B3152" s="3">
        <v>3535</v>
      </c>
      <c r="C3152" s="8" t="s">
        <v>8219</v>
      </c>
      <c r="D3152" s="3">
        <v>104</v>
      </c>
      <c r="E3152">
        <f t="shared" si="49"/>
        <v>73.99440400000006</v>
      </c>
      <c r="F3152" s="3">
        <v>112.602</v>
      </c>
    </row>
    <row r="3153" spans="1:6" x14ac:dyDescent="0.25">
      <c r="A3153" s="3">
        <v>3500</v>
      </c>
      <c r="B3153" s="3">
        <v>3514</v>
      </c>
      <c r="C3153" s="8" t="s">
        <v>8219</v>
      </c>
      <c r="D3153" s="3">
        <v>34</v>
      </c>
      <c r="E3153">
        <f t="shared" si="49"/>
        <v>6178.2744040000007</v>
      </c>
      <c r="F3153" s="3">
        <v>112.602</v>
      </c>
    </row>
    <row r="3154" spans="1:6" x14ac:dyDescent="0.25">
      <c r="A3154" s="3">
        <v>2200</v>
      </c>
      <c r="B3154" s="3">
        <v>2331</v>
      </c>
      <c r="C3154" s="8" t="s">
        <v>8219</v>
      </c>
      <c r="D3154" s="3">
        <v>67</v>
      </c>
      <c r="E3154">
        <f t="shared" si="49"/>
        <v>2079.5424040000003</v>
      </c>
      <c r="F3154" s="3">
        <v>112.602</v>
      </c>
    </row>
    <row r="3155" spans="1:6" x14ac:dyDescent="0.25">
      <c r="A3155" s="3">
        <v>3000</v>
      </c>
      <c r="B3155" s="3">
        <v>10067.5</v>
      </c>
      <c r="C3155" s="8" t="s">
        <v>8219</v>
      </c>
      <c r="D3155" s="3">
        <v>241</v>
      </c>
      <c r="E3155">
        <f t="shared" si="49"/>
        <v>16486.046404000001</v>
      </c>
      <c r="F3155" s="3">
        <v>112.602</v>
      </c>
    </row>
    <row r="3156" spans="1:6" x14ac:dyDescent="0.25">
      <c r="A3156" s="3">
        <v>7000</v>
      </c>
      <c r="B3156" s="3">
        <v>7905</v>
      </c>
      <c r="C3156" s="8" t="s">
        <v>8219</v>
      </c>
      <c r="D3156" s="3">
        <v>123</v>
      </c>
      <c r="E3156">
        <f t="shared" si="49"/>
        <v>108.11840399999991</v>
      </c>
      <c r="F3156" s="3">
        <v>112.602</v>
      </c>
    </row>
    <row r="3157" spans="1:6" x14ac:dyDescent="0.25">
      <c r="A3157" s="3">
        <v>5000</v>
      </c>
      <c r="B3157" s="3">
        <v>9425.23</v>
      </c>
      <c r="C3157" s="8" t="s">
        <v>8219</v>
      </c>
      <c r="D3157" s="3">
        <v>302</v>
      </c>
      <c r="E3157">
        <f t="shared" si="49"/>
        <v>35871.602403999997</v>
      </c>
      <c r="F3157" s="3">
        <v>112.602</v>
      </c>
    </row>
    <row r="3158" spans="1:6" x14ac:dyDescent="0.25">
      <c r="A3158" s="3">
        <v>5500</v>
      </c>
      <c r="B3158" s="3">
        <v>5600</v>
      </c>
      <c r="C3158" s="8" t="s">
        <v>8219</v>
      </c>
      <c r="D3158" s="3">
        <v>89</v>
      </c>
      <c r="E3158">
        <f t="shared" si="49"/>
        <v>557.0544040000002</v>
      </c>
      <c r="F3158" s="3">
        <v>112.602</v>
      </c>
    </row>
    <row r="3159" spans="1:6" x14ac:dyDescent="0.25">
      <c r="A3159" s="3">
        <v>4000</v>
      </c>
      <c r="B3159" s="3">
        <v>4040</v>
      </c>
      <c r="C3159" s="8" t="s">
        <v>8219</v>
      </c>
      <c r="D3159" s="3">
        <v>41</v>
      </c>
      <c r="E3159">
        <f t="shared" si="49"/>
        <v>5126.8464040000008</v>
      </c>
      <c r="F3159" s="3">
        <v>112.602</v>
      </c>
    </row>
    <row r="3160" spans="1:6" x14ac:dyDescent="0.25">
      <c r="A3160" s="3">
        <v>5000</v>
      </c>
      <c r="B3160" s="3">
        <v>5700</v>
      </c>
      <c r="C3160" s="8" t="s">
        <v>8219</v>
      </c>
      <c r="D3160" s="3">
        <v>69</v>
      </c>
      <c r="E3160">
        <f t="shared" si="49"/>
        <v>1901.1344040000004</v>
      </c>
      <c r="F3160" s="3">
        <v>112.602</v>
      </c>
    </row>
    <row r="3161" spans="1:6" x14ac:dyDescent="0.25">
      <c r="A3161" s="3">
        <v>1500</v>
      </c>
      <c r="B3161" s="3">
        <v>2002.22</v>
      </c>
      <c r="C3161" s="8" t="s">
        <v>8219</v>
      </c>
      <c r="D3161" s="3">
        <v>52</v>
      </c>
      <c r="E3161">
        <f t="shared" si="49"/>
        <v>3672.6024040000007</v>
      </c>
      <c r="F3161" s="3">
        <v>112.602</v>
      </c>
    </row>
    <row r="3162" spans="1:6" x14ac:dyDescent="0.25">
      <c r="A3162" s="3">
        <v>4500</v>
      </c>
      <c r="B3162" s="3">
        <v>4569</v>
      </c>
      <c r="C3162" s="8" t="s">
        <v>8219</v>
      </c>
      <c r="D3162" s="3">
        <v>57</v>
      </c>
      <c r="E3162">
        <f t="shared" si="49"/>
        <v>3091.5824040000002</v>
      </c>
      <c r="F3162" s="3">
        <v>112.602</v>
      </c>
    </row>
    <row r="3163" spans="1:6" x14ac:dyDescent="0.25">
      <c r="A3163" s="3">
        <v>2000</v>
      </c>
      <c r="B3163" s="3">
        <v>2102</v>
      </c>
      <c r="C3163" s="8" t="s">
        <v>8219</v>
      </c>
      <c r="D3163" s="3">
        <v>74</v>
      </c>
      <c r="E3163">
        <f t="shared" si="49"/>
        <v>1490.1144040000004</v>
      </c>
      <c r="F3163" s="3">
        <v>112.602</v>
      </c>
    </row>
    <row r="3164" spans="1:6" x14ac:dyDescent="0.25">
      <c r="A3164" s="3">
        <v>4000</v>
      </c>
      <c r="B3164" s="3">
        <v>5086</v>
      </c>
      <c r="C3164" s="8" t="s">
        <v>8219</v>
      </c>
      <c r="D3164" s="3">
        <v>63</v>
      </c>
      <c r="E3164">
        <f t="shared" si="49"/>
        <v>2460.3584040000005</v>
      </c>
      <c r="F3164" s="3">
        <v>112.602</v>
      </c>
    </row>
    <row r="3165" spans="1:6" x14ac:dyDescent="0.25">
      <c r="A3165" s="3">
        <v>13000</v>
      </c>
      <c r="B3165" s="3">
        <v>14450</v>
      </c>
      <c r="C3165" s="8" t="s">
        <v>8219</v>
      </c>
      <c r="D3165" s="3">
        <v>72</v>
      </c>
      <c r="E3165">
        <f t="shared" si="49"/>
        <v>1648.5224040000003</v>
      </c>
      <c r="F3165" s="3">
        <v>112.602</v>
      </c>
    </row>
    <row r="3166" spans="1:6" x14ac:dyDescent="0.25">
      <c r="A3166" s="3">
        <v>2500</v>
      </c>
      <c r="B3166" s="3">
        <v>2669</v>
      </c>
      <c r="C3166" s="8" t="s">
        <v>8219</v>
      </c>
      <c r="D3166" s="3">
        <v>71</v>
      </c>
      <c r="E3166">
        <f t="shared" si="49"/>
        <v>1730.7264040000002</v>
      </c>
      <c r="F3166" s="3">
        <v>112.602</v>
      </c>
    </row>
    <row r="3167" spans="1:6" x14ac:dyDescent="0.25">
      <c r="A3167" s="3">
        <v>750</v>
      </c>
      <c r="B3167" s="3">
        <v>1220</v>
      </c>
      <c r="C3167" s="8" t="s">
        <v>8219</v>
      </c>
      <c r="D3167" s="3">
        <v>21</v>
      </c>
      <c r="E3167">
        <f t="shared" si="49"/>
        <v>8390.9264039999998</v>
      </c>
      <c r="F3167" s="3">
        <v>112.602</v>
      </c>
    </row>
    <row r="3168" spans="1:6" x14ac:dyDescent="0.25">
      <c r="A3168" s="3">
        <v>35000</v>
      </c>
      <c r="B3168" s="3">
        <v>56079.83</v>
      </c>
      <c r="C3168" s="8" t="s">
        <v>8219</v>
      </c>
      <c r="D3168" s="3">
        <v>930</v>
      </c>
      <c r="E3168">
        <f t="shared" si="49"/>
        <v>668139.49040400004</v>
      </c>
      <c r="F3168" s="3">
        <v>112.602</v>
      </c>
    </row>
    <row r="3169" spans="1:6" x14ac:dyDescent="0.25">
      <c r="A3169" s="3">
        <v>3000</v>
      </c>
      <c r="B3169" s="3">
        <v>3485</v>
      </c>
      <c r="C3169" s="8" t="s">
        <v>8219</v>
      </c>
      <c r="D3169" s="3">
        <v>55</v>
      </c>
      <c r="E3169">
        <f t="shared" si="49"/>
        <v>3317.9904040000006</v>
      </c>
      <c r="F3169" s="3">
        <v>112.602</v>
      </c>
    </row>
    <row r="3170" spans="1:6" x14ac:dyDescent="0.25">
      <c r="A3170" s="3">
        <v>2500</v>
      </c>
      <c r="B3170" s="3">
        <v>3105</v>
      </c>
      <c r="C3170" s="8" t="s">
        <v>8219</v>
      </c>
      <c r="D3170" s="3">
        <v>61</v>
      </c>
      <c r="E3170">
        <f t="shared" si="49"/>
        <v>2662.7664040000004</v>
      </c>
      <c r="F3170" s="3">
        <v>112.602</v>
      </c>
    </row>
    <row r="3171" spans="1:6" x14ac:dyDescent="0.25">
      <c r="A3171" s="3">
        <v>8000</v>
      </c>
      <c r="B3171" s="3">
        <v>8241</v>
      </c>
      <c r="C3171" s="8" t="s">
        <v>8219</v>
      </c>
      <c r="D3171" s="3">
        <v>82</v>
      </c>
      <c r="E3171">
        <f t="shared" si="49"/>
        <v>936.4824040000002</v>
      </c>
      <c r="F3171" s="3">
        <v>112.602</v>
      </c>
    </row>
    <row r="3172" spans="1:6" x14ac:dyDescent="0.25">
      <c r="A3172" s="3">
        <v>2000</v>
      </c>
      <c r="B3172" s="3">
        <v>2245</v>
      </c>
      <c r="C3172" s="8" t="s">
        <v>8219</v>
      </c>
      <c r="D3172" s="3">
        <v>71</v>
      </c>
      <c r="E3172">
        <f t="shared" si="49"/>
        <v>1730.7264040000002</v>
      </c>
      <c r="F3172" s="3">
        <v>112.602</v>
      </c>
    </row>
    <row r="3173" spans="1:6" x14ac:dyDescent="0.25">
      <c r="A3173" s="3">
        <v>7000</v>
      </c>
      <c r="B3173" s="3">
        <v>7617</v>
      </c>
      <c r="C3173" s="8" t="s">
        <v>8219</v>
      </c>
      <c r="D3173" s="3">
        <v>117</v>
      </c>
      <c r="E3173">
        <f t="shared" si="49"/>
        <v>19.342403999999966</v>
      </c>
      <c r="F3173" s="3">
        <v>112.602</v>
      </c>
    </row>
    <row r="3174" spans="1:6" x14ac:dyDescent="0.25">
      <c r="A3174" s="3">
        <v>2000</v>
      </c>
      <c r="B3174" s="3">
        <v>2300</v>
      </c>
      <c r="C3174" s="8" t="s">
        <v>8219</v>
      </c>
      <c r="D3174" s="3">
        <v>29</v>
      </c>
      <c r="E3174">
        <f t="shared" si="49"/>
        <v>6989.2944040000002</v>
      </c>
      <c r="F3174" s="3">
        <v>112.602</v>
      </c>
    </row>
    <row r="3175" spans="1:6" x14ac:dyDescent="0.25">
      <c r="A3175" s="3">
        <v>10000</v>
      </c>
      <c r="B3175" s="3">
        <v>10300</v>
      </c>
      <c r="C3175" s="8" t="s">
        <v>8219</v>
      </c>
      <c r="D3175" s="3">
        <v>74</v>
      </c>
      <c r="E3175">
        <f t="shared" si="49"/>
        <v>1490.1144040000004</v>
      </c>
      <c r="F3175" s="3">
        <v>112.602</v>
      </c>
    </row>
    <row r="3176" spans="1:6" x14ac:dyDescent="0.25">
      <c r="A3176" s="3">
        <v>3000</v>
      </c>
      <c r="B3176" s="3">
        <v>3034</v>
      </c>
      <c r="C3176" s="8" t="s">
        <v>8219</v>
      </c>
      <c r="D3176" s="3">
        <v>23</v>
      </c>
      <c r="E3176">
        <f t="shared" si="49"/>
        <v>8028.5184040000004</v>
      </c>
      <c r="F3176" s="3">
        <v>112.602</v>
      </c>
    </row>
    <row r="3177" spans="1:6" x14ac:dyDescent="0.25">
      <c r="A3177" s="3">
        <v>5000</v>
      </c>
      <c r="B3177" s="3">
        <v>5478</v>
      </c>
      <c r="C3177" s="8" t="s">
        <v>8219</v>
      </c>
      <c r="D3177" s="3">
        <v>60</v>
      </c>
      <c r="E3177">
        <f t="shared" si="49"/>
        <v>2766.9704040000006</v>
      </c>
      <c r="F3177" s="3">
        <v>112.602</v>
      </c>
    </row>
    <row r="3178" spans="1:6" x14ac:dyDescent="0.25">
      <c r="A3178" s="3">
        <v>1900</v>
      </c>
      <c r="B3178" s="3">
        <v>2182</v>
      </c>
      <c r="C3178" s="8" t="s">
        <v>8219</v>
      </c>
      <c r="D3178" s="3">
        <v>55</v>
      </c>
      <c r="E3178">
        <f t="shared" si="49"/>
        <v>3317.9904040000006</v>
      </c>
      <c r="F3178" s="3">
        <v>112.602</v>
      </c>
    </row>
    <row r="3179" spans="1:6" x14ac:dyDescent="0.25">
      <c r="A3179" s="3">
        <v>2500</v>
      </c>
      <c r="B3179" s="3">
        <v>2935</v>
      </c>
      <c r="C3179" s="8" t="s">
        <v>8219</v>
      </c>
      <c r="D3179" s="3">
        <v>51</v>
      </c>
      <c r="E3179">
        <f t="shared" si="49"/>
        <v>3794.8064040000004</v>
      </c>
      <c r="F3179" s="3">
        <v>112.602</v>
      </c>
    </row>
    <row r="3180" spans="1:6" x14ac:dyDescent="0.25">
      <c r="A3180" s="3">
        <v>1500</v>
      </c>
      <c r="B3180" s="3">
        <v>2576</v>
      </c>
      <c r="C3180" s="8" t="s">
        <v>8219</v>
      </c>
      <c r="D3180" s="3">
        <v>78</v>
      </c>
      <c r="E3180">
        <f t="shared" si="49"/>
        <v>1197.2984040000003</v>
      </c>
      <c r="F3180" s="3">
        <v>112.602</v>
      </c>
    </row>
    <row r="3181" spans="1:6" x14ac:dyDescent="0.25">
      <c r="A3181" s="3">
        <v>4200</v>
      </c>
      <c r="B3181" s="3">
        <v>4794.82</v>
      </c>
      <c r="C3181" s="8" t="s">
        <v>8219</v>
      </c>
      <c r="D3181" s="3">
        <v>62</v>
      </c>
      <c r="E3181">
        <f t="shared" si="49"/>
        <v>2560.5624040000002</v>
      </c>
      <c r="F3181" s="3">
        <v>112.602</v>
      </c>
    </row>
    <row r="3182" spans="1:6" x14ac:dyDescent="0.25">
      <c r="A3182" s="3">
        <v>1200</v>
      </c>
      <c r="B3182" s="3">
        <v>1437</v>
      </c>
      <c r="C3182" s="8" t="s">
        <v>8219</v>
      </c>
      <c r="D3182" s="3">
        <v>45</v>
      </c>
      <c r="E3182">
        <f t="shared" si="49"/>
        <v>4570.0304040000001</v>
      </c>
      <c r="F3182" s="3">
        <v>112.602</v>
      </c>
    </row>
    <row r="3183" spans="1:6" x14ac:dyDescent="0.25">
      <c r="A3183" s="3">
        <v>500</v>
      </c>
      <c r="B3183" s="3">
        <v>545</v>
      </c>
      <c r="C3183" s="8" t="s">
        <v>8219</v>
      </c>
      <c r="D3183" s="3">
        <v>15</v>
      </c>
      <c r="E3183">
        <f t="shared" si="49"/>
        <v>9526.150404</v>
      </c>
      <c r="F3183" s="3">
        <v>112.602</v>
      </c>
    </row>
    <row r="3184" spans="1:6" x14ac:dyDescent="0.25">
      <c r="A3184" s="3">
        <v>7000</v>
      </c>
      <c r="B3184" s="3">
        <v>7062</v>
      </c>
      <c r="C3184" s="8" t="s">
        <v>8219</v>
      </c>
      <c r="D3184" s="3">
        <v>151</v>
      </c>
      <c r="E3184">
        <f t="shared" si="49"/>
        <v>1474.4064039999996</v>
      </c>
      <c r="F3184" s="3">
        <v>112.602</v>
      </c>
    </row>
    <row r="3185" spans="1:6" x14ac:dyDescent="0.25">
      <c r="A3185" s="3">
        <v>2500</v>
      </c>
      <c r="B3185" s="3">
        <v>2725</v>
      </c>
      <c r="C3185" s="8" t="s">
        <v>8219</v>
      </c>
      <c r="D3185" s="3">
        <v>68</v>
      </c>
      <c r="E3185">
        <f t="shared" si="49"/>
        <v>1989.3384040000003</v>
      </c>
      <c r="F3185" s="3">
        <v>112.602</v>
      </c>
    </row>
    <row r="3186" spans="1:6" x14ac:dyDescent="0.25">
      <c r="A3186" s="3">
        <v>4300</v>
      </c>
      <c r="B3186" s="3">
        <v>4610</v>
      </c>
      <c r="C3186" s="8" t="s">
        <v>8219</v>
      </c>
      <c r="D3186" s="3">
        <v>46</v>
      </c>
      <c r="E3186">
        <f t="shared" si="49"/>
        <v>4435.8264040000004</v>
      </c>
      <c r="F3186" s="3">
        <v>112.602</v>
      </c>
    </row>
    <row r="3187" spans="1:6" x14ac:dyDescent="0.25">
      <c r="A3187" s="3">
        <v>1000</v>
      </c>
      <c r="B3187" s="3">
        <v>1000</v>
      </c>
      <c r="C3187" s="8" t="s">
        <v>8219</v>
      </c>
      <c r="D3187" s="3">
        <v>24</v>
      </c>
      <c r="E3187">
        <f t="shared" si="49"/>
        <v>7850.3144040000006</v>
      </c>
      <c r="F3187" s="3">
        <v>112.602</v>
      </c>
    </row>
    <row r="3188" spans="1:6" x14ac:dyDescent="0.25">
      <c r="A3188" s="3">
        <v>3200</v>
      </c>
      <c r="B3188" s="3">
        <v>3270</v>
      </c>
      <c r="C3188" s="8" t="s">
        <v>8219</v>
      </c>
      <c r="D3188" s="3">
        <v>70</v>
      </c>
      <c r="E3188">
        <f t="shared" si="49"/>
        <v>1814.9304040000004</v>
      </c>
      <c r="F3188" s="3">
        <v>112.602</v>
      </c>
    </row>
    <row r="3189" spans="1:6" x14ac:dyDescent="0.25">
      <c r="A3189" s="3">
        <v>15000</v>
      </c>
      <c r="B3189" s="3">
        <v>17444</v>
      </c>
      <c r="C3189" s="8" t="s">
        <v>8219</v>
      </c>
      <c r="D3189" s="3">
        <v>244</v>
      </c>
      <c r="E3189">
        <f t="shared" si="49"/>
        <v>17265.434404</v>
      </c>
      <c r="F3189" s="3">
        <v>112.602</v>
      </c>
    </row>
    <row r="3190" spans="1:6" x14ac:dyDescent="0.25">
      <c r="A3190" s="3">
        <v>200</v>
      </c>
      <c r="B3190" s="3">
        <v>130</v>
      </c>
      <c r="C3190" s="9" t="s">
        <v>8221</v>
      </c>
      <c r="D3190" s="3">
        <v>9</v>
      </c>
      <c r="E3190">
        <f t="shared" si="49"/>
        <v>10733.374404</v>
      </c>
      <c r="F3190" s="3">
        <v>112.602</v>
      </c>
    </row>
    <row r="3191" spans="1:6" x14ac:dyDescent="0.25">
      <c r="A3191" s="3">
        <v>55000</v>
      </c>
      <c r="B3191" s="3">
        <v>6780</v>
      </c>
      <c r="C3191" s="9" t="s">
        <v>8221</v>
      </c>
      <c r="D3191" s="3">
        <v>19</v>
      </c>
      <c r="E3191">
        <f t="shared" si="49"/>
        <v>8761.3344040000011</v>
      </c>
      <c r="F3191" s="3">
        <v>112.602</v>
      </c>
    </row>
    <row r="3192" spans="1:6" x14ac:dyDescent="0.25">
      <c r="A3192" s="3">
        <v>4000</v>
      </c>
      <c r="B3192" s="3">
        <v>0</v>
      </c>
      <c r="C3192" s="9" t="s">
        <v>8221</v>
      </c>
      <c r="D3192" s="3">
        <v>0</v>
      </c>
      <c r="E3192">
        <f t="shared" si="49"/>
        <v>12679.210404000001</v>
      </c>
      <c r="F3192" s="3">
        <v>112.602</v>
      </c>
    </row>
    <row r="3193" spans="1:6" x14ac:dyDescent="0.25">
      <c r="A3193" s="3">
        <v>3750</v>
      </c>
      <c r="B3193" s="3">
        <v>151</v>
      </c>
      <c r="C3193" s="9" t="s">
        <v>8221</v>
      </c>
      <c r="D3193" s="3">
        <v>4</v>
      </c>
      <c r="E3193">
        <f t="shared" si="49"/>
        <v>11794.394404000001</v>
      </c>
      <c r="F3193" s="3">
        <v>112.602</v>
      </c>
    </row>
    <row r="3194" spans="1:6" x14ac:dyDescent="0.25">
      <c r="A3194" s="3">
        <v>10000</v>
      </c>
      <c r="B3194" s="3">
        <v>102</v>
      </c>
      <c r="C3194" s="9" t="s">
        <v>8221</v>
      </c>
      <c r="D3194" s="3">
        <v>8</v>
      </c>
      <c r="E3194">
        <f t="shared" si="49"/>
        <v>10941.578404000002</v>
      </c>
      <c r="F3194" s="3">
        <v>112.602</v>
      </c>
    </row>
    <row r="3195" spans="1:6" x14ac:dyDescent="0.25">
      <c r="A3195" s="3">
        <v>5000</v>
      </c>
      <c r="B3195" s="3">
        <v>587</v>
      </c>
      <c r="C3195" s="9" t="s">
        <v>8221</v>
      </c>
      <c r="D3195" s="3">
        <v>24</v>
      </c>
      <c r="E3195">
        <f t="shared" si="49"/>
        <v>7850.3144040000006</v>
      </c>
      <c r="F3195" s="3">
        <v>112.602</v>
      </c>
    </row>
    <row r="3196" spans="1:6" x14ac:dyDescent="0.25">
      <c r="A3196" s="3">
        <v>11000</v>
      </c>
      <c r="B3196" s="3">
        <v>0</v>
      </c>
      <c r="C3196" s="9" t="s">
        <v>8221</v>
      </c>
      <c r="D3196" s="3">
        <v>0</v>
      </c>
      <c r="E3196">
        <f t="shared" si="49"/>
        <v>12679.210404000001</v>
      </c>
      <c r="F3196" s="3">
        <v>112.602</v>
      </c>
    </row>
    <row r="3197" spans="1:6" x14ac:dyDescent="0.25">
      <c r="A3197" s="3">
        <v>3500</v>
      </c>
      <c r="B3197" s="3">
        <v>2070</v>
      </c>
      <c r="C3197" s="9" t="s">
        <v>8221</v>
      </c>
      <c r="D3197" s="3">
        <v>39</v>
      </c>
      <c r="E3197">
        <f t="shared" si="49"/>
        <v>5417.2544040000002</v>
      </c>
      <c r="F3197" s="3">
        <v>112.602</v>
      </c>
    </row>
    <row r="3198" spans="1:6" x14ac:dyDescent="0.25">
      <c r="A3198" s="3">
        <v>3000000</v>
      </c>
      <c r="B3198" s="3">
        <v>1800</v>
      </c>
      <c r="C3198" s="9" t="s">
        <v>8221</v>
      </c>
      <c r="D3198" s="3">
        <v>6</v>
      </c>
      <c r="E3198">
        <f t="shared" si="49"/>
        <v>11363.986404000001</v>
      </c>
      <c r="F3198" s="3">
        <v>112.602</v>
      </c>
    </row>
    <row r="3199" spans="1:6" x14ac:dyDescent="0.25">
      <c r="A3199" s="3">
        <v>10000</v>
      </c>
      <c r="B3199" s="3">
        <v>1145</v>
      </c>
      <c r="C3199" s="9" t="s">
        <v>8221</v>
      </c>
      <c r="D3199" s="3">
        <v>4</v>
      </c>
      <c r="E3199">
        <f t="shared" si="49"/>
        <v>11794.394404000001</v>
      </c>
      <c r="F3199" s="3">
        <v>112.602</v>
      </c>
    </row>
    <row r="3200" spans="1:6" x14ac:dyDescent="0.25">
      <c r="A3200" s="3">
        <v>30000</v>
      </c>
      <c r="B3200" s="3">
        <v>110</v>
      </c>
      <c r="C3200" s="9" t="s">
        <v>8221</v>
      </c>
      <c r="D3200" s="3">
        <v>3</v>
      </c>
      <c r="E3200">
        <f t="shared" si="49"/>
        <v>12012.598404</v>
      </c>
      <c r="F3200" s="3">
        <v>112.602</v>
      </c>
    </row>
    <row r="3201" spans="1:6" x14ac:dyDescent="0.25">
      <c r="A3201" s="3">
        <v>5000</v>
      </c>
      <c r="B3201" s="3">
        <v>2608</v>
      </c>
      <c r="C3201" s="9" t="s">
        <v>8221</v>
      </c>
      <c r="D3201" s="3">
        <v>53</v>
      </c>
      <c r="E3201">
        <f t="shared" si="49"/>
        <v>3552.3984040000005</v>
      </c>
      <c r="F3201" s="3">
        <v>112.602</v>
      </c>
    </row>
    <row r="3202" spans="1:6" x14ac:dyDescent="0.25">
      <c r="A3202" s="3">
        <v>50000</v>
      </c>
      <c r="B3202" s="3">
        <v>1</v>
      </c>
      <c r="C3202" s="9" t="s">
        <v>8221</v>
      </c>
      <c r="D3202" s="3">
        <v>1</v>
      </c>
      <c r="E3202">
        <f t="shared" si="49"/>
        <v>12455.006404000002</v>
      </c>
      <c r="F3202" s="3">
        <v>112.602</v>
      </c>
    </row>
    <row r="3203" spans="1:6" x14ac:dyDescent="0.25">
      <c r="A3203" s="3">
        <v>2000</v>
      </c>
      <c r="B3203" s="3">
        <v>25</v>
      </c>
      <c r="C3203" s="9" t="s">
        <v>8221</v>
      </c>
      <c r="D3203" s="3">
        <v>2</v>
      </c>
      <c r="E3203">
        <f t="shared" ref="E3203:E3266" si="50">POWER(D3203-F3203,2)</f>
        <v>12232.802404</v>
      </c>
      <c r="F3203" s="3">
        <v>112.602</v>
      </c>
    </row>
    <row r="3204" spans="1:6" x14ac:dyDescent="0.25">
      <c r="A3204" s="3">
        <v>5000</v>
      </c>
      <c r="B3204" s="3">
        <v>2726</v>
      </c>
      <c r="C3204" s="9" t="s">
        <v>8221</v>
      </c>
      <c r="D3204" s="3">
        <v>25</v>
      </c>
      <c r="E3204">
        <f t="shared" si="50"/>
        <v>7674.1104040000009</v>
      </c>
      <c r="F3204" s="3">
        <v>112.602</v>
      </c>
    </row>
    <row r="3205" spans="1:6" x14ac:dyDescent="0.25">
      <c r="A3205" s="3">
        <v>1000</v>
      </c>
      <c r="B3205" s="3">
        <v>250</v>
      </c>
      <c r="C3205" s="9" t="s">
        <v>8221</v>
      </c>
      <c r="D3205" s="3">
        <v>6</v>
      </c>
      <c r="E3205">
        <f t="shared" si="50"/>
        <v>11363.986404000001</v>
      </c>
      <c r="F3205" s="3">
        <v>112.602</v>
      </c>
    </row>
    <row r="3206" spans="1:6" x14ac:dyDescent="0.25">
      <c r="A3206" s="3">
        <v>500</v>
      </c>
      <c r="B3206" s="3">
        <v>0</v>
      </c>
      <c r="C3206" s="9" t="s">
        <v>8221</v>
      </c>
      <c r="D3206" s="3">
        <v>0</v>
      </c>
      <c r="E3206">
        <f t="shared" si="50"/>
        <v>12679.210404000001</v>
      </c>
      <c r="F3206" s="3">
        <v>112.602</v>
      </c>
    </row>
    <row r="3207" spans="1:6" x14ac:dyDescent="0.25">
      <c r="A3207" s="3">
        <v>8000</v>
      </c>
      <c r="B3207" s="3">
        <v>273</v>
      </c>
      <c r="C3207" s="9" t="s">
        <v>8221</v>
      </c>
      <c r="D3207" s="3">
        <v>12</v>
      </c>
      <c r="E3207">
        <f t="shared" si="50"/>
        <v>10120.762404000001</v>
      </c>
      <c r="F3207" s="3">
        <v>112.602</v>
      </c>
    </row>
    <row r="3208" spans="1:6" x14ac:dyDescent="0.25">
      <c r="A3208" s="3">
        <v>5000</v>
      </c>
      <c r="B3208" s="3">
        <v>0</v>
      </c>
      <c r="C3208" s="9" t="s">
        <v>8221</v>
      </c>
      <c r="D3208" s="3">
        <v>0</v>
      </c>
      <c r="E3208">
        <f t="shared" si="50"/>
        <v>12679.210404000001</v>
      </c>
      <c r="F3208" s="3">
        <v>112.602</v>
      </c>
    </row>
    <row r="3209" spans="1:6" x14ac:dyDescent="0.25">
      <c r="A3209" s="3">
        <v>5500</v>
      </c>
      <c r="B3209" s="3">
        <v>2550</v>
      </c>
      <c r="C3209" s="9" t="s">
        <v>8221</v>
      </c>
      <c r="D3209" s="3">
        <v>36</v>
      </c>
      <c r="E3209">
        <f t="shared" si="50"/>
        <v>5867.8664040000003</v>
      </c>
      <c r="F3209" s="3">
        <v>112.602</v>
      </c>
    </row>
    <row r="3210" spans="1:6" x14ac:dyDescent="0.25">
      <c r="A3210" s="3">
        <v>5000</v>
      </c>
      <c r="B3210" s="3">
        <v>5175</v>
      </c>
      <c r="C3210" s="8" t="s">
        <v>8219</v>
      </c>
      <c r="D3210" s="3">
        <v>82</v>
      </c>
      <c r="E3210">
        <f t="shared" si="50"/>
        <v>936.4824040000002</v>
      </c>
      <c r="F3210" s="3">
        <v>112.602</v>
      </c>
    </row>
    <row r="3211" spans="1:6" x14ac:dyDescent="0.25">
      <c r="A3211" s="3">
        <v>9500</v>
      </c>
      <c r="B3211" s="3">
        <v>11335.7</v>
      </c>
      <c r="C3211" s="8" t="s">
        <v>8219</v>
      </c>
      <c r="D3211" s="3">
        <v>226</v>
      </c>
      <c r="E3211">
        <f t="shared" si="50"/>
        <v>12859.106403999998</v>
      </c>
      <c r="F3211" s="3">
        <v>112.602</v>
      </c>
    </row>
    <row r="3212" spans="1:6" x14ac:dyDescent="0.25">
      <c r="A3212" s="3">
        <v>3000</v>
      </c>
      <c r="B3212" s="3">
        <v>3773</v>
      </c>
      <c r="C3212" s="8" t="s">
        <v>8219</v>
      </c>
      <c r="D3212" s="3">
        <v>60</v>
      </c>
      <c r="E3212">
        <f t="shared" si="50"/>
        <v>2766.9704040000006</v>
      </c>
      <c r="F3212" s="3">
        <v>112.602</v>
      </c>
    </row>
    <row r="3213" spans="1:6" x14ac:dyDescent="0.25">
      <c r="A3213" s="3">
        <v>23000</v>
      </c>
      <c r="B3213" s="3">
        <v>27541</v>
      </c>
      <c r="C3213" s="8" t="s">
        <v>8219</v>
      </c>
      <c r="D3213" s="3">
        <v>322</v>
      </c>
      <c r="E3213">
        <f t="shared" si="50"/>
        <v>43847.522403999996</v>
      </c>
      <c r="F3213" s="3">
        <v>112.602</v>
      </c>
    </row>
    <row r="3214" spans="1:6" x14ac:dyDescent="0.25">
      <c r="A3214" s="3">
        <v>4000</v>
      </c>
      <c r="B3214" s="3">
        <v>5050</v>
      </c>
      <c r="C3214" s="8" t="s">
        <v>8219</v>
      </c>
      <c r="D3214" s="3">
        <v>94</v>
      </c>
      <c r="E3214">
        <f t="shared" si="50"/>
        <v>346.03440400000017</v>
      </c>
      <c r="F3214" s="3">
        <v>112.602</v>
      </c>
    </row>
    <row r="3215" spans="1:6" x14ac:dyDescent="0.25">
      <c r="A3215" s="3">
        <v>6000</v>
      </c>
      <c r="B3215" s="3">
        <v>6007</v>
      </c>
      <c r="C3215" s="8" t="s">
        <v>8219</v>
      </c>
      <c r="D3215" s="3">
        <v>47</v>
      </c>
      <c r="E3215">
        <f t="shared" si="50"/>
        <v>4303.6224040000006</v>
      </c>
      <c r="F3215" s="3">
        <v>112.602</v>
      </c>
    </row>
    <row r="3216" spans="1:6" x14ac:dyDescent="0.25">
      <c r="A3216" s="3">
        <v>12000</v>
      </c>
      <c r="B3216" s="3">
        <v>12256</v>
      </c>
      <c r="C3216" s="8" t="s">
        <v>8219</v>
      </c>
      <c r="D3216" s="3">
        <v>115</v>
      </c>
      <c r="E3216">
        <f t="shared" si="50"/>
        <v>5.7504039999999819</v>
      </c>
      <c r="F3216" s="3">
        <v>112.602</v>
      </c>
    </row>
    <row r="3217" spans="1:6" x14ac:dyDescent="0.25">
      <c r="A3217" s="3">
        <v>35000</v>
      </c>
      <c r="B3217" s="3">
        <v>35123</v>
      </c>
      <c r="C3217" s="8" t="s">
        <v>8219</v>
      </c>
      <c r="D3217" s="3">
        <v>134</v>
      </c>
      <c r="E3217">
        <f t="shared" si="50"/>
        <v>457.87440399999986</v>
      </c>
      <c r="F3217" s="3">
        <v>112.602</v>
      </c>
    </row>
    <row r="3218" spans="1:6" x14ac:dyDescent="0.25">
      <c r="A3218" s="3">
        <v>2000</v>
      </c>
      <c r="B3218" s="3">
        <v>2001</v>
      </c>
      <c r="C3218" s="8" t="s">
        <v>8219</v>
      </c>
      <c r="D3218" s="3">
        <v>35</v>
      </c>
      <c r="E3218">
        <f t="shared" si="50"/>
        <v>6022.070404000001</v>
      </c>
      <c r="F3218" s="3">
        <v>112.602</v>
      </c>
    </row>
    <row r="3219" spans="1:6" x14ac:dyDescent="0.25">
      <c r="A3219" s="3">
        <v>4500</v>
      </c>
      <c r="B3219" s="3">
        <v>5221</v>
      </c>
      <c r="C3219" s="8" t="s">
        <v>8219</v>
      </c>
      <c r="D3219" s="3">
        <v>104</v>
      </c>
      <c r="E3219">
        <f t="shared" si="50"/>
        <v>73.99440400000006</v>
      </c>
      <c r="F3219" s="3">
        <v>112.602</v>
      </c>
    </row>
    <row r="3220" spans="1:6" x14ac:dyDescent="0.25">
      <c r="A3220" s="3">
        <v>12000</v>
      </c>
      <c r="B3220" s="3">
        <v>12252</v>
      </c>
      <c r="C3220" s="8" t="s">
        <v>8219</v>
      </c>
      <c r="D3220" s="3">
        <v>184</v>
      </c>
      <c r="E3220">
        <f t="shared" si="50"/>
        <v>5097.6744039999994</v>
      </c>
      <c r="F3220" s="3">
        <v>112.602</v>
      </c>
    </row>
    <row r="3221" spans="1:6" x14ac:dyDescent="0.25">
      <c r="A3221" s="3">
        <v>20000</v>
      </c>
      <c r="B3221" s="3">
        <v>20022</v>
      </c>
      <c r="C3221" s="8" t="s">
        <v>8219</v>
      </c>
      <c r="D3221" s="3">
        <v>119</v>
      </c>
      <c r="E3221">
        <f t="shared" si="50"/>
        <v>40.934403999999951</v>
      </c>
      <c r="F3221" s="3">
        <v>112.602</v>
      </c>
    </row>
    <row r="3222" spans="1:6" x14ac:dyDescent="0.25">
      <c r="A3222" s="3">
        <v>15000</v>
      </c>
      <c r="B3222" s="3">
        <v>15126</v>
      </c>
      <c r="C3222" s="8" t="s">
        <v>8219</v>
      </c>
      <c r="D3222" s="3">
        <v>59</v>
      </c>
      <c r="E3222">
        <f t="shared" si="50"/>
        <v>2873.1744040000003</v>
      </c>
      <c r="F3222" s="3">
        <v>112.602</v>
      </c>
    </row>
    <row r="3223" spans="1:6" x14ac:dyDescent="0.25">
      <c r="A3223" s="3">
        <v>4000</v>
      </c>
      <c r="B3223" s="3">
        <v>4137</v>
      </c>
      <c r="C3223" s="8" t="s">
        <v>8219</v>
      </c>
      <c r="D3223" s="3">
        <v>113</v>
      </c>
      <c r="E3223">
        <f t="shared" si="50"/>
        <v>0.15840399999999694</v>
      </c>
      <c r="F3223" s="3">
        <v>112.602</v>
      </c>
    </row>
    <row r="3224" spans="1:6" x14ac:dyDescent="0.25">
      <c r="A3224" s="3">
        <v>2500</v>
      </c>
      <c r="B3224" s="3">
        <v>3120</v>
      </c>
      <c r="C3224" s="8" t="s">
        <v>8219</v>
      </c>
      <c r="D3224" s="3">
        <v>84</v>
      </c>
      <c r="E3224">
        <f t="shared" si="50"/>
        <v>818.07440400000019</v>
      </c>
      <c r="F3224" s="3">
        <v>112.602</v>
      </c>
    </row>
    <row r="3225" spans="1:6" x14ac:dyDescent="0.25">
      <c r="A3225" s="3">
        <v>3100</v>
      </c>
      <c r="B3225" s="3">
        <v>3395</v>
      </c>
      <c r="C3225" s="8" t="s">
        <v>8219</v>
      </c>
      <c r="D3225" s="3">
        <v>74</v>
      </c>
      <c r="E3225">
        <f t="shared" si="50"/>
        <v>1490.1144040000004</v>
      </c>
      <c r="F3225" s="3">
        <v>112.602</v>
      </c>
    </row>
    <row r="3226" spans="1:6" x14ac:dyDescent="0.25">
      <c r="A3226" s="3">
        <v>30000</v>
      </c>
      <c r="B3226" s="3">
        <v>30610</v>
      </c>
      <c r="C3226" s="8" t="s">
        <v>8219</v>
      </c>
      <c r="D3226" s="3">
        <v>216</v>
      </c>
      <c r="E3226">
        <f t="shared" si="50"/>
        <v>10691.146403999999</v>
      </c>
      <c r="F3226" s="3">
        <v>112.602</v>
      </c>
    </row>
    <row r="3227" spans="1:6" x14ac:dyDescent="0.25">
      <c r="A3227" s="3">
        <v>2000</v>
      </c>
      <c r="B3227" s="3">
        <v>2047</v>
      </c>
      <c r="C3227" s="8" t="s">
        <v>8219</v>
      </c>
      <c r="D3227" s="3">
        <v>39</v>
      </c>
      <c r="E3227">
        <f t="shared" si="50"/>
        <v>5417.2544040000002</v>
      </c>
      <c r="F3227" s="3">
        <v>112.602</v>
      </c>
    </row>
    <row r="3228" spans="1:6" x14ac:dyDescent="0.25">
      <c r="A3228" s="3">
        <v>1200</v>
      </c>
      <c r="B3228" s="3">
        <v>1250</v>
      </c>
      <c r="C3228" s="8" t="s">
        <v>8219</v>
      </c>
      <c r="D3228" s="3">
        <v>21</v>
      </c>
      <c r="E3228">
        <f t="shared" si="50"/>
        <v>8390.9264039999998</v>
      </c>
      <c r="F3228" s="3">
        <v>112.602</v>
      </c>
    </row>
    <row r="3229" spans="1:6" x14ac:dyDescent="0.25">
      <c r="A3229" s="3">
        <v>1200</v>
      </c>
      <c r="B3229" s="3">
        <v>1500</v>
      </c>
      <c r="C3229" s="8" t="s">
        <v>8219</v>
      </c>
      <c r="D3229" s="3">
        <v>30</v>
      </c>
      <c r="E3229">
        <f t="shared" si="50"/>
        <v>6823.0904040000005</v>
      </c>
      <c r="F3229" s="3">
        <v>112.602</v>
      </c>
    </row>
    <row r="3230" spans="1:6" x14ac:dyDescent="0.25">
      <c r="A3230" s="3">
        <v>7000</v>
      </c>
      <c r="B3230" s="3">
        <v>7164</v>
      </c>
      <c r="C3230" s="8" t="s">
        <v>8219</v>
      </c>
      <c r="D3230" s="3">
        <v>37</v>
      </c>
      <c r="E3230">
        <f t="shared" si="50"/>
        <v>5715.6624040000006</v>
      </c>
      <c r="F3230" s="3">
        <v>112.602</v>
      </c>
    </row>
    <row r="3231" spans="1:6" x14ac:dyDescent="0.25">
      <c r="A3231" s="3">
        <v>20000</v>
      </c>
      <c r="B3231" s="3">
        <v>21573</v>
      </c>
      <c r="C3231" s="8" t="s">
        <v>8219</v>
      </c>
      <c r="D3231" s="3">
        <v>202</v>
      </c>
      <c r="E3231">
        <f t="shared" si="50"/>
        <v>7992.0024039999989</v>
      </c>
      <c r="F3231" s="3">
        <v>112.602</v>
      </c>
    </row>
    <row r="3232" spans="1:6" x14ac:dyDescent="0.25">
      <c r="A3232" s="3">
        <v>2600</v>
      </c>
      <c r="B3232" s="3">
        <v>2857</v>
      </c>
      <c r="C3232" s="8" t="s">
        <v>8219</v>
      </c>
      <c r="D3232" s="3">
        <v>37</v>
      </c>
      <c r="E3232">
        <f t="shared" si="50"/>
        <v>5715.6624040000006</v>
      </c>
      <c r="F3232" s="3">
        <v>112.602</v>
      </c>
    </row>
    <row r="3233" spans="1:6" x14ac:dyDescent="0.25">
      <c r="A3233" s="3">
        <v>1000</v>
      </c>
      <c r="B3233" s="3">
        <v>1610</v>
      </c>
      <c r="C3233" s="8" t="s">
        <v>8219</v>
      </c>
      <c r="D3233" s="3">
        <v>28</v>
      </c>
      <c r="E3233">
        <f t="shared" si="50"/>
        <v>7157.4984040000008</v>
      </c>
      <c r="F3233" s="3">
        <v>112.602</v>
      </c>
    </row>
    <row r="3234" spans="1:6" x14ac:dyDescent="0.25">
      <c r="A3234" s="3">
        <v>1000</v>
      </c>
      <c r="B3234" s="3">
        <v>1312</v>
      </c>
      <c r="C3234" s="8" t="s">
        <v>8219</v>
      </c>
      <c r="D3234" s="3">
        <v>26</v>
      </c>
      <c r="E3234">
        <f t="shared" si="50"/>
        <v>7499.9064040000003</v>
      </c>
      <c r="F3234" s="3">
        <v>112.602</v>
      </c>
    </row>
    <row r="3235" spans="1:6" x14ac:dyDescent="0.25">
      <c r="A3235" s="3">
        <v>5000</v>
      </c>
      <c r="B3235" s="3">
        <v>5940</v>
      </c>
      <c r="C3235" s="8" t="s">
        <v>8219</v>
      </c>
      <c r="D3235" s="3">
        <v>61</v>
      </c>
      <c r="E3235">
        <f t="shared" si="50"/>
        <v>2662.7664040000004</v>
      </c>
      <c r="F3235" s="3">
        <v>112.602</v>
      </c>
    </row>
    <row r="3236" spans="1:6" x14ac:dyDescent="0.25">
      <c r="A3236" s="3">
        <v>4000</v>
      </c>
      <c r="B3236" s="3">
        <v>4015.71</v>
      </c>
      <c r="C3236" s="8" t="s">
        <v>8219</v>
      </c>
      <c r="D3236" s="3">
        <v>115</v>
      </c>
      <c r="E3236">
        <f t="shared" si="50"/>
        <v>5.7504039999999819</v>
      </c>
      <c r="F3236" s="3">
        <v>112.602</v>
      </c>
    </row>
    <row r="3237" spans="1:6" x14ac:dyDescent="0.25">
      <c r="A3237" s="3">
        <v>15000</v>
      </c>
      <c r="B3237" s="3">
        <v>15481</v>
      </c>
      <c r="C3237" s="8" t="s">
        <v>8219</v>
      </c>
      <c r="D3237" s="3">
        <v>181</v>
      </c>
      <c r="E3237">
        <f t="shared" si="50"/>
        <v>4678.2864039999995</v>
      </c>
      <c r="F3237" s="3">
        <v>112.602</v>
      </c>
    </row>
    <row r="3238" spans="1:6" x14ac:dyDescent="0.25">
      <c r="A3238" s="3">
        <v>20000</v>
      </c>
      <c r="B3238" s="3">
        <v>20120</v>
      </c>
      <c r="C3238" s="8" t="s">
        <v>8219</v>
      </c>
      <c r="D3238" s="3">
        <v>110</v>
      </c>
      <c r="E3238">
        <f t="shared" si="50"/>
        <v>6.7704040000000205</v>
      </c>
      <c r="F3238" s="3">
        <v>112.602</v>
      </c>
    </row>
    <row r="3239" spans="1:6" x14ac:dyDescent="0.25">
      <c r="A3239" s="3">
        <v>35000</v>
      </c>
      <c r="B3239" s="3">
        <v>35275.64</v>
      </c>
      <c r="C3239" s="8" t="s">
        <v>8219</v>
      </c>
      <c r="D3239" s="3">
        <v>269</v>
      </c>
      <c r="E3239">
        <f t="shared" si="50"/>
        <v>24460.334403999997</v>
      </c>
      <c r="F3239" s="3">
        <v>112.602</v>
      </c>
    </row>
    <row r="3240" spans="1:6" x14ac:dyDescent="0.25">
      <c r="A3240" s="3">
        <v>2800</v>
      </c>
      <c r="B3240" s="3">
        <v>3145</v>
      </c>
      <c r="C3240" s="8" t="s">
        <v>8219</v>
      </c>
      <c r="D3240" s="3">
        <v>79</v>
      </c>
      <c r="E3240">
        <f t="shared" si="50"/>
        <v>1129.0944040000002</v>
      </c>
      <c r="F3240" s="3">
        <v>112.602</v>
      </c>
    </row>
    <row r="3241" spans="1:6" x14ac:dyDescent="0.25">
      <c r="A3241" s="3">
        <v>5862</v>
      </c>
      <c r="B3241" s="3">
        <v>6208.98</v>
      </c>
      <c r="C3241" s="8" t="s">
        <v>8219</v>
      </c>
      <c r="D3241" s="3">
        <v>104</v>
      </c>
      <c r="E3241">
        <f t="shared" si="50"/>
        <v>73.99440400000006</v>
      </c>
      <c r="F3241" s="3">
        <v>112.602</v>
      </c>
    </row>
    <row r="3242" spans="1:6" x14ac:dyDescent="0.25">
      <c r="A3242" s="3">
        <v>3000</v>
      </c>
      <c r="B3242" s="3">
        <v>3017</v>
      </c>
      <c r="C3242" s="8" t="s">
        <v>8219</v>
      </c>
      <c r="D3242" s="3">
        <v>34</v>
      </c>
      <c r="E3242">
        <f t="shared" si="50"/>
        <v>6178.2744040000007</v>
      </c>
      <c r="F3242" s="3">
        <v>112.602</v>
      </c>
    </row>
    <row r="3243" spans="1:6" x14ac:dyDescent="0.25">
      <c r="A3243" s="3">
        <v>8500</v>
      </c>
      <c r="B3243" s="3">
        <v>9801</v>
      </c>
      <c r="C3243" s="8" t="s">
        <v>8219</v>
      </c>
      <c r="D3243" s="3">
        <v>167</v>
      </c>
      <c r="E3243">
        <f t="shared" si="50"/>
        <v>2959.1424039999997</v>
      </c>
      <c r="F3243" s="3">
        <v>112.602</v>
      </c>
    </row>
    <row r="3244" spans="1:6" x14ac:dyDescent="0.25">
      <c r="A3244" s="3">
        <v>10000</v>
      </c>
      <c r="B3244" s="3">
        <v>12730.42</v>
      </c>
      <c r="C3244" s="8" t="s">
        <v>8219</v>
      </c>
      <c r="D3244" s="3">
        <v>183</v>
      </c>
      <c r="E3244">
        <f t="shared" si="50"/>
        <v>4955.8784039999991</v>
      </c>
      <c r="F3244" s="3">
        <v>112.602</v>
      </c>
    </row>
    <row r="3245" spans="1:6" x14ac:dyDescent="0.25">
      <c r="A3245" s="3">
        <v>8000</v>
      </c>
      <c r="B3245" s="3">
        <v>8227</v>
      </c>
      <c r="C3245" s="8" t="s">
        <v>8219</v>
      </c>
      <c r="D3245" s="3">
        <v>71</v>
      </c>
      <c r="E3245">
        <f t="shared" si="50"/>
        <v>1730.7264040000002</v>
      </c>
      <c r="F3245" s="3">
        <v>112.602</v>
      </c>
    </row>
    <row r="3246" spans="1:6" x14ac:dyDescent="0.25">
      <c r="A3246" s="3">
        <v>1600</v>
      </c>
      <c r="B3246" s="3">
        <v>1647</v>
      </c>
      <c r="C3246" s="8" t="s">
        <v>8219</v>
      </c>
      <c r="D3246" s="3">
        <v>69</v>
      </c>
      <c r="E3246">
        <f t="shared" si="50"/>
        <v>1901.1344040000004</v>
      </c>
      <c r="F3246" s="3">
        <v>112.602</v>
      </c>
    </row>
    <row r="3247" spans="1:6" x14ac:dyDescent="0.25">
      <c r="A3247" s="3">
        <v>21000</v>
      </c>
      <c r="B3247" s="3">
        <v>21904</v>
      </c>
      <c r="C3247" s="8" t="s">
        <v>8219</v>
      </c>
      <c r="D3247" s="3">
        <v>270</v>
      </c>
      <c r="E3247">
        <f t="shared" si="50"/>
        <v>24774.130404</v>
      </c>
      <c r="F3247" s="3">
        <v>112.602</v>
      </c>
    </row>
    <row r="3248" spans="1:6" x14ac:dyDescent="0.25">
      <c r="A3248" s="3">
        <v>10000</v>
      </c>
      <c r="B3248" s="3">
        <v>11122</v>
      </c>
      <c r="C3248" s="8" t="s">
        <v>8219</v>
      </c>
      <c r="D3248" s="3">
        <v>193</v>
      </c>
      <c r="E3248">
        <f t="shared" si="50"/>
        <v>6463.8384039999992</v>
      </c>
      <c r="F3248" s="3">
        <v>112.602</v>
      </c>
    </row>
    <row r="3249" spans="1:6" x14ac:dyDescent="0.25">
      <c r="A3249" s="3">
        <v>2500</v>
      </c>
      <c r="B3249" s="3">
        <v>2646.5</v>
      </c>
      <c r="C3249" s="8" t="s">
        <v>8219</v>
      </c>
      <c r="D3249" s="3">
        <v>57</v>
      </c>
      <c r="E3249">
        <f t="shared" si="50"/>
        <v>3091.5824040000002</v>
      </c>
      <c r="F3249" s="3">
        <v>112.602</v>
      </c>
    </row>
    <row r="3250" spans="1:6" x14ac:dyDescent="0.25">
      <c r="A3250" s="3">
        <v>12000</v>
      </c>
      <c r="B3250" s="3">
        <v>12095</v>
      </c>
      <c r="C3250" s="8" t="s">
        <v>8219</v>
      </c>
      <c r="D3250" s="3">
        <v>200</v>
      </c>
      <c r="E3250">
        <f t="shared" si="50"/>
        <v>7638.4104039999993</v>
      </c>
      <c r="F3250" s="3">
        <v>112.602</v>
      </c>
    </row>
    <row r="3251" spans="1:6" x14ac:dyDescent="0.25">
      <c r="A3251" s="3">
        <v>5500</v>
      </c>
      <c r="B3251" s="3">
        <v>5771</v>
      </c>
      <c r="C3251" s="8" t="s">
        <v>8219</v>
      </c>
      <c r="D3251" s="3">
        <v>88</v>
      </c>
      <c r="E3251">
        <f t="shared" si="50"/>
        <v>605.25840400000016</v>
      </c>
      <c r="F3251" s="3">
        <v>112.602</v>
      </c>
    </row>
    <row r="3252" spans="1:6" x14ac:dyDescent="0.25">
      <c r="A3252" s="3">
        <v>25000</v>
      </c>
      <c r="B3252" s="3">
        <v>25388</v>
      </c>
      <c r="C3252" s="8" t="s">
        <v>8219</v>
      </c>
      <c r="D3252" s="3">
        <v>213</v>
      </c>
      <c r="E3252">
        <f t="shared" si="50"/>
        <v>10079.758403999998</v>
      </c>
      <c r="F3252" s="3">
        <v>112.602</v>
      </c>
    </row>
    <row r="3253" spans="1:6" x14ac:dyDescent="0.25">
      <c r="A3253" s="3">
        <v>1500</v>
      </c>
      <c r="B3253" s="3">
        <v>1661</v>
      </c>
      <c r="C3253" s="8" t="s">
        <v>8219</v>
      </c>
      <c r="D3253" s="3">
        <v>20</v>
      </c>
      <c r="E3253">
        <f t="shared" si="50"/>
        <v>8575.1304040000014</v>
      </c>
      <c r="F3253" s="3">
        <v>112.602</v>
      </c>
    </row>
    <row r="3254" spans="1:6" x14ac:dyDescent="0.25">
      <c r="A3254" s="3">
        <v>2250</v>
      </c>
      <c r="B3254" s="3">
        <v>2876</v>
      </c>
      <c r="C3254" s="8" t="s">
        <v>8219</v>
      </c>
      <c r="D3254" s="3">
        <v>50</v>
      </c>
      <c r="E3254">
        <f t="shared" si="50"/>
        <v>3919.0104040000006</v>
      </c>
      <c r="F3254" s="3">
        <v>112.602</v>
      </c>
    </row>
    <row r="3255" spans="1:6" x14ac:dyDescent="0.25">
      <c r="A3255" s="3">
        <v>20000</v>
      </c>
      <c r="B3255" s="3">
        <v>20365</v>
      </c>
      <c r="C3255" s="8" t="s">
        <v>8219</v>
      </c>
      <c r="D3255" s="3">
        <v>115</v>
      </c>
      <c r="E3255">
        <f t="shared" si="50"/>
        <v>5.7504039999999819</v>
      </c>
      <c r="F3255" s="3">
        <v>112.602</v>
      </c>
    </row>
    <row r="3256" spans="1:6" x14ac:dyDescent="0.25">
      <c r="A3256" s="3">
        <v>13000</v>
      </c>
      <c r="B3256" s="3">
        <v>13163.5</v>
      </c>
      <c r="C3256" s="8" t="s">
        <v>8219</v>
      </c>
      <c r="D3256" s="3">
        <v>186</v>
      </c>
      <c r="E3256">
        <f t="shared" si="50"/>
        <v>5387.2664039999991</v>
      </c>
      <c r="F3256" s="3">
        <v>112.602</v>
      </c>
    </row>
    <row r="3257" spans="1:6" x14ac:dyDescent="0.25">
      <c r="A3257" s="3">
        <v>300</v>
      </c>
      <c r="B3257" s="3">
        <v>525</v>
      </c>
      <c r="C3257" s="8" t="s">
        <v>8219</v>
      </c>
      <c r="D3257" s="3">
        <v>18</v>
      </c>
      <c r="E3257">
        <f t="shared" si="50"/>
        <v>8949.5384040000008</v>
      </c>
      <c r="F3257" s="3">
        <v>112.602</v>
      </c>
    </row>
    <row r="3258" spans="1:6" x14ac:dyDescent="0.25">
      <c r="A3258" s="3">
        <v>10000</v>
      </c>
      <c r="B3258" s="3">
        <v>12806</v>
      </c>
      <c r="C3258" s="8" t="s">
        <v>8219</v>
      </c>
      <c r="D3258" s="3">
        <v>176</v>
      </c>
      <c r="E3258">
        <f t="shared" si="50"/>
        <v>4019.3064039999995</v>
      </c>
      <c r="F3258" s="3">
        <v>112.602</v>
      </c>
    </row>
    <row r="3259" spans="1:6" x14ac:dyDescent="0.25">
      <c r="A3259" s="3">
        <v>2000</v>
      </c>
      <c r="B3259" s="3">
        <v>2125.9899999999998</v>
      </c>
      <c r="C3259" s="8" t="s">
        <v>8219</v>
      </c>
      <c r="D3259" s="3">
        <v>41</v>
      </c>
      <c r="E3259">
        <f t="shared" si="50"/>
        <v>5126.8464040000008</v>
      </c>
      <c r="F3259" s="3">
        <v>112.602</v>
      </c>
    </row>
    <row r="3260" spans="1:6" x14ac:dyDescent="0.25">
      <c r="A3260" s="3">
        <v>7000</v>
      </c>
      <c r="B3260" s="3">
        <v>7365</v>
      </c>
      <c r="C3260" s="8" t="s">
        <v>8219</v>
      </c>
      <c r="D3260" s="3">
        <v>75</v>
      </c>
      <c r="E3260">
        <f t="shared" si="50"/>
        <v>1413.9104040000002</v>
      </c>
      <c r="F3260" s="3">
        <v>112.602</v>
      </c>
    </row>
    <row r="3261" spans="1:6" x14ac:dyDescent="0.25">
      <c r="A3261" s="3">
        <v>23000</v>
      </c>
      <c r="B3261" s="3">
        <v>24418.6</v>
      </c>
      <c r="C3261" s="8" t="s">
        <v>8219</v>
      </c>
      <c r="D3261" s="3">
        <v>97</v>
      </c>
      <c r="E3261">
        <f t="shared" si="50"/>
        <v>243.42240400000011</v>
      </c>
      <c r="F3261" s="3">
        <v>112.602</v>
      </c>
    </row>
    <row r="3262" spans="1:6" x14ac:dyDescent="0.25">
      <c r="A3262" s="3">
        <v>5000</v>
      </c>
      <c r="B3262" s="3">
        <v>5462</v>
      </c>
      <c r="C3262" s="8" t="s">
        <v>8219</v>
      </c>
      <c r="D3262" s="3">
        <v>73</v>
      </c>
      <c r="E3262">
        <f t="shared" si="50"/>
        <v>1568.3184040000003</v>
      </c>
      <c r="F3262" s="3">
        <v>112.602</v>
      </c>
    </row>
    <row r="3263" spans="1:6" x14ac:dyDescent="0.25">
      <c r="A3263" s="3">
        <v>3300</v>
      </c>
      <c r="B3263" s="3">
        <v>3315</v>
      </c>
      <c r="C3263" s="8" t="s">
        <v>8219</v>
      </c>
      <c r="D3263" s="3">
        <v>49</v>
      </c>
      <c r="E3263">
        <f t="shared" si="50"/>
        <v>4045.2144040000003</v>
      </c>
      <c r="F3263" s="3">
        <v>112.602</v>
      </c>
    </row>
    <row r="3264" spans="1:6" x14ac:dyDescent="0.25">
      <c r="A3264" s="3">
        <v>12200</v>
      </c>
      <c r="B3264" s="3">
        <v>12571</v>
      </c>
      <c r="C3264" s="8" t="s">
        <v>8219</v>
      </c>
      <c r="D3264" s="3">
        <v>134</v>
      </c>
      <c r="E3264">
        <f t="shared" si="50"/>
        <v>457.87440399999986</v>
      </c>
      <c r="F3264" s="3">
        <v>112.602</v>
      </c>
    </row>
    <row r="3265" spans="1:6" x14ac:dyDescent="0.25">
      <c r="A3265" s="3">
        <v>2500</v>
      </c>
      <c r="B3265" s="3">
        <v>2804.16</v>
      </c>
      <c r="C3265" s="8" t="s">
        <v>8219</v>
      </c>
      <c r="D3265" s="3">
        <v>68</v>
      </c>
      <c r="E3265">
        <f t="shared" si="50"/>
        <v>1989.3384040000003</v>
      </c>
      <c r="F3265" s="3">
        <v>112.602</v>
      </c>
    </row>
    <row r="3266" spans="1:6" x14ac:dyDescent="0.25">
      <c r="A3266" s="3">
        <v>2500</v>
      </c>
      <c r="B3266" s="3">
        <v>2575</v>
      </c>
      <c r="C3266" s="8" t="s">
        <v>8219</v>
      </c>
      <c r="D3266" s="3">
        <v>49</v>
      </c>
      <c r="E3266">
        <f t="shared" si="50"/>
        <v>4045.2144040000003</v>
      </c>
      <c r="F3266" s="3">
        <v>112.602</v>
      </c>
    </row>
    <row r="3267" spans="1:6" x14ac:dyDescent="0.25">
      <c r="A3267" s="3">
        <v>2700</v>
      </c>
      <c r="B3267" s="3">
        <v>4428</v>
      </c>
      <c r="C3267" s="8" t="s">
        <v>8219</v>
      </c>
      <c r="D3267" s="3">
        <v>63</v>
      </c>
      <c r="E3267">
        <f t="shared" ref="E3267:E3330" si="51">POWER(D3267-F3267,2)</f>
        <v>2460.3584040000005</v>
      </c>
      <c r="F3267" s="3">
        <v>112.602</v>
      </c>
    </row>
    <row r="3268" spans="1:6" x14ac:dyDescent="0.25">
      <c r="A3268" s="3">
        <v>6000</v>
      </c>
      <c r="B3268" s="3">
        <v>7877</v>
      </c>
      <c r="C3268" s="8" t="s">
        <v>8219</v>
      </c>
      <c r="D3268" s="3">
        <v>163</v>
      </c>
      <c r="E3268">
        <f t="shared" si="51"/>
        <v>2539.9584039999995</v>
      </c>
      <c r="F3268" s="3">
        <v>112.602</v>
      </c>
    </row>
    <row r="3269" spans="1:6" x14ac:dyDescent="0.25">
      <c r="A3269" s="3">
        <v>15000</v>
      </c>
      <c r="B3269" s="3">
        <v>15315</v>
      </c>
      <c r="C3269" s="8" t="s">
        <v>8219</v>
      </c>
      <c r="D3269" s="3">
        <v>288</v>
      </c>
      <c r="E3269">
        <f t="shared" si="51"/>
        <v>30764.458403999997</v>
      </c>
      <c r="F3269" s="3">
        <v>112.602</v>
      </c>
    </row>
    <row r="3270" spans="1:6" x14ac:dyDescent="0.25">
      <c r="A3270" s="3">
        <v>2000</v>
      </c>
      <c r="B3270" s="3">
        <v>2560</v>
      </c>
      <c r="C3270" s="8" t="s">
        <v>8219</v>
      </c>
      <c r="D3270" s="3">
        <v>42</v>
      </c>
      <c r="E3270">
        <f t="shared" si="51"/>
        <v>4984.6424040000002</v>
      </c>
      <c r="F3270" s="3">
        <v>112.602</v>
      </c>
    </row>
    <row r="3271" spans="1:6" x14ac:dyDescent="0.25">
      <c r="A3271" s="3">
        <v>8000</v>
      </c>
      <c r="B3271" s="3">
        <v>8120</v>
      </c>
      <c r="C3271" s="8" t="s">
        <v>8219</v>
      </c>
      <c r="D3271" s="3">
        <v>70</v>
      </c>
      <c r="E3271">
        <f t="shared" si="51"/>
        <v>1814.9304040000004</v>
      </c>
      <c r="F3271" s="3">
        <v>112.602</v>
      </c>
    </row>
    <row r="3272" spans="1:6" x14ac:dyDescent="0.25">
      <c r="A3272" s="3">
        <v>1800</v>
      </c>
      <c r="B3272" s="3">
        <v>1830</v>
      </c>
      <c r="C3272" s="8" t="s">
        <v>8219</v>
      </c>
      <c r="D3272" s="3">
        <v>30</v>
      </c>
      <c r="E3272">
        <f t="shared" si="51"/>
        <v>6823.0904040000005</v>
      </c>
      <c r="F3272" s="3">
        <v>112.602</v>
      </c>
    </row>
    <row r="3273" spans="1:6" x14ac:dyDescent="0.25">
      <c r="A3273" s="3">
        <v>1500</v>
      </c>
      <c r="B3273" s="3">
        <v>1950</v>
      </c>
      <c r="C3273" s="8" t="s">
        <v>8219</v>
      </c>
      <c r="D3273" s="3">
        <v>51</v>
      </c>
      <c r="E3273">
        <f t="shared" si="51"/>
        <v>3794.8064040000004</v>
      </c>
      <c r="F3273" s="3">
        <v>112.602</v>
      </c>
    </row>
    <row r="3274" spans="1:6" x14ac:dyDescent="0.25">
      <c r="A3274" s="3">
        <v>10000</v>
      </c>
      <c r="B3274" s="3">
        <v>15443</v>
      </c>
      <c r="C3274" s="8" t="s">
        <v>8219</v>
      </c>
      <c r="D3274" s="3">
        <v>145</v>
      </c>
      <c r="E3274">
        <f t="shared" si="51"/>
        <v>1049.6304039999998</v>
      </c>
      <c r="F3274" s="3">
        <v>112.602</v>
      </c>
    </row>
    <row r="3275" spans="1:6" x14ac:dyDescent="0.25">
      <c r="A3275" s="3">
        <v>4000</v>
      </c>
      <c r="B3275" s="3">
        <v>4296</v>
      </c>
      <c r="C3275" s="8" t="s">
        <v>8219</v>
      </c>
      <c r="D3275" s="3">
        <v>21</v>
      </c>
      <c r="E3275">
        <f t="shared" si="51"/>
        <v>8390.9264039999998</v>
      </c>
      <c r="F3275" s="3">
        <v>112.602</v>
      </c>
    </row>
    <row r="3276" spans="1:6" x14ac:dyDescent="0.25">
      <c r="A3276" s="3">
        <v>15500</v>
      </c>
      <c r="B3276" s="3">
        <v>15705</v>
      </c>
      <c r="C3276" s="8" t="s">
        <v>8219</v>
      </c>
      <c r="D3276" s="3">
        <v>286</v>
      </c>
      <c r="E3276">
        <f t="shared" si="51"/>
        <v>30066.866404</v>
      </c>
      <c r="F3276" s="3">
        <v>112.602</v>
      </c>
    </row>
    <row r="3277" spans="1:6" x14ac:dyDescent="0.25">
      <c r="A3277" s="3">
        <v>1800</v>
      </c>
      <c r="B3277" s="3">
        <v>1805</v>
      </c>
      <c r="C3277" s="8" t="s">
        <v>8219</v>
      </c>
      <c r="D3277" s="3">
        <v>12</v>
      </c>
      <c r="E3277">
        <f t="shared" si="51"/>
        <v>10120.762404000001</v>
      </c>
      <c r="F3277" s="3">
        <v>112.602</v>
      </c>
    </row>
    <row r="3278" spans="1:6" x14ac:dyDescent="0.25">
      <c r="A3278" s="3">
        <v>4500</v>
      </c>
      <c r="B3278" s="3">
        <v>5258</v>
      </c>
      <c r="C3278" s="8" t="s">
        <v>8219</v>
      </c>
      <c r="D3278" s="3">
        <v>100</v>
      </c>
      <c r="E3278">
        <f t="shared" si="51"/>
        <v>158.81040400000009</v>
      </c>
      <c r="F3278" s="3">
        <v>112.602</v>
      </c>
    </row>
    <row r="3279" spans="1:6" x14ac:dyDescent="0.25">
      <c r="A3279" s="3">
        <v>5000</v>
      </c>
      <c r="B3279" s="3">
        <v>5430</v>
      </c>
      <c r="C3279" s="8" t="s">
        <v>8219</v>
      </c>
      <c r="D3279" s="3">
        <v>100</v>
      </c>
      <c r="E3279">
        <f t="shared" si="51"/>
        <v>158.81040400000009</v>
      </c>
      <c r="F3279" s="3">
        <v>112.602</v>
      </c>
    </row>
    <row r="3280" spans="1:6" x14ac:dyDescent="0.25">
      <c r="A3280" s="3">
        <v>2500</v>
      </c>
      <c r="B3280" s="3">
        <v>2585</v>
      </c>
      <c r="C3280" s="8" t="s">
        <v>8219</v>
      </c>
      <c r="D3280" s="3">
        <v>34</v>
      </c>
      <c r="E3280">
        <f t="shared" si="51"/>
        <v>6178.2744040000007</v>
      </c>
      <c r="F3280" s="3">
        <v>112.602</v>
      </c>
    </row>
    <row r="3281" spans="1:6" x14ac:dyDescent="0.25">
      <c r="A3281" s="3">
        <v>5800</v>
      </c>
      <c r="B3281" s="3">
        <v>6628</v>
      </c>
      <c r="C3281" s="8" t="s">
        <v>8219</v>
      </c>
      <c r="D3281" s="3">
        <v>63</v>
      </c>
      <c r="E3281">
        <f t="shared" si="51"/>
        <v>2460.3584040000005</v>
      </c>
      <c r="F3281" s="3">
        <v>112.602</v>
      </c>
    </row>
    <row r="3282" spans="1:6" x14ac:dyDescent="0.25">
      <c r="A3282" s="3">
        <v>2000</v>
      </c>
      <c r="B3282" s="3">
        <v>2060</v>
      </c>
      <c r="C3282" s="8" t="s">
        <v>8219</v>
      </c>
      <c r="D3282" s="3">
        <v>30</v>
      </c>
      <c r="E3282">
        <f t="shared" si="51"/>
        <v>6823.0904040000005</v>
      </c>
      <c r="F3282" s="3">
        <v>112.602</v>
      </c>
    </row>
    <row r="3283" spans="1:6" x14ac:dyDescent="0.25">
      <c r="A3283" s="3">
        <v>5000</v>
      </c>
      <c r="B3283" s="3">
        <v>6080</v>
      </c>
      <c r="C3283" s="8" t="s">
        <v>8219</v>
      </c>
      <c r="D3283" s="3">
        <v>47</v>
      </c>
      <c r="E3283">
        <f t="shared" si="51"/>
        <v>4303.6224040000006</v>
      </c>
      <c r="F3283" s="3">
        <v>112.602</v>
      </c>
    </row>
    <row r="3284" spans="1:6" x14ac:dyDescent="0.25">
      <c r="A3284" s="3">
        <v>31000</v>
      </c>
      <c r="B3284" s="3">
        <v>31820.5</v>
      </c>
      <c r="C3284" s="8" t="s">
        <v>8219</v>
      </c>
      <c r="D3284" s="3">
        <v>237</v>
      </c>
      <c r="E3284">
        <f t="shared" si="51"/>
        <v>15474.862404</v>
      </c>
      <c r="F3284" s="3">
        <v>112.602</v>
      </c>
    </row>
    <row r="3285" spans="1:6" x14ac:dyDescent="0.25">
      <c r="A3285" s="3">
        <v>800</v>
      </c>
      <c r="B3285" s="3">
        <v>838</v>
      </c>
      <c r="C3285" s="8" t="s">
        <v>8219</v>
      </c>
      <c r="D3285" s="3">
        <v>47</v>
      </c>
      <c r="E3285">
        <f t="shared" si="51"/>
        <v>4303.6224040000006</v>
      </c>
      <c r="F3285" s="3">
        <v>112.602</v>
      </c>
    </row>
    <row r="3286" spans="1:6" x14ac:dyDescent="0.25">
      <c r="A3286" s="3">
        <v>3000</v>
      </c>
      <c r="B3286" s="3">
        <v>3048</v>
      </c>
      <c r="C3286" s="8" t="s">
        <v>8219</v>
      </c>
      <c r="D3286" s="3">
        <v>15</v>
      </c>
      <c r="E3286">
        <f t="shared" si="51"/>
        <v>9526.150404</v>
      </c>
      <c r="F3286" s="3">
        <v>112.602</v>
      </c>
    </row>
    <row r="3287" spans="1:6" x14ac:dyDescent="0.25">
      <c r="A3287" s="3">
        <v>4999</v>
      </c>
      <c r="B3287" s="3">
        <v>5604</v>
      </c>
      <c r="C3287" s="8" t="s">
        <v>8219</v>
      </c>
      <c r="D3287" s="3">
        <v>81</v>
      </c>
      <c r="E3287">
        <f t="shared" si="51"/>
        <v>998.68640400000027</v>
      </c>
      <c r="F3287" s="3">
        <v>112.602</v>
      </c>
    </row>
    <row r="3288" spans="1:6" x14ac:dyDescent="0.25">
      <c r="A3288" s="3">
        <v>15000</v>
      </c>
      <c r="B3288" s="3">
        <v>15265</v>
      </c>
      <c r="C3288" s="8" t="s">
        <v>8219</v>
      </c>
      <c r="D3288" s="3">
        <v>122</v>
      </c>
      <c r="E3288">
        <f t="shared" si="51"/>
        <v>88.322403999999921</v>
      </c>
      <c r="F3288" s="3">
        <v>112.602</v>
      </c>
    </row>
    <row r="3289" spans="1:6" x14ac:dyDescent="0.25">
      <c r="A3289" s="3">
        <v>2500</v>
      </c>
      <c r="B3289" s="3">
        <v>2500</v>
      </c>
      <c r="C3289" s="8" t="s">
        <v>8219</v>
      </c>
      <c r="D3289" s="3">
        <v>34</v>
      </c>
      <c r="E3289">
        <f t="shared" si="51"/>
        <v>6178.2744040000007</v>
      </c>
      <c r="F3289" s="3">
        <v>112.602</v>
      </c>
    </row>
    <row r="3290" spans="1:6" x14ac:dyDescent="0.25">
      <c r="A3290" s="3">
        <v>10000</v>
      </c>
      <c r="B3290" s="3">
        <v>10026.49</v>
      </c>
      <c r="C3290" s="8" t="s">
        <v>8219</v>
      </c>
      <c r="D3290" s="3">
        <v>207</v>
      </c>
      <c r="E3290">
        <f t="shared" si="51"/>
        <v>8910.9824039999985</v>
      </c>
      <c r="F3290" s="3">
        <v>112.602</v>
      </c>
    </row>
    <row r="3291" spans="1:6" x14ac:dyDescent="0.25">
      <c r="A3291" s="3">
        <v>500</v>
      </c>
      <c r="B3291" s="3">
        <v>665.21</v>
      </c>
      <c r="C3291" s="8" t="s">
        <v>8219</v>
      </c>
      <c r="D3291" s="3">
        <v>25</v>
      </c>
      <c r="E3291">
        <f t="shared" si="51"/>
        <v>7674.1104040000009</v>
      </c>
      <c r="F3291" s="3">
        <v>112.602</v>
      </c>
    </row>
    <row r="3292" spans="1:6" x14ac:dyDescent="0.25">
      <c r="A3292" s="3">
        <v>2000</v>
      </c>
      <c r="B3292" s="3">
        <v>2424</v>
      </c>
      <c r="C3292" s="8" t="s">
        <v>8219</v>
      </c>
      <c r="D3292" s="3">
        <v>72</v>
      </c>
      <c r="E3292">
        <f t="shared" si="51"/>
        <v>1648.5224040000003</v>
      </c>
      <c r="F3292" s="3">
        <v>112.602</v>
      </c>
    </row>
    <row r="3293" spans="1:6" x14ac:dyDescent="0.25">
      <c r="A3293" s="3">
        <v>500</v>
      </c>
      <c r="B3293" s="3">
        <v>570</v>
      </c>
      <c r="C3293" s="8" t="s">
        <v>8219</v>
      </c>
      <c r="D3293" s="3">
        <v>14</v>
      </c>
      <c r="E3293">
        <f t="shared" si="51"/>
        <v>9722.3544040000015</v>
      </c>
      <c r="F3293" s="3">
        <v>112.602</v>
      </c>
    </row>
    <row r="3294" spans="1:6" x14ac:dyDescent="0.25">
      <c r="A3294" s="3">
        <v>101</v>
      </c>
      <c r="B3294" s="3">
        <v>289</v>
      </c>
      <c r="C3294" s="8" t="s">
        <v>8219</v>
      </c>
      <c r="D3294" s="3">
        <v>15</v>
      </c>
      <c r="E3294">
        <f t="shared" si="51"/>
        <v>9526.150404</v>
      </c>
      <c r="F3294" s="3">
        <v>112.602</v>
      </c>
    </row>
    <row r="3295" spans="1:6" x14ac:dyDescent="0.25">
      <c r="A3295" s="3">
        <v>4500</v>
      </c>
      <c r="B3295" s="3">
        <v>7670</v>
      </c>
      <c r="C3295" s="8" t="s">
        <v>8219</v>
      </c>
      <c r="D3295" s="3">
        <v>91</v>
      </c>
      <c r="E3295">
        <f t="shared" si="51"/>
        <v>466.64640400000019</v>
      </c>
      <c r="F3295" s="3">
        <v>112.602</v>
      </c>
    </row>
    <row r="3296" spans="1:6" x14ac:dyDescent="0.25">
      <c r="A3296" s="3">
        <v>600</v>
      </c>
      <c r="B3296" s="3">
        <v>710</v>
      </c>
      <c r="C3296" s="8" t="s">
        <v>8219</v>
      </c>
      <c r="D3296" s="3">
        <v>24</v>
      </c>
      <c r="E3296">
        <f t="shared" si="51"/>
        <v>7850.3144040000006</v>
      </c>
      <c r="F3296" s="3">
        <v>112.602</v>
      </c>
    </row>
    <row r="3297" spans="1:6" x14ac:dyDescent="0.25">
      <c r="A3297" s="3">
        <v>700</v>
      </c>
      <c r="B3297" s="3">
        <v>720.01</v>
      </c>
      <c r="C3297" s="8" t="s">
        <v>8219</v>
      </c>
      <c r="D3297" s="3">
        <v>27</v>
      </c>
      <c r="E3297">
        <f t="shared" si="51"/>
        <v>7327.7024040000006</v>
      </c>
      <c r="F3297" s="3">
        <v>112.602</v>
      </c>
    </row>
    <row r="3298" spans="1:6" x14ac:dyDescent="0.25">
      <c r="A3298" s="3">
        <v>1500</v>
      </c>
      <c r="B3298" s="3">
        <v>2161</v>
      </c>
      <c r="C3298" s="8" t="s">
        <v>8219</v>
      </c>
      <c r="D3298" s="3">
        <v>47</v>
      </c>
      <c r="E3298">
        <f t="shared" si="51"/>
        <v>4303.6224040000006</v>
      </c>
      <c r="F3298" s="3">
        <v>112.602</v>
      </c>
    </row>
    <row r="3299" spans="1:6" x14ac:dyDescent="0.25">
      <c r="A3299" s="3">
        <v>5500</v>
      </c>
      <c r="B3299" s="3">
        <v>5504</v>
      </c>
      <c r="C3299" s="8" t="s">
        <v>8219</v>
      </c>
      <c r="D3299" s="3">
        <v>44</v>
      </c>
      <c r="E3299">
        <f t="shared" si="51"/>
        <v>4706.2344040000007</v>
      </c>
      <c r="F3299" s="3">
        <v>112.602</v>
      </c>
    </row>
    <row r="3300" spans="1:6" x14ac:dyDescent="0.25">
      <c r="A3300" s="3">
        <v>10000</v>
      </c>
      <c r="B3300" s="3">
        <v>10173</v>
      </c>
      <c r="C3300" s="8" t="s">
        <v>8219</v>
      </c>
      <c r="D3300" s="3">
        <v>72</v>
      </c>
      <c r="E3300">
        <f t="shared" si="51"/>
        <v>1648.5224040000003</v>
      </c>
      <c r="F3300" s="3">
        <v>112.602</v>
      </c>
    </row>
    <row r="3301" spans="1:6" x14ac:dyDescent="0.25">
      <c r="A3301" s="3">
        <v>3000</v>
      </c>
      <c r="B3301" s="3">
        <v>3486</v>
      </c>
      <c r="C3301" s="8" t="s">
        <v>8219</v>
      </c>
      <c r="D3301" s="3">
        <v>63</v>
      </c>
      <c r="E3301">
        <f t="shared" si="51"/>
        <v>2460.3584040000005</v>
      </c>
      <c r="F3301" s="3">
        <v>112.602</v>
      </c>
    </row>
    <row r="3302" spans="1:6" x14ac:dyDescent="0.25">
      <c r="A3302" s="3">
        <v>3000</v>
      </c>
      <c r="B3302" s="3">
        <v>4085</v>
      </c>
      <c r="C3302" s="8" t="s">
        <v>8219</v>
      </c>
      <c r="D3302" s="3">
        <v>88</v>
      </c>
      <c r="E3302">
        <f t="shared" si="51"/>
        <v>605.25840400000016</v>
      </c>
      <c r="F3302" s="3">
        <v>112.602</v>
      </c>
    </row>
    <row r="3303" spans="1:6" x14ac:dyDescent="0.25">
      <c r="A3303" s="3">
        <v>3000</v>
      </c>
      <c r="B3303" s="3">
        <v>4004</v>
      </c>
      <c r="C3303" s="8" t="s">
        <v>8219</v>
      </c>
      <c r="D3303" s="3">
        <v>70</v>
      </c>
      <c r="E3303">
        <f t="shared" si="51"/>
        <v>1814.9304040000004</v>
      </c>
      <c r="F3303" s="3">
        <v>112.602</v>
      </c>
    </row>
    <row r="3304" spans="1:6" x14ac:dyDescent="0.25">
      <c r="A3304" s="3">
        <v>8400</v>
      </c>
      <c r="B3304" s="3">
        <v>8685</v>
      </c>
      <c r="C3304" s="8" t="s">
        <v>8219</v>
      </c>
      <c r="D3304" s="3">
        <v>50</v>
      </c>
      <c r="E3304">
        <f t="shared" si="51"/>
        <v>3919.0104040000006</v>
      </c>
      <c r="F3304" s="3">
        <v>112.602</v>
      </c>
    </row>
    <row r="3305" spans="1:6" x14ac:dyDescent="0.25">
      <c r="A3305" s="3">
        <v>1800</v>
      </c>
      <c r="B3305" s="3">
        <v>2086</v>
      </c>
      <c r="C3305" s="8" t="s">
        <v>8219</v>
      </c>
      <c r="D3305" s="3">
        <v>35</v>
      </c>
      <c r="E3305">
        <f t="shared" si="51"/>
        <v>6022.070404000001</v>
      </c>
      <c r="F3305" s="3">
        <v>112.602</v>
      </c>
    </row>
    <row r="3306" spans="1:6" x14ac:dyDescent="0.25">
      <c r="A3306" s="3">
        <v>15000</v>
      </c>
      <c r="B3306" s="3">
        <v>15677.5</v>
      </c>
      <c r="C3306" s="8" t="s">
        <v>8219</v>
      </c>
      <c r="D3306" s="3">
        <v>175</v>
      </c>
      <c r="E3306">
        <f t="shared" si="51"/>
        <v>3893.5104039999997</v>
      </c>
      <c r="F3306" s="3">
        <v>112.602</v>
      </c>
    </row>
    <row r="3307" spans="1:6" x14ac:dyDescent="0.25">
      <c r="A3307" s="3">
        <v>4000</v>
      </c>
      <c r="B3307" s="3">
        <v>4081</v>
      </c>
      <c r="C3307" s="8" t="s">
        <v>8219</v>
      </c>
      <c r="D3307" s="3">
        <v>20</v>
      </c>
      <c r="E3307">
        <f t="shared" si="51"/>
        <v>8575.1304040000014</v>
      </c>
      <c r="F3307" s="3">
        <v>112.602</v>
      </c>
    </row>
    <row r="3308" spans="1:6" x14ac:dyDescent="0.25">
      <c r="A3308" s="3">
        <v>1500</v>
      </c>
      <c r="B3308" s="3">
        <v>2630</v>
      </c>
      <c r="C3308" s="8" t="s">
        <v>8219</v>
      </c>
      <c r="D3308" s="3">
        <v>54</v>
      </c>
      <c r="E3308">
        <f t="shared" si="51"/>
        <v>3434.1944040000003</v>
      </c>
      <c r="F3308" s="3">
        <v>112.602</v>
      </c>
    </row>
    <row r="3309" spans="1:6" x14ac:dyDescent="0.25">
      <c r="A3309" s="3">
        <v>1000</v>
      </c>
      <c r="B3309" s="3">
        <v>1066.8</v>
      </c>
      <c r="C3309" s="8" t="s">
        <v>8219</v>
      </c>
      <c r="D3309" s="3">
        <v>20</v>
      </c>
      <c r="E3309">
        <f t="shared" si="51"/>
        <v>8575.1304040000014</v>
      </c>
      <c r="F3309" s="3">
        <v>112.602</v>
      </c>
    </row>
    <row r="3310" spans="1:6" x14ac:dyDescent="0.25">
      <c r="A3310" s="3">
        <v>3500</v>
      </c>
      <c r="B3310" s="3">
        <v>4280</v>
      </c>
      <c r="C3310" s="8" t="s">
        <v>8219</v>
      </c>
      <c r="D3310" s="3">
        <v>57</v>
      </c>
      <c r="E3310">
        <f t="shared" si="51"/>
        <v>3091.5824040000002</v>
      </c>
      <c r="F3310" s="3">
        <v>112.602</v>
      </c>
    </row>
    <row r="3311" spans="1:6" x14ac:dyDescent="0.25">
      <c r="A3311" s="3">
        <v>350</v>
      </c>
      <c r="B3311" s="3">
        <v>558</v>
      </c>
      <c r="C3311" s="8" t="s">
        <v>8219</v>
      </c>
      <c r="D3311" s="3">
        <v>31</v>
      </c>
      <c r="E3311">
        <f t="shared" si="51"/>
        <v>6658.8864040000008</v>
      </c>
      <c r="F3311" s="3">
        <v>112.602</v>
      </c>
    </row>
    <row r="3312" spans="1:6" x14ac:dyDescent="0.25">
      <c r="A3312" s="3">
        <v>6500</v>
      </c>
      <c r="B3312" s="3">
        <v>6505</v>
      </c>
      <c r="C3312" s="8" t="s">
        <v>8219</v>
      </c>
      <c r="D3312" s="3">
        <v>31</v>
      </c>
      <c r="E3312">
        <f t="shared" si="51"/>
        <v>6658.8864040000008</v>
      </c>
      <c r="F3312" s="3">
        <v>112.602</v>
      </c>
    </row>
    <row r="3313" spans="1:6" x14ac:dyDescent="0.25">
      <c r="A3313" s="3">
        <v>2500</v>
      </c>
      <c r="B3313" s="3">
        <v>2746</v>
      </c>
      <c r="C3313" s="8" t="s">
        <v>8219</v>
      </c>
      <c r="D3313" s="3">
        <v>45</v>
      </c>
      <c r="E3313">
        <f t="shared" si="51"/>
        <v>4570.0304040000001</v>
      </c>
      <c r="F3313" s="3">
        <v>112.602</v>
      </c>
    </row>
    <row r="3314" spans="1:6" x14ac:dyDescent="0.25">
      <c r="A3314" s="3">
        <v>2500</v>
      </c>
      <c r="B3314" s="3">
        <v>2501</v>
      </c>
      <c r="C3314" s="8" t="s">
        <v>8219</v>
      </c>
      <c r="D3314" s="3">
        <v>41</v>
      </c>
      <c r="E3314">
        <f t="shared" si="51"/>
        <v>5126.8464040000008</v>
      </c>
      <c r="F3314" s="3">
        <v>112.602</v>
      </c>
    </row>
    <row r="3315" spans="1:6" x14ac:dyDescent="0.25">
      <c r="A3315" s="3">
        <v>2000</v>
      </c>
      <c r="B3315" s="3">
        <v>2321</v>
      </c>
      <c r="C3315" s="8" t="s">
        <v>8219</v>
      </c>
      <c r="D3315" s="3">
        <v>29</v>
      </c>
      <c r="E3315">
        <f t="shared" si="51"/>
        <v>6989.2944040000002</v>
      </c>
      <c r="F3315" s="3">
        <v>112.602</v>
      </c>
    </row>
    <row r="3316" spans="1:6" x14ac:dyDescent="0.25">
      <c r="A3316" s="3">
        <v>800</v>
      </c>
      <c r="B3316" s="3">
        <v>1686</v>
      </c>
      <c r="C3316" s="8" t="s">
        <v>8219</v>
      </c>
      <c r="D3316" s="3">
        <v>58</v>
      </c>
      <c r="E3316">
        <f t="shared" si="51"/>
        <v>2981.3784040000005</v>
      </c>
      <c r="F3316" s="3">
        <v>112.602</v>
      </c>
    </row>
    <row r="3317" spans="1:6" x14ac:dyDescent="0.25">
      <c r="A3317" s="3">
        <v>4000</v>
      </c>
      <c r="B3317" s="3">
        <v>4400</v>
      </c>
      <c r="C3317" s="8" t="s">
        <v>8219</v>
      </c>
      <c r="D3317" s="3">
        <v>89</v>
      </c>
      <c r="E3317">
        <f t="shared" si="51"/>
        <v>557.0544040000002</v>
      </c>
      <c r="F3317" s="3">
        <v>112.602</v>
      </c>
    </row>
    <row r="3318" spans="1:6" x14ac:dyDescent="0.25">
      <c r="A3318" s="3">
        <v>11737</v>
      </c>
      <c r="B3318" s="3">
        <v>11747.18</v>
      </c>
      <c r="C3318" s="8" t="s">
        <v>8219</v>
      </c>
      <c r="D3318" s="3">
        <v>125</v>
      </c>
      <c r="E3318">
        <f t="shared" si="51"/>
        <v>153.7104039999999</v>
      </c>
      <c r="F3318" s="3">
        <v>112.602</v>
      </c>
    </row>
    <row r="3319" spans="1:6" x14ac:dyDescent="0.25">
      <c r="A3319" s="3">
        <v>1050</v>
      </c>
      <c r="B3319" s="3">
        <v>1115</v>
      </c>
      <c r="C3319" s="8" t="s">
        <v>8219</v>
      </c>
      <c r="D3319" s="3">
        <v>18</v>
      </c>
      <c r="E3319">
        <f t="shared" si="51"/>
        <v>8949.5384040000008</v>
      </c>
      <c r="F3319" s="3">
        <v>112.602</v>
      </c>
    </row>
    <row r="3320" spans="1:6" x14ac:dyDescent="0.25">
      <c r="A3320" s="3">
        <v>2000</v>
      </c>
      <c r="B3320" s="3">
        <v>2512</v>
      </c>
      <c r="C3320" s="8" t="s">
        <v>8219</v>
      </c>
      <c r="D3320" s="3">
        <v>32</v>
      </c>
      <c r="E3320">
        <f t="shared" si="51"/>
        <v>6496.682404000001</v>
      </c>
      <c r="F3320" s="3">
        <v>112.602</v>
      </c>
    </row>
    <row r="3321" spans="1:6" x14ac:dyDescent="0.25">
      <c r="A3321" s="3">
        <v>500</v>
      </c>
      <c r="B3321" s="3">
        <v>540</v>
      </c>
      <c r="C3321" s="8" t="s">
        <v>8219</v>
      </c>
      <c r="D3321" s="3">
        <v>16</v>
      </c>
      <c r="E3321">
        <f t="shared" si="51"/>
        <v>9331.9464040000003</v>
      </c>
      <c r="F3321" s="3">
        <v>112.602</v>
      </c>
    </row>
    <row r="3322" spans="1:6" x14ac:dyDescent="0.25">
      <c r="A3322" s="3">
        <v>2500</v>
      </c>
      <c r="B3322" s="3">
        <v>2525</v>
      </c>
      <c r="C3322" s="8" t="s">
        <v>8219</v>
      </c>
      <c r="D3322" s="3">
        <v>38</v>
      </c>
      <c r="E3322">
        <f t="shared" si="51"/>
        <v>5565.4584040000009</v>
      </c>
      <c r="F3322" s="3">
        <v>112.602</v>
      </c>
    </row>
    <row r="3323" spans="1:6" x14ac:dyDescent="0.25">
      <c r="A3323" s="3">
        <v>500</v>
      </c>
      <c r="B3323" s="3">
        <v>537</v>
      </c>
      <c r="C3323" s="8" t="s">
        <v>8219</v>
      </c>
      <c r="D3323" s="3">
        <v>15</v>
      </c>
      <c r="E3323">
        <f t="shared" si="51"/>
        <v>9526.150404</v>
      </c>
      <c r="F3323" s="3">
        <v>112.602</v>
      </c>
    </row>
    <row r="3324" spans="1:6" x14ac:dyDescent="0.25">
      <c r="A3324" s="3">
        <v>3300</v>
      </c>
      <c r="B3324" s="3">
        <v>3350</v>
      </c>
      <c r="C3324" s="8" t="s">
        <v>8219</v>
      </c>
      <c r="D3324" s="3">
        <v>23</v>
      </c>
      <c r="E3324">
        <f t="shared" si="51"/>
        <v>8028.5184040000004</v>
      </c>
      <c r="F3324" s="3">
        <v>112.602</v>
      </c>
    </row>
    <row r="3325" spans="1:6" x14ac:dyDescent="0.25">
      <c r="A3325" s="3">
        <v>1000</v>
      </c>
      <c r="B3325" s="3">
        <v>1259</v>
      </c>
      <c r="C3325" s="8" t="s">
        <v>8219</v>
      </c>
      <c r="D3325" s="3">
        <v>49</v>
      </c>
      <c r="E3325">
        <f t="shared" si="51"/>
        <v>4045.2144040000003</v>
      </c>
      <c r="F3325" s="3">
        <v>112.602</v>
      </c>
    </row>
    <row r="3326" spans="1:6" x14ac:dyDescent="0.25">
      <c r="A3326" s="3">
        <v>1500</v>
      </c>
      <c r="B3326" s="3">
        <v>1525</v>
      </c>
      <c r="C3326" s="8" t="s">
        <v>8219</v>
      </c>
      <c r="D3326" s="3">
        <v>10</v>
      </c>
      <c r="E3326">
        <f t="shared" si="51"/>
        <v>10527.170404</v>
      </c>
      <c r="F3326" s="3">
        <v>112.602</v>
      </c>
    </row>
    <row r="3327" spans="1:6" x14ac:dyDescent="0.25">
      <c r="A3327" s="3">
        <v>400</v>
      </c>
      <c r="B3327" s="3">
        <v>450</v>
      </c>
      <c r="C3327" s="8" t="s">
        <v>8219</v>
      </c>
      <c r="D3327" s="3">
        <v>15</v>
      </c>
      <c r="E3327">
        <f t="shared" si="51"/>
        <v>9526.150404</v>
      </c>
      <c r="F3327" s="3">
        <v>112.602</v>
      </c>
    </row>
    <row r="3328" spans="1:6" x14ac:dyDescent="0.25">
      <c r="A3328" s="3">
        <v>8000</v>
      </c>
      <c r="B3328" s="3">
        <v>8110</v>
      </c>
      <c r="C3328" s="8" t="s">
        <v>8219</v>
      </c>
      <c r="D3328" s="3">
        <v>57</v>
      </c>
      <c r="E3328">
        <f t="shared" si="51"/>
        <v>3091.5824040000002</v>
      </c>
      <c r="F3328" s="3">
        <v>112.602</v>
      </c>
    </row>
    <row r="3329" spans="1:6" x14ac:dyDescent="0.25">
      <c r="A3329" s="3">
        <v>800</v>
      </c>
      <c r="B3329" s="3">
        <v>810</v>
      </c>
      <c r="C3329" s="8" t="s">
        <v>8219</v>
      </c>
      <c r="D3329" s="3">
        <v>33</v>
      </c>
      <c r="E3329">
        <f t="shared" si="51"/>
        <v>6336.4784040000004</v>
      </c>
      <c r="F3329" s="3">
        <v>112.602</v>
      </c>
    </row>
    <row r="3330" spans="1:6" x14ac:dyDescent="0.25">
      <c r="A3330" s="3">
        <v>1800</v>
      </c>
      <c r="B3330" s="3">
        <v>2635</v>
      </c>
      <c r="C3330" s="8" t="s">
        <v>8219</v>
      </c>
      <c r="D3330" s="3">
        <v>9</v>
      </c>
      <c r="E3330">
        <f t="shared" si="51"/>
        <v>10733.374404</v>
      </c>
      <c r="F3330" s="3">
        <v>112.602</v>
      </c>
    </row>
    <row r="3331" spans="1:6" x14ac:dyDescent="0.25">
      <c r="A3331" s="3">
        <v>1000</v>
      </c>
      <c r="B3331" s="3">
        <v>1168</v>
      </c>
      <c r="C3331" s="8" t="s">
        <v>8219</v>
      </c>
      <c r="D3331" s="3">
        <v>26</v>
      </c>
      <c r="E3331">
        <f t="shared" ref="E3331:E3394" si="52">POWER(D3331-F3331,2)</f>
        <v>7499.9064040000003</v>
      </c>
      <c r="F3331" s="3">
        <v>112.602</v>
      </c>
    </row>
    <row r="3332" spans="1:6" x14ac:dyDescent="0.25">
      <c r="A3332" s="3">
        <v>1500</v>
      </c>
      <c r="B3332" s="3">
        <v>1594</v>
      </c>
      <c r="C3332" s="8" t="s">
        <v>8219</v>
      </c>
      <c r="D3332" s="3">
        <v>69</v>
      </c>
      <c r="E3332">
        <f t="shared" si="52"/>
        <v>1901.1344040000004</v>
      </c>
      <c r="F3332" s="3">
        <v>112.602</v>
      </c>
    </row>
    <row r="3333" spans="1:6" x14ac:dyDescent="0.25">
      <c r="A3333" s="3">
        <v>5000</v>
      </c>
      <c r="B3333" s="3">
        <v>5226</v>
      </c>
      <c r="C3333" s="8" t="s">
        <v>8219</v>
      </c>
      <c r="D3333" s="3">
        <v>65</v>
      </c>
      <c r="E3333">
        <f t="shared" si="52"/>
        <v>2265.9504040000002</v>
      </c>
      <c r="F3333" s="3">
        <v>112.602</v>
      </c>
    </row>
    <row r="3334" spans="1:6" x14ac:dyDescent="0.25">
      <c r="A3334" s="3">
        <v>6000</v>
      </c>
      <c r="B3334" s="3">
        <v>6000</v>
      </c>
      <c r="C3334" s="8" t="s">
        <v>8219</v>
      </c>
      <c r="D3334" s="3">
        <v>83</v>
      </c>
      <c r="E3334">
        <f t="shared" si="52"/>
        <v>876.27840400000025</v>
      </c>
      <c r="F3334" s="3">
        <v>112.602</v>
      </c>
    </row>
    <row r="3335" spans="1:6" x14ac:dyDescent="0.25">
      <c r="A3335" s="3">
        <v>3500</v>
      </c>
      <c r="B3335" s="3">
        <v>3660</v>
      </c>
      <c r="C3335" s="8" t="s">
        <v>8219</v>
      </c>
      <c r="D3335" s="3">
        <v>111</v>
      </c>
      <c r="E3335">
        <f t="shared" si="52"/>
        <v>2.5664040000000123</v>
      </c>
      <c r="F3335" s="3">
        <v>112.602</v>
      </c>
    </row>
    <row r="3336" spans="1:6" x14ac:dyDescent="0.25">
      <c r="A3336" s="3">
        <v>3871</v>
      </c>
      <c r="B3336" s="3">
        <v>5366</v>
      </c>
      <c r="C3336" s="8" t="s">
        <v>8219</v>
      </c>
      <c r="D3336" s="3">
        <v>46</v>
      </c>
      <c r="E3336">
        <f t="shared" si="52"/>
        <v>4435.8264040000004</v>
      </c>
      <c r="F3336" s="3">
        <v>112.602</v>
      </c>
    </row>
    <row r="3337" spans="1:6" x14ac:dyDescent="0.25">
      <c r="A3337" s="3">
        <v>5000</v>
      </c>
      <c r="B3337" s="3">
        <v>5016</v>
      </c>
      <c r="C3337" s="8" t="s">
        <v>8219</v>
      </c>
      <c r="D3337" s="3">
        <v>63</v>
      </c>
      <c r="E3337">
        <f t="shared" si="52"/>
        <v>2460.3584040000005</v>
      </c>
      <c r="F3337" s="3">
        <v>112.602</v>
      </c>
    </row>
    <row r="3338" spans="1:6" x14ac:dyDescent="0.25">
      <c r="A3338" s="3">
        <v>250</v>
      </c>
      <c r="B3338" s="3">
        <v>250</v>
      </c>
      <c r="C3338" s="8" t="s">
        <v>8219</v>
      </c>
      <c r="D3338" s="3">
        <v>9</v>
      </c>
      <c r="E3338">
        <f t="shared" si="52"/>
        <v>10733.374404</v>
      </c>
      <c r="F3338" s="3">
        <v>112.602</v>
      </c>
    </row>
    <row r="3339" spans="1:6" x14ac:dyDescent="0.25">
      <c r="A3339" s="3">
        <v>2500</v>
      </c>
      <c r="B3339" s="3">
        <v>2755</v>
      </c>
      <c r="C3339" s="8" t="s">
        <v>8219</v>
      </c>
      <c r="D3339" s="3">
        <v>34</v>
      </c>
      <c r="E3339">
        <f t="shared" si="52"/>
        <v>6178.2744040000007</v>
      </c>
      <c r="F3339" s="3">
        <v>112.602</v>
      </c>
    </row>
    <row r="3340" spans="1:6" x14ac:dyDescent="0.25">
      <c r="A3340" s="3">
        <v>15000</v>
      </c>
      <c r="B3340" s="3">
        <v>15327</v>
      </c>
      <c r="C3340" s="8" t="s">
        <v>8219</v>
      </c>
      <c r="D3340" s="3">
        <v>112</v>
      </c>
      <c r="E3340">
        <f t="shared" si="52"/>
        <v>0.36240400000000467</v>
      </c>
      <c r="F3340" s="3">
        <v>112.602</v>
      </c>
    </row>
    <row r="3341" spans="1:6" x14ac:dyDescent="0.25">
      <c r="A3341" s="3">
        <v>8000</v>
      </c>
      <c r="B3341" s="3">
        <v>8348</v>
      </c>
      <c r="C3341" s="8" t="s">
        <v>8219</v>
      </c>
      <c r="D3341" s="3">
        <v>47</v>
      </c>
      <c r="E3341">
        <f t="shared" si="52"/>
        <v>4303.6224040000006</v>
      </c>
      <c r="F3341" s="3">
        <v>112.602</v>
      </c>
    </row>
    <row r="3342" spans="1:6" x14ac:dyDescent="0.25">
      <c r="A3342" s="3">
        <v>3000</v>
      </c>
      <c r="B3342" s="3">
        <v>4145</v>
      </c>
      <c r="C3342" s="8" t="s">
        <v>8219</v>
      </c>
      <c r="D3342" s="3">
        <v>38</v>
      </c>
      <c r="E3342">
        <f t="shared" si="52"/>
        <v>5565.4584040000009</v>
      </c>
      <c r="F3342" s="3">
        <v>112.602</v>
      </c>
    </row>
    <row r="3343" spans="1:6" x14ac:dyDescent="0.25">
      <c r="A3343" s="3">
        <v>3350</v>
      </c>
      <c r="B3343" s="3">
        <v>3350</v>
      </c>
      <c r="C3343" s="8" t="s">
        <v>8219</v>
      </c>
      <c r="D3343" s="3">
        <v>28</v>
      </c>
      <c r="E3343">
        <f t="shared" si="52"/>
        <v>7157.4984040000008</v>
      </c>
      <c r="F3343" s="3">
        <v>112.602</v>
      </c>
    </row>
    <row r="3344" spans="1:6" x14ac:dyDescent="0.25">
      <c r="A3344" s="3">
        <v>6000</v>
      </c>
      <c r="B3344" s="3">
        <v>6100</v>
      </c>
      <c r="C3344" s="8" t="s">
        <v>8219</v>
      </c>
      <c r="D3344" s="3">
        <v>78</v>
      </c>
      <c r="E3344">
        <f t="shared" si="52"/>
        <v>1197.2984040000003</v>
      </c>
      <c r="F3344" s="3">
        <v>112.602</v>
      </c>
    </row>
    <row r="3345" spans="1:6" x14ac:dyDescent="0.25">
      <c r="A3345" s="3">
        <v>700</v>
      </c>
      <c r="B3345" s="3">
        <v>1200</v>
      </c>
      <c r="C3345" s="8" t="s">
        <v>8219</v>
      </c>
      <c r="D3345" s="3">
        <v>23</v>
      </c>
      <c r="E3345">
        <f t="shared" si="52"/>
        <v>8028.5184040000004</v>
      </c>
      <c r="F3345" s="3">
        <v>112.602</v>
      </c>
    </row>
    <row r="3346" spans="1:6" x14ac:dyDescent="0.25">
      <c r="A3346" s="3">
        <v>4500</v>
      </c>
      <c r="B3346" s="3">
        <v>4565</v>
      </c>
      <c r="C3346" s="8" t="s">
        <v>8219</v>
      </c>
      <c r="D3346" s="3">
        <v>40</v>
      </c>
      <c r="E3346">
        <f t="shared" si="52"/>
        <v>5271.0504040000005</v>
      </c>
      <c r="F3346" s="3">
        <v>112.602</v>
      </c>
    </row>
    <row r="3347" spans="1:6" x14ac:dyDescent="0.25">
      <c r="A3347" s="3">
        <v>500</v>
      </c>
      <c r="B3347" s="3">
        <v>650</v>
      </c>
      <c r="C3347" s="8" t="s">
        <v>8219</v>
      </c>
      <c r="D3347" s="3">
        <v>13</v>
      </c>
      <c r="E3347">
        <f t="shared" si="52"/>
        <v>9920.5584040000012</v>
      </c>
      <c r="F3347" s="3">
        <v>112.602</v>
      </c>
    </row>
    <row r="3348" spans="1:6" x14ac:dyDescent="0.25">
      <c r="A3348" s="3">
        <v>1500</v>
      </c>
      <c r="B3348" s="3">
        <v>1650</v>
      </c>
      <c r="C3348" s="8" t="s">
        <v>8219</v>
      </c>
      <c r="D3348" s="3">
        <v>18</v>
      </c>
      <c r="E3348">
        <f t="shared" si="52"/>
        <v>8949.5384040000008</v>
      </c>
      <c r="F3348" s="3">
        <v>112.602</v>
      </c>
    </row>
    <row r="3349" spans="1:6" x14ac:dyDescent="0.25">
      <c r="A3349" s="3">
        <v>2000</v>
      </c>
      <c r="B3349" s="3">
        <v>2389</v>
      </c>
      <c r="C3349" s="8" t="s">
        <v>8219</v>
      </c>
      <c r="D3349" s="3">
        <v>22</v>
      </c>
      <c r="E3349">
        <f t="shared" si="52"/>
        <v>8208.7224040000001</v>
      </c>
      <c r="F3349" s="3">
        <v>112.602</v>
      </c>
    </row>
    <row r="3350" spans="1:6" x14ac:dyDescent="0.25">
      <c r="A3350" s="3">
        <v>5500</v>
      </c>
      <c r="B3350" s="3">
        <v>5516</v>
      </c>
      <c r="C3350" s="8" t="s">
        <v>8219</v>
      </c>
      <c r="D3350" s="3">
        <v>79</v>
      </c>
      <c r="E3350">
        <f t="shared" si="52"/>
        <v>1129.0944040000002</v>
      </c>
      <c r="F3350" s="3">
        <v>112.602</v>
      </c>
    </row>
    <row r="3351" spans="1:6" x14ac:dyDescent="0.25">
      <c r="A3351" s="3">
        <v>1000</v>
      </c>
      <c r="B3351" s="3">
        <v>1534</v>
      </c>
      <c r="C3351" s="8" t="s">
        <v>8219</v>
      </c>
      <c r="D3351" s="3">
        <v>14</v>
      </c>
      <c r="E3351">
        <f t="shared" si="52"/>
        <v>9722.3544040000015</v>
      </c>
      <c r="F3351" s="3">
        <v>112.602</v>
      </c>
    </row>
    <row r="3352" spans="1:6" x14ac:dyDescent="0.25">
      <c r="A3352" s="3">
        <v>3500</v>
      </c>
      <c r="B3352" s="3">
        <v>3655</v>
      </c>
      <c r="C3352" s="8" t="s">
        <v>8219</v>
      </c>
      <c r="D3352" s="3">
        <v>51</v>
      </c>
      <c r="E3352">
        <f t="shared" si="52"/>
        <v>3794.8064040000004</v>
      </c>
      <c r="F3352" s="3">
        <v>112.602</v>
      </c>
    </row>
    <row r="3353" spans="1:6" x14ac:dyDescent="0.25">
      <c r="A3353" s="3">
        <v>5000</v>
      </c>
      <c r="B3353" s="3">
        <v>5055</v>
      </c>
      <c r="C3353" s="8" t="s">
        <v>8219</v>
      </c>
      <c r="D3353" s="3">
        <v>54</v>
      </c>
      <c r="E3353">
        <f t="shared" si="52"/>
        <v>3434.1944040000003</v>
      </c>
      <c r="F3353" s="3">
        <v>112.602</v>
      </c>
    </row>
    <row r="3354" spans="1:6" x14ac:dyDescent="0.25">
      <c r="A3354" s="3">
        <v>5000</v>
      </c>
      <c r="B3354" s="3">
        <v>5376</v>
      </c>
      <c r="C3354" s="8" t="s">
        <v>8219</v>
      </c>
      <c r="D3354" s="3">
        <v>70</v>
      </c>
      <c r="E3354">
        <f t="shared" si="52"/>
        <v>1814.9304040000004</v>
      </c>
      <c r="F3354" s="3">
        <v>112.602</v>
      </c>
    </row>
    <row r="3355" spans="1:6" x14ac:dyDescent="0.25">
      <c r="A3355" s="3">
        <v>500</v>
      </c>
      <c r="B3355" s="3">
        <v>1575</v>
      </c>
      <c r="C3355" s="8" t="s">
        <v>8219</v>
      </c>
      <c r="D3355" s="3">
        <v>44</v>
      </c>
      <c r="E3355">
        <f t="shared" si="52"/>
        <v>4706.2344040000007</v>
      </c>
      <c r="F3355" s="3">
        <v>112.602</v>
      </c>
    </row>
    <row r="3356" spans="1:6" x14ac:dyDescent="0.25">
      <c r="A3356" s="3">
        <v>3000</v>
      </c>
      <c r="B3356" s="3">
        <v>3058</v>
      </c>
      <c r="C3356" s="8" t="s">
        <v>8219</v>
      </c>
      <c r="D3356" s="3">
        <v>55</v>
      </c>
      <c r="E3356">
        <f t="shared" si="52"/>
        <v>3317.9904040000006</v>
      </c>
      <c r="F3356" s="3">
        <v>112.602</v>
      </c>
    </row>
    <row r="3357" spans="1:6" x14ac:dyDescent="0.25">
      <c r="A3357" s="3">
        <v>1750</v>
      </c>
      <c r="B3357" s="3">
        <v>2210</v>
      </c>
      <c r="C3357" s="8" t="s">
        <v>8219</v>
      </c>
      <c r="D3357" s="3">
        <v>15</v>
      </c>
      <c r="E3357">
        <f t="shared" si="52"/>
        <v>9526.150404</v>
      </c>
      <c r="F3357" s="3">
        <v>112.602</v>
      </c>
    </row>
    <row r="3358" spans="1:6" x14ac:dyDescent="0.25">
      <c r="A3358" s="3">
        <v>1500</v>
      </c>
      <c r="B3358" s="3">
        <v>1521</v>
      </c>
      <c r="C3358" s="8" t="s">
        <v>8219</v>
      </c>
      <c r="D3358" s="3">
        <v>27</v>
      </c>
      <c r="E3358">
        <f t="shared" si="52"/>
        <v>7327.7024040000006</v>
      </c>
      <c r="F3358" s="3">
        <v>112.602</v>
      </c>
    </row>
    <row r="3359" spans="1:6" x14ac:dyDescent="0.25">
      <c r="A3359" s="3">
        <v>2000</v>
      </c>
      <c r="B3359" s="3">
        <v>2020</v>
      </c>
      <c r="C3359" s="8" t="s">
        <v>8219</v>
      </c>
      <c r="D3359" s="3">
        <v>21</v>
      </c>
      <c r="E3359">
        <f t="shared" si="52"/>
        <v>8390.9264039999998</v>
      </c>
      <c r="F3359" s="3">
        <v>112.602</v>
      </c>
    </row>
    <row r="3360" spans="1:6" x14ac:dyDescent="0.25">
      <c r="A3360" s="3">
        <v>10000</v>
      </c>
      <c r="B3360" s="3">
        <v>10299</v>
      </c>
      <c r="C3360" s="8" t="s">
        <v>8219</v>
      </c>
      <c r="D3360" s="3">
        <v>162</v>
      </c>
      <c r="E3360">
        <f t="shared" si="52"/>
        <v>2440.1624039999997</v>
      </c>
      <c r="F3360" s="3">
        <v>112.602</v>
      </c>
    </row>
    <row r="3361" spans="1:6" x14ac:dyDescent="0.25">
      <c r="A3361" s="3">
        <v>4000</v>
      </c>
      <c r="B3361" s="3">
        <v>4250</v>
      </c>
      <c r="C3361" s="8" t="s">
        <v>8219</v>
      </c>
      <c r="D3361" s="3">
        <v>23</v>
      </c>
      <c r="E3361">
        <f t="shared" si="52"/>
        <v>8028.5184040000004</v>
      </c>
      <c r="F3361" s="3">
        <v>112.602</v>
      </c>
    </row>
    <row r="3362" spans="1:6" x14ac:dyDescent="0.25">
      <c r="A3362" s="3">
        <v>9000</v>
      </c>
      <c r="B3362" s="3">
        <v>9124</v>
      </c>
      <c r="C3362" s="8" t="s">
        <v>8219</v>
      </c>
      <c r="D3362" s="3">
        <v>72</v>
      </c>
      <c r="E3362">
        <f t="shared" si="52"/>
        <v>1648.5224040000003</v>
      </c>
      <c r="F3362" s="3">
        <v>112.602</v>
      </c>
    </row>
    <row r="3363" spans="1:6" x14ac:dyDescent="0.25">
      <c r="A3363" s="3">
        <v>5000</v>
      </c>
      <c r="B3363" s="3">
        <v>5673</v>
      </c>
      <c r="C3363" s="8" t="s">
        <v>8219</v>
      </c>
      <c r="D3363" s="3">
        <v>68</v>
      </c>
      <c r="E3363">
        <f t="shared" si="52"/>
        <v>1989.3384040000003</v>
      </c>
      <c r="F3363" s="3">
        <v>112.602</v>
      </c>
    </row>
    <row r="3364" spans="1:6" x14ac:dyDescent="0.25">
      <c r="A3364" s="3">
        <v>500</v>
      </c>
      <c r="B3364" s="3">
        <v>1090</v>
      </c>
      <c r="C3364" s="8" t="s">
        <v>8219</v>
      </c>
      <c r="D3364" s="3">
        <v>20</v>
      </c>
      <c r="E3364">
        <f t="shared" si="52"/>
        <v>8575.1304040000014</v>
      </c>
      <c r="F3364" s="3">
        <v>112.602</v>
      </c>
    </row>
    <row r="3365" spans="1:6" x14ac:dyDescent="0.25">
      <c r="A3365" s="3">
        <v>7750</v>
      </c>
      <c r="B3365" s="3">
        <v>7860</v>
      </c>
      <c r="C3365" s="8" t="s">
        <v>8219</v>
      </c>
      <c r="D3365" s="3">
        <v>26</v>
      </c>
      <c r="E3365">
        <f t="shared" si="52"/>
        <v>7499.9064040000003</v>
      </c>
      <c r="F3365" s="3">
        <v>112.602</v>
      </c>
    </row>
    <row r="3366" spans="1:6" x14ac:dyDescent="0.25">
      <c r="A3366" s="3">
        <v>3000</v>
      </c>
      <c r="B3366" s="3">
        <v>3178</v>
      </c>
      <c r="C3366" s="8" t="s">
        <v>8219</v>
      </c>
      <c r="D3366" s="3">
        <v>72</v>
      </c>
      <c r="E3366">
        <f t="shared" si="52"/>
        <v>1648.5224040000003</v>
      </c>
      <c r="F3366" s="3">
        <v>112.602</v>
      </c>
    </row>
    <row r="3367" spans="1:6" x14ac:dyDescent="0.25">
      <c r="A3367" s="3">
        <v>2500</v>
      </c>
      <c r="B3367" s="3">
        <v>2600</v>
      </c>
      <c r="C3367" s="8" t="s">
        <v>8219</v>
      </c>
      <c r="D3367" s="3">
        <v>3</v>
      </c>
      <c r="E3367">
        <f t="shared" si="52"/>
        <v>12012.598404</v>
      </c>
      <c r="F3367" s="3">
        <v>112.602</v>
      </c>
    </row>
    <row r="3368" spans="1:6" x14ac:dyDescent="0.25">
      <c r="A3368" s="3">
        <v>500</v>
      </c>
      <c r="B3368" s="3">
        <v>1105</v>
      </c>
      <c r="C3368" s="8" t="s">
        <v>8219</v>
      </c>
      <c r="D3368" s="3">
        <v>18</v>
      </c>
      <c r="E3368">
        <f t="shared" si="52"/>
        <v>8949.5384040000008</v>
      </c>
      <c r="F3368" s="3">
        <v>112.602</v>
      </c>
    </row>
    <row r="3369" spans="1:6" x14ac:dyDescent="0.25">
      <c r="A3369" s="3">
        <v>750</v>
      </c>
      <c r="B3369" s="3">
        <v>890</v>
      </c>
      <c r="C3369" s="8" t="s">
        <v>8219</v>
      </c>
      <c r="D3369" s="3">
        <v>30</v>
      </c>
      <c r="E3369">
        <f t="shared" si="52"/>
        <v>6823.0904040000005</v>
      </c>
      <c r="F3369" s="3">
        <v>112.602</v>
      </c>
    </row>
    <row r="3370" spans="1:6" x14ac:dyDescent="0.25">
      <c r="A3370" s="3">
        <v>1000</v>
      </c>
      <c r="B3370" s="3">
        <v>1046</v>
      </c>
      <c r="C3370" s="8" t="s">
        <v>8219</v>
      </c>
      <c r="D3370" s="3">
        <v>23</v>
      </c>
      <c r="E3370">
        <f t="shared" si="52"/>
        <v>8028.5184040000004</v>
      </c>
      <c r="F3370" s="3">
        <v>112.602</v>
      </c>
    </row>
    <row r="3371" spans="1:6" x14ac:dyDescent="0.25">
      <c r="A3371" s="3">
        <v>5000</v>
      </c>
      <c r="B3371" s="3">
        <v>5195</v>
      </c>
      <c r="C3371" s="8" t="s">
        <v>8219</v>
      </c>
      <c r="D3371" s="3">
        <v>54</v>
      </c>
      <c r="E3371">
        <f t="shared" si="52"/>
        <v>3434.1944040000003</v>
      </c>
      <c r="F3371" s="3">
        <v>112.602</v>
      </c>
    </row>
    <row r="3372" spans="1:6" x14ac:dyDescent="0.25">
      <c r="A3372" s="3">
        <v>1500</v>
      </c>
      <c r="B3372" s="3">
        <v>1766</v>
      </c>
      <c r="C3372" s="8" t="s">
        <v>8219</v>
      </c>
      <c r="D3372" s="3">
        <v>26</v>
      </c>
      <c r="E3372">
        <f t="shared" si="52"/>
        <v>7499.9064040000003</v>
      </c>
      <c r="F3372" s="3">
        <v>112.602</v>
      </c>
    </row>
    <row r="3373" spans="1:6" x14ac:dyDescent="0.25">
      <c r="A3373" s="3">
        <v>200</v>
      </c>
      <c r="B3373" s="3">
        <v>277</v>
      </c>
      <c r="C3373" s="8" t="s">
        <v>8219</v>
      </c>
      <c r="D3373" s="3">
        <v>9</v>
      </c>
      <c r="E3373">
        <f t="shared" si="52"/>
        <v>10733.374404</v>
      </c>
      <c r="F3373" s="3">
        <v>112.602</v>
      </c>
    </row>
    <row r="3374" spans="1:6" x14ac:dyDescent="0.25">
      <c r="A3374" s="3">
        <v>1000</v>
      </c>
      <c r="B3374" s="3">
        <v>1035</v>
      </c>
      <c r="C3374" s="8" t="s">
        <v>8219</v>
      </c>
      <c r="D3374" s="3">
        <v>27</v>
      </c>
      <c r="E3374">
        <f t="shared" si="52"/>
        <v>7327.7024040000006</v>
      </c>
      <c r="F3374" s="3">
        <v>112.602</v>
      </c>
    </row>
    <row r="3375" spans="1:6" x14ac:dyDescent="0.25">
      <c r="A3375" s="3">
        <v>2000</v>
      </c>
      <c r="B3375" s="3">
        <v>2005</v>
      </c>
      <c r="C3375" s="8" t="s">
        <v>8219</v>
      </c>
      <c r="D3375" s="3">
        <v>30</v>
      </c>
      <c r="E3375">
        <f t="shared" si="52"/>
        <v>6823.0904040000005</v>
      </c>
      <c r="F3375" s="3">
        <v>112.602</v>
      </c>
    </row>
    <row r="3376" spans="1:6" x14ac:dyDescent="0.25">
      <c r="A3376" s="3">
        <v>3500</v>
      </c>
      <c r="B3376" s="3">
        <v>3730</v>
      </c>
      <c r="C3376" s="8" t="s">
        <v>8219</v>
      </c>
      <c r="D3376" s="3">
        <v>52</v>
      </c>
      <c r="E3376">
        <f t="shared" si="52"/>
        <v>3672.6024040000007</v>
      </c>
      <c r="F3376" s="3">
        <v>112.602</v>
      </c>
    </row>
    <row r="3377" spans="1:6" x14ac:dyDescent="0.25">
      <c r="A3377" s="3">
        <v>3000</v>
      </c>
      <c r="B3377" s="3">
        <v>3000</v>
      </c>
      <c r="C3377" s="8" t="s">
        <v>8219</v>
      </c>
      <c r="D3377" s="3">
        <v>17</v>
      </c>
      <c r="E3377">
        <f t="shared" si="52"/>
        <v>9139.7424040000005</v>
      </c>
      <c r="F3377" s="3">
        <v>112.602</v>
      </c>
    </row>
    <row r="3378" spans="1:6" x14ac:dyDescent="0.25">
      <c r="A3378" s="3">
        <v>8000</v>
      </c>
      <c r="B3378" s="3">
        <v>8001</v>
      </c>
      <c r="C3378" s="8" t="s">
        <v>8219</v>
      </c>
      <c r="D3378" s="3">
        <v>19</v>
      </c>
      <c r="E3378">
        <f t="shared" si="52"/>
        <v>8761.3344040000011</v>
      </c>
      <c r="F3378" s="3">
        <v>112.602</v>
      </c>
    </row>
    <row r="3379" spans="1:6" x14ac:dyDescent="0.25">
      <c r="A3379" s="3">
        <v>8000</v>
      </c>
      <c r="B3379" s="3">
        <v>8084</v>
      </c>
      <c r="C3379" s="8" t="s">
        <v>8219</v>
      </c>
      <c r="D3379" s="3">
        <v>77</v>
      </c>
      <c r="E3379">
        <f t="shared" si="52"/>
        <v>1267.5024040000003</v>
      </c>
      <c r="F3379" s="3">
        <v>112.602</v>
      </c>
    </row>
    <row r="3380" spans="1:6" x14ac:dyDescent="0.25">
      <c r="A3380" s="3">
        <v>550</v>
      </c>
      <c r="B3380" s="3">
        <v>592</v>
      </c>
      <c r="C3380" s="8" t="s">
        <v>8219</v>
      </c>
      <c r="D3380" s="3">
        <v>21</v>
      </c>
      <c r="E3380">
        <f t="shared" si="52"/>
        <v>8390.9264039999998</v>
      </c>
      <c r="F3380" s="3">
        <v>112.602</v>
      </c>
    </row>
    <row r="3381" spans="1:6" x14ac:dyDescent="0.25">
      <c r="A3381" s="3">
        <v>2000</v>
      </c>
      <c r="B3381" s="3">
        <v>2073</v>
      </c>
      <c r="C3381" s="8" t="s">
        <v>8219</v>
      </c>
      <c r="D3381" s="3">
        <v>38</v>
      </c>
      <c r="E3381">
        <f t="shared" si="52"/>
        <v>5565.4584040000009</v>
      </c>
      <c r="F3381" s="3">
        <v>112.602</v>
      </c>
    </row>
    <row r="3382" spans="1:6" x14ac:dyDescent="0.25">
      <c r="A3382" s="3">
        <v>3000</v>
      </c>
      <c r="B3382" s="3">
        <v>3133</v>
      </c>
      <c r="C3382" s="8" t="s">
        <v>8219</v>
      </c>
      <c r="D3382" s="3">
        <v>28</v>
      </c>
      <c r="E3382">
        <f t="shared" si="52"/>
        <v>7157.4984040000008</v>
      </c>
      <c r="F3382" s="3">
        <v>112.602</v>
      </c>
    </row>
    <row r="3383" spans="1:6" x14ac:dyDescent="0.25">
      <c r="A3383" s="3">
        <v>4000</v>
      </c>
      <c r="B3383" s="3">
        <v>4090</v>
      </c>
      <c r="C3383" s="8" t="s">
        <v>8219</v>
      </c>
      <c r="D3383" s="3">
        <v>48</v>
      </c>
      <c r="E3383">
        <f t="shared" si="52"/>
        <v>4173.4184040000009</v>
      </c>
      <c r="F3383" s="3">
        <v>112.602</v>
      </c>
    </row>
    <row r="3384" spans="1:6" x14ac:dyDescent="0.25">
      <c r="A3384" s="3">
        <v>3500</v>
      </c>
      <c r="B3384" s="3">
        <v>3526</v>
      </c>
      <c r="C3384" s="8" t="s">
        <v>8219</v>
      </c>
      <c r="D3384" s="3">
        <v>46</v>
      </c>
      <c r="E3384">
        <f t="shared" si="52"/>
        <v>4435.8264040000004</v>
      </c>
      <c r="F3384" s="3">
        <v>112.602</v>
      </c>
    </row>
    <row r="3385" spans="1:6" x14ac:dyDescent="0.25">
      <c r="A3385" s="3">
        <v>1750</v>
      </c>
      <c r="B3385" s="3">
        <v>1955</v>
      </c>
      <c r="C3385" s="8" t="s">
        <v>8219</v>
      </c>
      <c r="D3385" s="3">
        <v>30</v>
      </c>
      <c r="E3385">
        <f t="shared" si="52"/>
        <v>6823.0904040000005</v>
      </c>
      <c r="F3385" s="3">
        <v>112.602</v>
      </c>
    </row>
    <row r="3386" spans="1:6" x14ac:dyDescent="0.25">
      <c r="A3386" s="3">
        <v>6000</v>
      </c>
      <c r="B3386" s="3">
        <v>6000.66</v>
      </c>
      <c r="C3386" s="8" t="s">
        <v>8219</v>
      </c>
      <c r="D3386" s="3">
        <v>64</v>
      </c>
      <c r="E3386">
        <f t="shared" si="52"/>
        <v>2362.1544040000003</v>
      </c>
      <c r="F3386" s="3">
        <v>112.602</v>
      </c>
    </row>
    <row r="3387" spans="1:6" x14ac:dyDescent="0.25">
      <c r="A3387" s="3">
        <v>2000</v>
      </c>
      <c r="B3387" s="3">
        <v>2000</v>
      </c>
      <c r="C3387" s="8" t="s">
        <v>8219</v>
      </c>
      <c r="D3387" s="3">
        <v>15</v>
      </c>
      <c r="E3387">
        <f t="shared" si="52"/>
        <v>9526.150404</v>
      </c>
      <c r="F3387" s="3">
        <v>112.602</v>
      </c>
    </row>
    <row r="3388" spans="1:6" x14ac:dyDescent="0.25">
      <c r="A3388" s="3">
        <v>2000</v>
      </c>
      <c r="B3388" s="3">
        <v>2100</v>
      </c>
      <c r="C3388" s="8" t="s">
        <v>8219</v>
      </c>
      <c r="D3388" s="3">
        <v>41</v>
      </c>
      <c r="E3388">
        <f t="shared" si="52"/>
        <v>5126.8464040000008</v>
      </c>
      <c r="F3388" s="3">
        <v>112.602</v>
      </c>
    </row>
    <row r="3389" spans="1:6" x14ac:dyDescent="0.25">
      <c r="A3389" s="3">
        <v>3000</v>
      </c>
      <c r="B3389" s="3">
        <v>3506</v>
      </c>
      <c r="C3389" s="8" t="s">
        <v>8219</v>
      </c>
      <c r="D3389" s="3">
        <v>35</v>
      </c>
      <c r="E3389">
        <f t="shared" si="52"/>
        <v>6022.070404000001</v>
      </c>
      <c r="F3389" s="3">
        <v>112.602</v>
      </c>
    </row>
    <row r="3390" spans="1:6" x14ac:dyDescent="0.25">
      <c r="A3390" s="3">
        <v>1500</v>
      </c>
      <c r="B3390" s="3">
        <v>1557</v>
      </c>
      <c r="C3390" s="8" t="s">
        <v>8219</v>
      </c>
      <c r="D3390" s="3">
        <v>45</v>
      </c>
      <c r="E3390">
        <f t="shared" si="52"/>
        <v>4570.0304040000001</v>
      </c>
      <c r="F3390" s="3">
        <v>112.602</v>
      </c>
    </row>
    <row r="3391" spans="1:6" x14ac:dyDescent="0.25">
      <c r="A3391" s="3">
        <v>10000</v>
      </c>
      <c r="B3391" s="3">
        <v>11450</v>
      </c>
      <c r="C3391" s="8" t="s">
        <v>8219</v>
      </c>
      <c r="D3391" s="3">
        <v>62</v>
      </c>
      <c r="E3391">
        <f t="shared" si="52"/>
        <v>2560.5624040000002</v>
      </c>
      <c r="F3391" s="3">
        <v>112.602</v>
      </c>
    </row>
    <row r="3392" spans="1:6" x14ac:dyDescent="0.25">
      <c r="A3392" s="3">
        <v>1500</v>
      </c>
      <c r="B3392" s="3">
        <v>1536</v>
      </c>
      <c r="C3392" s="8" t="s">
        <v>8219</v>
      </c>
      <c r="D3392" s="3">
        <v>22</v>
      </c>
      <c r="E3392">
        <f t="shared" si="52"/>
        <v>8208.7224040000001</v>
      </c>
      <c r="F3392" s="3">
        <v>112.602</v>
      </c>
    </row>
    <row r="3393" spans="1:6" x14ac:dyDescent="0.25">
      <c r="A3393" s="3">
        <v>500</v>
      </c>
      <c r="B3393" s="3">
        <v>1115</v>
      </c>
      <c r="C3393" s="8" t="s">
        <v>8219</v>
      </c>
      <c r="D3393" s="3">
        <v>18</v>
      </c>
      <c r="E3393">
        <f t="shared" si="52"/>
        <v>8949.5384040000008</v>
      </c>
      <c r="F3393" s="3">
        <v>112.602</v>
      </c>
    </row>
    <row r="3394" spans="1:6" x14ac:dyDescent="0.25">
      <c r="A3394" s="3">
        <v>500</v>
      </c>
      <c r="B3394" s="3">
        <v>500</v>
      </c>
      <c r="C3394" s="8" t="s">
        <v>8219</v>
      </c>
      <c r="D3394" s="3">
        <v>12</v>
      </c>
      <c r="E3394">
        <f t="shared" si="52"/>
        <v>10120.762404000001</v>
      </c>
      <c r="F3394" s="3">
        <v>112.602</v>
      </c>
    </row>
    <row r="3395" spans="1:6" x14ac:dyDescent="0.25">
      <c r="A3395" s="3">
        <v>1500</v>
      </c>
      <c r="B3395" s="3">
        <v>1587</v>
      </c>
      <c r="C3395" s="8" t="s">
        <v>8219</v>
      </c>
      <c r="D3395" s="3">
        <v>44</v>
      </c>
      <c r="E3395">
        <f t="shared" ref="E3395:E3458" si="53">POWER(D3395-F3395,2)</f>
        <v>4706.2344040000007</v>
      </c>
      <c r="F3395" s="3">
        <v>112.602</v>
      </c>
    </row>
    <row r="3396" spans="1:6" x14ac:dyDescent="0.25">
      <c r="A3396" s="3">
        <v>550</v>
      </c>
      <c r="B3396" s="3">
        <v>783</v>
      </c>
      <c r="C3396" s="8" t="s">
        <v>8219</v>
      </c>
      <c r="D3396" s="3">
        <v>27</v>
      </c>
      <c r="E3396">
        <f t="shared" si="53"/>
        <v>7327.7024040000006</v>
      </c>
      <c r="F3396" s="3">
        <v>112.602</v>
      </c>
    </row>
    <row r="3397" spans="1:6" x14ac:dyDescent="0.25">
      <c r="A3397" s="3">
        <v>500</v>
      </c>
      <c r="B3397" s="3">
        <v>920</v>
      </c>
      <c r="C3397" s="8" t="s">
        <v>8219</v>
      </c>
      <c r="D3397" s="3">
        <v>38</v>
      </c>
      <c r="E3397">
        <f t="shared" si="53"/>
        <v>5565.4584040000009</v>
      </c>
      <c r="F3397" s="3">
        <v>112.602</v>
      </c>
    </row>
    <row r="3398" spans="1:6" x14ac:dyDescent="0.25">
      <c r="A3398" s="3">
        <v>1500</v>
      </c>
      <c r="B3398" s="3">
        <v>1565</v>
      </c>
      <c r="C3398" s="8" t="s">
        <v>8219</v>
      </c>
      <c r="D3398" s="3">
        <v>28</v>
      </c>
      <c r="E3398">
        <f t="shared" si="53"/>
        <v>7157.4984040000008</v>
      </c>
      <c r="F3398" s="3">
        <v>112.602</v>
      </c>
    </row>
    <row r="3399" spans="1:6" x14ac:dyDescent="0.25">
      <c r="A3399" s="3">
        <v>250</v>
      </c>
      <c r="B3399" s="3">
        <v>280</v>
      </c>
      <c r="C3399" s="8" t="s">
        <v>8219</v>
      </c>
      <c r="D3399" s="3">
        <v>24</v>
      </c>
      <c r="E3399">
        <f t="shared" si="53"/>
        <v>7850.3144040000006</v>
      </c>
      <c r="F3399" s="3">
        <v>112.602</v>
      </c>
    </row>
    <row r="3400" spans="1:6" x14ac:dyDescent="0.25">
      <c r="A3400" s="3">
        <v>4000</v>
      </c>
      <c r="B3400" s="3">
        <v>4443</v>
      </c>
      <c r="C3400" s="8" t="s">
        <v>8219</v>
      </c>
      <c r="D3400" s="3">
        <v>65</v>
      </c>
      <c r="E3400">
        <f t="shared" si="53"/>
        <v>2265.9504040000002</v>
      </c>
      <c r="F3400" s="3">
        <v>112.602</v>
      </c>
    </row>
    <row r="3401" spans="1:6" x14ac:dyDescent="0.25">
      <c r="A3401" s="3">
        <v>1200</v>
      </c>
      <c r="B3401" s="3">
        <v>1245</v>
      </c>
      <c r="C3401" s="8" t="s">
        <v>8219</v>
      </c>
      <c r="D3401" s="3">
        <v>46</v>
      </c>
      <c r="E3401">
        <f t="shared" si="53"/>
        <v>4435.8264040000004</v>
      </c>
      <c r="F3401" s="3">
        <v>112.602</v>
      </c>
    </row>
    <row r="3402" spans="1:6" x14ac:dyDescent="0.25">
      <c r="A3402" s="3">
        <v>10000</v>
      </c>
      <c r="B3402" s="3">
        <v>10041</v>
      </c>
      <c r="C3402" s="8" t="s">
        <v>8219</v>
      </c>
      <c r="D3402" s="3">
        <v>85</v>
      </c>
      <c r="E3402">
        <f t="shared" si="53"/>
        <v>761.87040400000024</v>
      </c>
      <c r="F3402" s="3">
        <v>112.602</v>
      </c>
    </row>
    <row r="3403" spans="1:6" x14ac:dyDescent="0.25">
      <c r="A3403" s="3">
        <v>2900</v>
      </c>
      <c r="B3403" s="3">
        <v>2954</v>
      </c>
      <c r="C3403" s="8" t="s">
        <v>8219</v>
      </c>
      <c r="D3403" s="3">
        <v>66</v>
      </c>
      <c r="E3403">
        <f t="shared" si="53"/>
        <v>2171.7464040000004</v>
      </c>
      <c r="F3403" s="3">
        <v>112.602</v>
      </c>
    </row>
    <row r="3404" spans="1:6" x14ac:dyDescent="0.25">
      <c r="A3404" s="3">
        <v>15000</v>
      </c>
      <c r="B3404" s="3">
        <v>16465</v>
      </c>
      <c r="C3404" s="8" t="s">
        <v>8219</v>
      </c>
      <c r="D3404" s="3">
        <v>165</v>
      </c>
      <c r="E3404">
        <f t="shared" si="53"/>
        <v>2745.5504039999996</v>
      </c>
      <c r="F3404" s="3">
        <v>112.602</v>
      </c>
    </row>
    <row r="3405" spans="1:6" x14ac:dyDescent="0.25">
      <c r="A3405" s="3">
        <v>2000</v>
      </c>
      <c r="B3405" s="3">
        <v>2000</v>
      </c>
      <c r="C3405" s="8" t="s">
        <v>8219</v>
      </c>
      <c r="D3405" s="3">
        <v>17</v>
      </c>
      <c r="E3405">
        <f t="shared" si="53"/>
        <v>9139.7424040000005</v>
      </c>
      <c r="F3405" s="3">
        <v>112.602</v>
      </c>
    </row>
    <row r="3406" spans="1:6" x14ac:dyDescent="0.25">
      <c r="A3406" s="3">
        <v>500</v>
      </c>
      <c r="B3406" s="3">
        <v>610</v>
      </c>
      <c r="C3406" s="8" t="s">
        <v>8219</v>
      </c>
      <c r="D3406" s="3">
        <v>3</v>
      </c>
      <c r="E3406">
        <f t="shared" si="53"/>
        <v>12012.598404</v>
      </c>
      <c r="F3406" s="3">
        <v>112.602</v>
      </c>
    </row>
    <row r="3407" spans="1:6" x14ac:dyDescent="0.25">
      <c r="A3407" s="3">
        <v>350</v>
      </c>
      <c r="B3407" s="3">
        <v>481.5</v>
      </c>
      <c r="C3407" s="8" t="s">
        <v>8219</v>
      </c>
      <c r="D3407" s="3">
        <v>17</v>
      </c>
      <c r="E3407">
        <f t="shared" si="53"/>
        <v>9139.7424040000005</v>
      </c>
      <c r="F3407" s="3">
        <v>112.602</v>
      </c>
    </row>
    <row r="3408" spans="1:6" x14ac:dyDescent="0.25">
      <c r="A3408" s="3">
        <v>10000</v>
      </c>
      <c r="B3408" s="3">
        <v>10031</v>
      </c>
      <c r="C3408" s="8" t="s">
        <v>8219</v>
      </c>
      <c r="D3408" s="3">
        <v>91</v>
      </c>
      <c r="E3408">
        <f t="shared" si="53"/>
        <v>466.64640400000019</v>
      </c>
      <c r="F3408" s="3">
        <v>112.602</v>
      </c>
    </row>
    <row r="3409" spans="1:6" x14ac:dyDescent="0.25">
      <c r="A3409" s="3">
        <v>2000</v>
      </c>
      <c r="B3409" s="3">
        <v>2142</v>
      </c>
      <c r="C3409" s="8" t="s">
        <v>8219</v>
      </c>
      <c r="D3409" s="3">
        <v>67</v>
      </c>
      <c r="E3409">
        <f t="shared" si="53"/>
        <v>2079.5424040000003</v>
      </c>
      <c r="F3409" s="3">
        <v>112.602</v>
      </c>
    </row>
    <row r="3410" spans="1:6" x14ac:dyDescent="0.25">
      <c r="A3410" s="3">
        <v>500</v>
      </c>
      <c r="B3410" s="3">
        <v>1055</v>
      </c>
      <c r="C3410" s="8" t="s">
        <v>8219</v>
      </c>
      <c r="D3410" s="3">
        <v>18</v>
      </c>
      <c r="E3410">
        <f t="shared" si="53"/>
        <v>8949.5384040000008</v>
      </c>
      <c r="F3410" s="3">
        <v>112.602</v>
      </c>
    </row>
    <row r="3411" spans="1:6" x14ac:dyDescent="0.25">
      <c r="A3411" s="3">
        <v>500</v>
      </c>
      <c r="B3411" s="3">
        <v>618</v>
      </c>
      <c r="C3411" s="8" t="s">
        <v>8219</v>
      </c>
      <c r="D3411" s="3">
        <v>21</v>
      </c>
      <c r="E3411">
        <f t="shared" si="53"/>
        <v>8390.9264039999998</v>
      </c>
      <c r="F3411" s="3">
        <v>112.602</v>
      </c>
    </row>
    <row r="3412" spans="1:6" x14ac:dyDescent="0.25">
      <c r="A3412" s="3">
        <v>3000</v>
      </c>
      <c r="B3412" s="3">
        <v>3255</v>
      </c>
      <c r="C3412" s="8" t="s">
        <v>8219</v>
      </c>
      <c r="D3412" s="3">
        <v>40</v>
      </c>
      <c r="E3412">
        <f t="shared" si="53"/>
        <v>5271.0504040000005</v>
      </c>
      <c r="F3412" s="3">
        <v>112.602</v>
      </c>
    </row>
    <row r="3413" spans="1:6" x14ac:dyDescent="0.25">
      <c r="A3413" s="3">
        <v>15000</v>
      </c>
      <c r="B3413" s="3">
        <v>15535</v>
      </c>
      <c r="C3413" s="8" t="s">
        <v>8219</v>
      </c>
      <c r="D3413" s="3">
        <v>78</v>
      </c>
      <c r="E3413">
        <f t="shared" si="53"/>
        <v>1197.2984040000003</v>
      </c>
      <c r="F3413" s="3">
        <v>112.602</v>
      </c>
    </row>
    <row r="3414" spans="1:6" x14ac:dyDescent="0.25">
      <c r="A3414" s="3">
        <v>3000</v>
      </c>
      <c r="B3414" s="3">
        <v>3000</v>
      </c>
      <c r="C3414" s="8" t="s">
        <v>8219</v>
      </c>
      <c r="D3414" s="3">
        <v>26</v>
      </c>
      <c r="E3414">
        <f t="shared" si="53"/>
        <v>7499.9064040000003</v>
      </c>
      <c r="F3414" s="3">
        <v>112.602</v>
      </c>
    </row>
    <row r="3415" spans="1:6" x14ac:dyDescent="0.25">
      <c r="A3415" s="3">
        <v>500</v>
      </c>
      <c r="B3415" s="3">
        <v>650</v>
      </c>
      <c r="C3415" s="8" t="s">
        <v>8219</v>
      </c>
      <c r="D3415" s="3">
        <v>14</v>
      </c>
      <c r="E3415">
        <f t="shared" si="53"/>
        <v>9722.3544040000015</v>
      </c>
      <c r="F3415" s="3">
        <v>112.602</v>
      </c>
    </row>
    <row r="3416" spans="1:6" x14ac:dyDescent="0.25">
      <c r="A3416" s="3">
        <v>3000</v>
      </c>
      <c r="B3416" s="3">
        <v>3105</v>
      </c>
      <c r="C3416" s="8" t="s">
        <v>8219</v>
      </c>
      <c r="D3416" s="3">
        <v>44</v>
      </c>
      <c r="E3416">
        <f t="shared" si="53"/>
        <v>4706.2344040000007</v>
      </c>
      <c r="F3416" s="3">
        <v>112.602</v>
      </c>
    </row>
    <row r="3417" spans="1:6" x14ac:dyDescent="0.25">
      <c r="A3417" s="3">
        <v>200</v>
      </c>
      <c r="B3417" s="3">
        <v>200</v>
      </c>
      <c r="C3417" s="8" t="s">
        <v>8219</v>
      </c>
      <c r="D3417" s="3">
        <v>9</v>
      </c>
      <c r="E3417">
        <f t="shared" si="53"/>
        <v>10733.374404</v>
      </c>
      <c r="F3417" s="3">
        <v>112.602</v>
      </c>
    </row>
    <row r="3418" spans="1:6" x14ac:dyDescent="0.25">
      <c r="A3418" s="3">
        <v>4000</v>
      </c>
      <c r="B3418" s="3">
        <v>4784</v>
      </c>
      <c r="C3418" s="8" t="s">
        <v>8219</v>
      </c>
      <c r="D3418" s="3">
        <v>30</v>
      </c>
      <c r="E3418">
        <f t="shared" si="53"/>
        <v>6823.0904040000005</v>
      </c>
      <c r="F3418" s="3">
        <v>112.602</v>
      </c>
    </row>
    <row r="3419" spans="1:6" x14ac:dyDescent="0.25">
      <c r="A3419" s="3">
        <v>1700</v>
      </c>
      <c r="B3419" s="3">
        <v>1700.01</v>
      </c>
      <c r="C3419" s="8" t="s">
        <v>8219</v>
      </c>
      <c r="D3419" s="3">
        <v>45</v>
      </c>
      <c r="E3419">
        <f t="shared" si="53"/>
        <v>4570.0304040000001</v>
      </c>
      <c r="F3419" s="3">
        <v>112.602</v>
      </c>
    </row>
    <row r="3420" spans="1:6" x14ac:dyDescent="0.25">
      <c r="A3420" s="3">
        <v>4000</v>
      </c>
      <c r="B3420" s="3">
        <v>4035</v>
      </c>
      <c r="C3420" s="8" t="s">
        <v>8219</v>
      </c>
      <c r="D3420" s="3">
        <v>56</v>
      </c>
      <c r="E3420">
        <f t="shared" si="53"/>
        <v>3203.7864040000004</v>
      </c>
      <c r="F3420" s="3">
        <v>112.602</v>
      </c>
    </row>
    <row r="3421" spans="1:6" x14ac:dyDescent="0.25">
      <c r="A3421" s="3">
        <v>2750</v>
      </c>
      <c r="B3421" s="3">
        <v>2930</v>
      </c>
      <c r="C3421" s="8" t="s">
        <v>8219</v>
      </c>
      <c r="D3421" s="3">
        <v>46</v>
      </c>
      <c r="E3421">
        <f t="shared" si="53"/>
        <v>4435.8264040000004</v>
      </c>
      <c r="F3421" s="3">
        <v>112.602</v>
      </c>
    </row>
    <row r="3422" spans="1:6" x14ac:dyDescent="0.25">
      <c r="A3422" s="3">
        <v>700</v>
      </c>
      <c r="B3422" s="3">
        <v>966</v>
      </c>
      <c r="C3422" s="8" t="s">
        <v>8219</v>
      </c>
      <c r="D3422" s="3">
        <v>34</v>
      </c>
      <c r="E3422">
        <f t="shared" si="53"/>
        <v>6178.2744040000007</v>
      </c>
      <c r="F3422" s="3">
        <v>112.602</v>
      </c>
    </row>
    <row r="3423" spans="1:6" x14ac:dyDescent="0.25">
      <c r="A3423" s="3">
        <v>10000</v>
      </c>
      <c r="B3423" s="3">
        <v>10115</v>
      </c>
      <c r="C3423" s="8" t="s">
        <v>8219</v>
      </c>
      <c r="D3423" s="3">
        <v>98</v>
      </c>
      <c r="E3423">
        <f t="shared" si="53"/>
        <v>213.21840400000011</v>
      </c>
      <c r="F3423" s="3">
        <v>112.602</v>
      </c>
    </row>
    <row r="3424" spans="1:6" x14ac:dyDescent="0.25">
      <c r="A3424" s="3">
        <v>3000</v>
      </c>
      <c r="B3424" s="3">
        <v>3273</v>
      </c>
      <c r="C3424" s="8" t="s">
        <v>8219</v>
      </c>
      <c r="D3424" s="3">
        <v>46</v>
      </c>
      <c r="E3424">
        <f t="shared" si="53"/>
        <v>4435.8264040000004</v>
      </c>
      <c r="F3424" s="3">
        <v>112.602</v>
      </c>
    </row>
    <row r="3425" spans="1:6" x14ac:dyDescent="0.25">
      <c r="A3425" s="3">
        <v>250</v>
      </c>
      <c r="B3425" s="3">
        <v>350</v>
      </c>
      <c r="C3425" s="8" t="s">
        <v>8219</v>
      </c>
      <c r="D3425" s="3">
        <v>10</v>
      </c>
      <c r="E3425">
        <f t="shared" si="53"/>
        <v>10527.170404</v>
      </c>
      <c r="F3425" s="3">
        <v>112.602</v>
      </c>
    </row>
    <row r="3426" spans="1:6" x14ac:dyDescent="0.25">
      <c r="A3426" s="3">
        <v>6000</v>
      </c>
      <c r="B3426" s="3">
        <v>6215</v>
      </c>
      <c r="C3426" s="8" t="s">
        <v>8219</v>
      </c>
      <c r="D3426" s="3">
        <v>76</v>
      </c>
      <c r="E3426">
        <f t="shared" si="53"/>
        <v>1339.7064040000002</v>
      </c>
      <c r="F3426" s="3">
        <v>112.602</v>
      </c>
    </row>
    <row r="3427" spans="1:6" x14ac:dyDescent="0.25">
      <c r="A3427" s="3">
        <v>30000</v>
      </c>
      <c r="B3427" s="3">
        <v>30891.1</v>
      </c>
      <c r="C3427" s="8" t="s">
        <v>8219</v>
      </c>
      <c r="D3427" s="3">
        <v>104</v>
      </c>
      <c r="E3427">
        <f t="shared" si="53"/>
        <v>73.99440400000006</v>
      </c>
      <c r="F3427" s="3">
        <v>112.602</v>
      </c>
    </row>
    <row r="3428" spans="1:6" x14ac:dyDescent="0.25">
      <c r="A3428" s="3">
        <v>3750</v>
      </c>
      <c r="B3428" s="3">
        <v>4055</v>
      </c>
      <c r="C3428" s="8" t="s">
        <v>8219</v>
      </c>
      <c r="D3428" s="3">
        <v>87</v>
      </c>
      <c r="E3428">
        <f t="shared" si="53"/>
        <v>655.46240400000022</v>
      </c>
      <c r="F3428" s="3">
        <v>112.602</v>
      </c>
    </row>
    <row r="3429" spans="1:6" x14ac:dyDescent="0.25">
      <c r="A3429" s="3">
        <v>1500</v>
      </c>
      <c r="B3429" s="3">
        <v>1500</v>
      </c>
      <c r="C3429" s="8" t="s">
        <v>8219</v>
      </c>
      <c r="D3429" s="3">
        <v>29</v>
      </c>
      <c r="E3429">
        <f t="shared" si="53"/>
        <v>6989.2944040000002</v>
      </c>
      <c r="F3429" s="3">
        <v>112.602</v>
      </c>
    </row>
    <row r="3430" spans="1:6" x14ac:dyDescent="0.25">
      <c r="A3430" s="3">
        <v>2000</v>
      </c>
      <c r="B3430" s="3">
        <v>2055</v>
      </c>
      <c r="C3430" s="8" t="s">
        <v>8219</v>
      </c>
      <c r="D3430" s="3">
        <v>51</v>
      </c>
      <c r="E3430">
        <f t="shared" si="53"/>
        <v>3794.8064040000004</v>
      </c>
      <c r="F3430" s="3">
        <v>112.602</v>
      </c>
    </row>
    <row r="3431" spans="1:6" x14ac:dyDescent="0.25">
      <c r="A3431" s="3">
        <v>150</v>
      </c>
      <c r="B3431" s="3">
        <v>195</v>
      </c>
      <c r="C3431" s="8" t="s">
        <v>8219</v>
      </c>
      <c r="D3431" s="3">
        <v>12</v>
      </c>
      <c r="E3431">
        <f t="shared" si="53"/>
        <v>10120.762404000001</v>
      </c>
      <c r="F3431" s="3">
        <v>112.602</v>
      </c>
    </row>
    <row r="3432" spans="1:6" x14ac:dyDescent="0.25">
      <c r="A3432" s="3">
        <v>2000</v>
      </c>
      <c r="B3432" s="3">
        <v>2170.9899999999998</v>
      </c>
      <c r="C3432" s="8" t="s">
        <v>8219</v>
      </c>
      <c r="D3432" s="3">
        <v>72</v>
      </c>
      <c r="E3432">
        <f t="shared" si="53"/>
        <v>1648.5224040000003</v>
      </c>
      <c r="F3432" s="3">
        <v>112.602</v>
      </c>
    </row>
    <row r="3433" spans="1:6" x14ac:dyDescent="0.25">
      <c r="A3433" s="3">
        <v>2000</v>
      </c>
      <c r="B3433" s="3">
        <v>2000</v>
      </c>
      <c r="C3433" s="8" t="s">
        <v>8219</v>
      </c>
      <c r="D3433" s="3">
        <v>21</v>
      </c>
      <c r="E3433">
        <f t="shared" si="53"/>
        <v>8390.9264039999998</v>
      </c>
      <c r="F3433" s="3">
        <v>112.602</v>
      </c>
    </row>
    <row r="3434" spans="1:6" x14ac:dyDescent="0.25">
      <c r="A3434" s="3">
        <v>2000</v>
      </c>
      <c r="B3434" s="3">
        <v>2193</v>
      </c>
      <c r="C3434" s="8" t="s">
        <v>8219</v>
      </c>
      <c r="D3434" s="3">
        <v>42</v>
      </c>
      <c r="E3434">
        <f t="shared" si="53"/>
        <v>4984.6424040000002</v>
      </c>
      <c r="F3434" s="3">
        <v>112.602</v>
      </c>
    </row>
    <row r="3435" spans="1:6" x14ac:dyDescent="0.25">
      <c r="A3435" s="3">
        <v>9500</v>
      </c>
      <c r="B3435" s="3">
        <v>9525</v>
      </c>
      <c r="C3435" s="8" t="s">
        <v>8219</v>
      </c>
      <c r="D3435" s="3">
        <v>71</v>
      </c>
      <c r="E3435">
        <f t="shared" si="53"/>
        <v>1730.7264040000002</v>
      </c>
      <c r="F3435" s="3">
        <v>112.602</v>
      </c>
    </row>
    <row r="3436" spans="1:6" x14ac:dyDescent="0.25">
      <c r="A3436" s="3">
        <v>10000</v>
      </c>
      <c r="B3436" s="3">
        <v>10555</v>
      </c>
      <c r="C3436" s="8" t="s">
        <v>8219</v>
      </c>
      <c r="D3436" s="3">
        <v>168</v>
      </c>
      <c r="E3436">
        <f t="shared" si="53"/>
        <v>3068.9384039999995</v>
      </c>
      <c r="F3436" s="3">
        <v>112.602</v>
      </c>
    </row>
    <row r="3437" spans="1:6" x14ac:dyDescent="0.25">
      <c r="A3437" s="3">
        <v>1000</v>
      </c>
      <c r="B3437" s="3">
        <v>1120</v>
      </c>
      <c r="C3437" s="8" t="s">
        <v>8219</v>
      </c>
      <c r="D3437" s="3">
        <v>19</v>
      </c>
      <c r="E3437">
        <f t="shared" si="53"/>
        <v>8761.3344040000011</v>
      </c>
      <c r="F3437" s="3">
        <v>112.602</v>
      </c>
    </row>
    <row r="3438" spans="1:6" x14ac:dyDescent="0.25">
      <c r="A3438" s="3">
        <v>5000</v>
      </c>
      <c r="B3438" s="3">
        <v>5295</v>
      </c>
      <c r="C3438" s="8" t="s">
        <v>8219</v>
      </c>
      <c r="D3438" s="3">
        <v>37</v>
      </c>
      <c r="E3438">
        <f t="shared" si="53"/>
        <v>5715.6624040000006</v>
      </c>
      <c r="F3438" s="3">
        <v>112.602</v>
      </c>
    </row>
    <row r="3439" spans="1:6" x14ac:dyDescent="0.25">
      <c r="A3439" s="3">
        <v>3000</v>
      </c>
      <c r="B3439" s="3">
        <v>3030</v>
      </c>
      <c r="C3439" s="8" t="s">
        <v>8219</v>
      </c>
      <c r="D3439" s="3">
        <v>36</v>
      </c>
      <c r="E3439">
        <f t="shared" si="53"/>
        <v>5867.8664040000003</v>
      </c>
      <c r="F3439" s="3">
        <v>112.602</v>
      </c>
    </row>
    <row r="3440" spans="1:6" x14ac:dyDescent="0.25">
      <c r="A3440" s="3">
        <v>2500</v>
      </c>
      <c r="B3440" s="3">
        <v>2605</v>
      </c>
      <c r="C3440" s="8" t="s">
        <v>8219</v>
      </c>
      <c r="D3440" s="3">
        <v>14</v>
      </c>
      <c r="E3440">
        <f t="shared" si="53"/>
        <v>9722.3544040000015</v>
      </c>
      <c r="F3440" s="3">
        <v>112.602</v>
      </c>
    </row>
    <row r="3441" spans="1:6" x14ac:dyDescent="0.25">
      <c r="A3441" s="3">
        <v>1200</v>
      </c>
      <c r="B3441" s="3">
        <v>1616.14</v>
      </c>
      <c r="C3441" s="8" t="s">
        <v>8219</v>
      </c>
      <c r="D3441" s="3">
        <v>18</v>
      </c>
      <c r="E3441">
        <f t="shared" si="53"/>
        <v>8949.5384040000008</v>
      </c>
      <c r="F3441" s="3">
        <v>112.602</v>
      </c>
    </row>
    <row r="3442" spans="1:6" x14ac:dyDescent="0.25">
      <c r="A3442" s="3">
        <v>5000</v>
      </c>
      <c r="B3442" s="3">
        <v>5260.92</v>
      </c>
      <c r="C3442" s="8" t="s">
        <v>8219</v>
      </c>
      <c r="D3442" s="3">
        <v>82</v>
      </c>
      <c r="E3442">
        <f t="shared" si="53"/>
        <v>936.4824040000002</v>
      </c>
      <c r="F3442" s="3">
        <v>112.602</v>
      </c>
    </row>
    <row r="3443" spans="1:6" x14ac:dyDescent="0.25">
      <c r="A3443" s="3">
        <v>2500</v>
      </c>
      <c r="B3443" s="3">
        <v>2565</v>
      </c>
      <c r="C3443" s="8" t="s">
        <v>8219</v>
      </c>
      <c r="D3443" s="3">
        <v>43</v>
      </c>
      <c r="E3443">
        <f t="shared" si="53"/>
        <v>4844.4384040000004</v>
      </c>
      <c r="F3443" s="3">
        <v>112.602</v>
      </c>
    </row>
    <row r="3444" spans="1:6" x14ac:dyDescent="0.25">
      <c r="A3444" s="3">
        <v>250</v>
      </c>
      <c r="B3444" s="3">
        <v>250</v>
      </c>
      <c r="C3444" s="8" t="s">
        <v>8219</v>
      </c>
      <c r="D3444" s="3">
        <v>8</v>
      </c>
      <c r="E3444">
        <f t="shared" si="53"/>
        <v>10941.578404000002</v>
      </c>
      <c r="F3444" s="3">
        <v>112.602</v>
      </c>
    </row>
    <row r="3445" spans="1:6" x14ac:dyDescent="0.25">
      <c r="A3445" s="3">
        <v>1000</v>
      </c>
      <c r="B3445" s="3">
        <v>1855</v>
      </c>
      <c r="C3445" s="8" t="s">
        <v>8219</v>
      </c>
      <c r="D3445" s="3">
        <v>45</v>
      </c>
      <c r="E3445">
        <f t="shared" si="53"/>
        <v>4570.0304040000001</v>
      </c>
      <c r="F3445" s="3">
        <v>112.602</v>
      </c>
    </row>
    <row r="3446" spans="1:6" x14ac:dyDescent="0.25">
      <c r="A3446" s="3">
        <v>300</v>
      </c>
      <c r="B3446" s="3">
        <v>867</v>
      </c>
      <c r="C3446" s="8" t="s">
        <v>8219</v>
      </c>
      <c r="D3446" s="3">
        <v>20</v>
      </c>
      <c r="E3446">
        <f t="shared" si="53"/>
        <v>8575.1304040000014</v>
      </c>
      <c r="F3446" s="3">
        <v>112.602</v>
      </c>
    </row>
    <row r="3447" spans="1:6" x14ac:dyDescent="0.25">
      <c r="A3447" s="3">
        <v>2000</v>
      </c>
      <c r="B3447" s="3">
        <v>2000</v>
      </c>
      <c r="C3447" s="8" t="s">
        <v>8219</v>
      </c>
      <c r="D3447" s="3">
        <v>31</v>
      </c>
      <c r="E3447">
        <f t="shared" si="53"/>
        <v>6658.8864040000008</v>
      </c>
      <c r="F3447" s="3">
        <v>112.602</v>
      </c>
    </row>
    <row r="3448" spans="1:6" x14ac:dyDescent="0.25">
      <c r="A3448" s="3">
        <v>1000</v>
      </c>
      <c r="B3448" s="3">
        <v>1082</v>
      </c>
      <c r="C3448" s="8" t="s">
        <v>8219</v>
      </c>
      <c r="D3448" s="3">
        <v>25</v>
      </c>
      <c r="E3448">
        <f t="shared" si="53"/>
        <v>7674.1104040000009</v>
      </c>
      <c r="F3448" s="3">
        <v>112.602</v>
      </c>
    </row>
    <row r="3449" spans="1:6" x14ac:dyDescent="0.25">
      <c r="A3449" s="3">
        <v>1000</v>
      </c>
      <c r="B3449" s="3">
        <v>1078</v>
      </c>
      <c r="C3449" s="8" t="s">
        <v>8219</v>
      </c>
      <c r="D3449" s="3">
        <v>14</v>
      </c>
      <c r="E3449">
        <f t="shared" si="53"/>
        <v>9722.3544040000015</v>
      </c>
      <c r="F3449" s="3">
        <v>112.602</v>
      </c>
    </row>
    <row r="3450" spans="1:6" x14ac:dyDescent="0.25">
      <c r="A3450" s="3">
        <v>2100</v>
      </c>
      <c r="B3450" s="3">
        <v>2305</v>
      </c>
      <c r="C3450" s="8" t="s">
        <v>8219</v>
      </c>
      <c r="D3450" s="3">
        <v>45</v>
      </c>
      <c r="E3450">
        <f t="shared" si="53"/>
        <v>4570.0304040000001</v>
      </c>
      <c r="F3450" s="3">
        <v>112.602</v>
      </c>
    </row>
    <row r="3451" spans="1:6" x14ac:dyDescent="0.25">
      <c r="A3451" s="3">
        <v>800</v>
      </c>
      <c r="B3451" s="3">
        <v>1365</v>
      </c>
      <c r="C3451" s="8" t="s">
        <v>8219</v>
      </c>
      <c r="D3451" s="3">
        <v>20</v>
      </c>
      <c r="E3451">
        <f t="shared" si="53"/>
        <v>8575.1304040000014</v>
      </c>
      <c r="F3451" s="3">
        <v>112.602</v>
      </c>
    </row>
    <row r="3452" spans="1:6" x14ac:dyDescent="0.25">
      <c r="A3452" s="3">
        <v>500</v>
      </c>
      <c r="B3452" s="3">
        <v>760</v>
      </c>
      <c r="C3452" s="8" t="s">
        <v>8219</v>
      </c>
      <c r="D3452" s="3">
        <v>39</v>
      </c>
      <c r="E3452">
        <f t="shared" si="53"/>
        <v>5417.2544040000002</v>
      </c>
      <c r="F3452" s="3">
        <v>112.602</v>
      </c>
    </row>
    <row r="3453" spans="1:6" x14ac:dyDescent="0.25">
      <c r="A3453" s="3">
        <v>650</v>
      </c>
      <c r="B3453" s="3">
        <v>658</v>
      </c>
      <c r="C3453" s="8" t="s">
        <v>8219</v>
      </c>
      <c r="D3453" s="3">
        <v>16</v>
      </c>
      <c r="E3453">
        <f t="shared" si="53"/>
        <v>9331.9464040000003</v>
      </c>
      <c r="F3453" s="3">
        <v>112.602</v>
      </c>
    </row>
    <row r="3454" spans="1:6" x14ac:dyDescent="0.25">
      <c r="A3454" s="3">
        <v>1000</v>
      </c>
      <c r="B3454" s="3">
        <v>1532</v>
      </c>
      <c r="C3454" s="8" t="s">
        <v>8219</v>
      </c>
      <c r="D3454" s="3">
        <v>37</v>
      </c>
      <c r="E3454">
        <f t="shared" si="53"/>
        <v>5715.6624040000006</v>
      </c>
      <c r="F3454" s="3">
        <v>112.602</v>
      </c>
    </row>
    <row r="3455" spans="1:6" x14ac:dyDescent="0.25">
      <c r="A3455" s="3">
        <v>300</v>
      </c>
      <c r="B3455" s="3">
        <v>385</v>
      </c>
      <c r="C3455" s="8" t="s">
        <v>8219</v>
      </c>
      <c r="D3455" s="3">
        <v>14</v>
      </c>
      <c r="E3455">
        <f t="shared" si="53"/>
        <v>9722.3544040000015</v>
      </c>
      <c r="F3455" s="3">
        <v>112.602</v>
      </c>
    </row>
    <row r="3456" spans="1:6" x14ac:dyDescent="0.25">
      <c r="A3456" s="3">
        <v>700</v>
      </c>
      <c r="B3456" s="3">
        <v>705</v>
      </c>
      <c r="C3456" s="8" t="s">
        <v>8219</v>
      </c>
      <c r="D3456" s="3">
        <v>21</v>
      </c>
      <c r="E3456">
        <f t="shared" si="53"/>
        <v>8390.9264039999998</v>
      </c>
      <c r="F3456" s="3">
        <v>112.602</v>
      </c>
    </row>
    <row r="3457" spans="1:6" x14ac:dyDescent="0.25">
      <c r="A3457" s="3">
        <v>10000</v>
      </c>
      <c r="B3457" s="3">
        <v>10065</v>
      </c>
      <c r="C3457" s="8" t="s">
        <v>8219</v>
      </c>
      <c r="D3457" s="3">
        <v>69</v>
      </c>
      <c r="E3457">
        <f t="shared" si="53"/>
        <v>1901.1344040000004</v>
      </c>
      <c r="F3457" s="3">
        <v>112.602</v>
      </c>
    </row>
    <row r="3458" spans="1:6" x14ac:dyDescent="0.25">
      <c r="A3458" s="3">
        <v>3000</v>
      </c>
      <c r="B3458" s="3">
        <v>5739</v>
      </c>
      <c r="C3458" s="8" t="s">
        <v>8219</v>
      </c>
      <c r="D3458" s="3">
        <v>16</v>
      </c>
      <c r="E3458">
        <f t="shared" si="53"/>
        <v>9331.9464040000003</v>
      </c>
      <c r="F3458" s="3">
        <v>112.602</v>
      </c>
    </row>
    <row r="3459" spans="1:6" x14ac:dyDescent="0.25">
      <c r="A3459" s="3">
        <v>2000</v>
      </c>
      <c r="B3459" s="3">
        <v>2804</v>
      </c>
      <c r="C3459" s="8" t="s">
        <v>8219</v>
      </c>
      <c r="D3459" s="3">
        <v>55</v>
      </c>
      <c r="E3459">
        <f t="shared" ref="E3459:E3522" si="54">POWER(D3459-F3459,2)</f>
        <v>3317.9904040000006</v>
      </c>
      <c r="F3459" s="3">
        <v>112.602</v>
      </c>
    </row>
    <row r="3460" spans="1:6" x14ac:dyDescent="0.25">
      <c r="A3460" s="3">
        <v>978</v>
      </c>
      <c r="B3460" s="3">
        <v>1216</v>
      </c>
      <c r="C3460" s="8" t="s">
        <v>8219</v>
      </c>
      <c r="D3460" s="3">
        <v>27</v>
      </c>
      <c r="E3460">
        <f t="shared" si="54"/>
        <v>7327.7024040000006</v>
      </c>
      <c r="F3460" s="3">
        <v>112.602</v>
      </c>
    </row>
    <row r="3461" spans="1:6" x14ac:dyDescent="0.25">
      <c r="A3461" s="3">
        <v>500</v>
      </c>
      <c r="B3461" s="3">
        <v>631</v>
      </c>
      <c r="C3461" s="8" t="s">
        <v>8219</v>
      </c>
      <c r="D3461" s="3">
        <v>36</v>
      </c>
      <c r="E3461">
        <f t="shared" si="54"/>
        <v>5867.8664040000003</v>
      </c>
      <c r="F3461" s="3">
        <v>112.602</v>
      </c>
    </row>
    <row r="3462" spans="1:6" x14ac:dyDescent="0.25">
      <c r="A3462" s="3">
        <v>500</v>
      </c>
      <c r="B3462" s="3">
        <v>950</v>
      </c>
      <c r="C3462" s="8" t="s">
        <v>8219</v>
      </c>
      <c r="D3462" s="3">
        <v>19</v>
      </c>
      <c r="E3462">
        <f t="shared" si="54"/>
        <v>8761.3344040000011</v>
      </c>
      <c r="F3462" s="3">
        <v>112.602</v>
      </c>
    </row>
    <row r="3463" spans="1:6" x14ac:dyDescent="0.25">
      <c r="A3463" s="3">
        <v>500</v>
      </c>
      <c r="B3463" s="3">
        <v>695</v>
      </c>
      <c r="C3463" s="8" t="s">
        <v>8219</v>
      </c>
      <c r="D3463" s="3">
        <v>12</v>
      </c>
      <c r="E3463">
        <f t="shared" si="54"/>
        <v>10120.762404000001</v>
      </c>
      <c r="F3463" s="3">
        <v>112.602</v>
      </c>
    </row>
    <row r="3464" spans="1:6" x14ac:dyDescent="0.25">
      <c r="A3464" s="3">
        <v>250</v>
      </c>
      <c r="B3464" s="3">
        <v>505</v>
      </c>
      <c r="C3464" s="8" t="s">
        <v>8219</v>
      </c>
      <c r="D3464" s="3">
        <v>17</v>
      </c>
      <c r="E3464">
        <f t="shared" si="54"/>
        <v>9139.7424040000005</v>
      </c>
      <c r="F3464" s="3">
        <v>112.602</v>
      </c>
    </row>
    <row r="3465" spans="1:6" x14ac:dyDescent="0.25">
      <c r="A3465" s="3">
        <v>10000</v>
      </c>
      <c r="B3465" s="3">
        <v>10338</v>
      </c>
      <c r="C3465" s="8" t="s">
        <v>8219</v>
      </c>
      <c r="D3465" s="3">
        <v>114</v>
      </c>
      <c r="E3465">
        <f t="shared" si="54"/>
        <v>1.9544039999999891</v>
      </c>
      <c r="F3465" s="3">
        <v>112.602</v>
      </c>
    </row>
    <row r="3466" spans="1:6" x14ac:dyDescent="0.25">
      <c r="A3466" s="3">
        <v>5000</v>
      </c>
      <c r="B3466" s="3">
        <v>5116.18</v>
      </c>
      <c r="C3466" s="8" t="s">
        <v>8219</v>
      </c>
      <c r="D3466" s="3">
        <v>93</v>
      </c>
      <c r="E3466">
        <f t="shared" si="54"/>
        <v>384.23840400000017</v>
      </c>
      <c r="F3466" s="3">
        <v>112.602</v>
      </c>
    </row>
    <row r="3467" spans="1:6" x14ac:dyDescent="0.25">
      <c r="A3467" s="3">
        <v>2000</v>
      </c>
      <c r="B3467" s="3">
        <v>2060</v>
      </c>
      <c r="C3467" s="8" t="s">
        <v>8219</v>
      </c>
      <c r="D3467" s="3">
        <v>36</v>
      </c>
      <c r="E3467">
        <f t="shared" si="54"/>
        <v>5867.8664040000003</v>
      </c>
      <c r="F3467" s="3">
        <v>112.602</v>
      </c>
    </row>
    <row r="3468" spans="1:6" x14ac:dyDescent="0.25">
      <c r="A3468" s="3">
        <v>3500</v>
      </c>
      <c r="B3468" s="3">
        <v>4450</v>
      </c>
      <c r="C3468" s="8" t="s">
        <v>8219</v>
      </c>
      <c r="D3468" s="3">
        <v>61</v>
      </c>
      <c r="E3468">
        <f t="shared" si="54"/>
        <v>2662.7664040000004</v>
      </c>
      <c r="F3468" s="3">
        <v>112.602</v>
      </c>
    </row>
    <row r="3469" spans="1:6" x14ac:dyDescent="0.25">
      <c r="A3469" s="3">
        <v>3000</v>
      </c>
      <c r="B3469" s="3">
        <v>3030</v>
      </c>
      <c r="C3469" s="8" t="s">
        <v>8219</v>
      </c>
      <c r="D3469" s="3">
        <v>47</v>
      </c>
      <c r="E3469">
        <f t="shared" si="54"/>
        <v>4303.6224040000006</v>
      </c>
      <c r="F3469" s="3">
        <v>112.602</v>
      </c>
    </row>
    <row r="3470" spans="1:6" x14ac:dyDescent="0.25">
      <c r="A3470" s="3">
        <v>10000</v>
      </c>
      <c r="B3470" s="3">
        <v>12178</v>
      </c>
      <c r="C3470" s="8" t="s">
        <v>8219</v>
      </c>
      <c r="D3470" s="3">
        <v>17</v>
      </c>
      <c r="E3470">
        <f t="shared" si="54"/>
        <v>9139.7424040000005</v>
      </c>
      <c r="F3470" s="3">
        <v>112.602</v>
      </c>
    </row>
    <row r="3471" spans="1:6" x14ac:dyDescent="0.25">
      <c r="A3471" s="3">
        <v>2800</v>
      </c>
      <c r="B3471" s="3">
        <v>3175</v>
      </c>
      <c r="C3471" s="8" t="s">
        <v>8219</v>
      </c>
      <c r="D3471" s="3">
        <v>63</v>
      </c>
      <c r="E3471">
        <f t="shared" si="54"/>
        <v>2460.3584040000005</v>
      </c>
      <c r="F3471" s="3">
        <v>112.602</v>
      </c>
    </row>
    <row r="3472" spans="1:6" x14ac:dyDescent="0.25">
      <c r="A3472" s="3">
        <v>250</v>
      </c>
      <c r="B3472" s="3">
        <v>375</v>
      </c>
      <c r="C3472" s="8" t="s">
        <v>8219</v>
      </c>
      <c r="D3472" s="3">
        <v>9</v>
      </c>
      <c r="E3472">
        <f t="shared" si="54"/>
        <v>10733.374404</v>
      </c>
      <c r="F3472" s="3">
        <v>112.602</v>
      </c>
    </row>
    <row r="3473" spans="1:6" x14ac:dyDescent="0.25">
      <c r="A3473" s="3">
        <v>500</v>
      </c>
      <c r="B3473" s="3">
        <v>1073</v>
      </c>
      <c r="C3473" s="8" t="s">
        <v>8219</v>
      </c>
      <c r="D3473" s="3">
        <v>30</v>
      </c>
      <c r="E3473">
        <f t="shared" si="54"/>
        <v>6823.0904040000005</v>
      </c>
      <c r="F3473" s="3">
        <v>112.602</v>
      </c>
    </row>
    <row r="3474" spans="1:6" x14ac:dyDescent="0.25">
      <c r="A3474" s="3">
        <v>2000</v>
      </c>
      <c r="B3474" s="3">
        <v>2041</v>
      </c>
      <c r="C3474" s="8" t="s">
        <v>8219</v>
      </c>
      <c r="D3474" s="3">
        <v>23</v>
      </c>
      <c r="E3474">
        <f t="shared" si="54"/>
        <v>8028.5184040000004</v>
      </c>
      <c r="F3474" s="3">
        <v>112.602</v>
      </c>
    </row>
    <row r="3475" spans="1:6" x14ac:dyDescent="0.25">
      <c r="A3475" s="3">
        <v>4900</v>
      </c>
      <c r="B3475" s="3">
        <v>4900</v>
      </c>
      <c r="C3475" s="8" t="s">
        <v>8219</v>
      </c>
      <c r="D3475" s="3">
        <v>33</v>
      </c>
      <c r="E3475">
        <f t="shared" si="54"/>
        <v>6336.4784040000004</v>
      </c>
      <c r="F3475" s="3">
        <v>112.602</v>
      </c>
    </row>
    <row r="3476" spans="1:6" x14ac:dyDescent="0.25">
      <c r="A3476" s="3">
        <v>2000</v>
      </c>
      <c r="B3476" s="3">
        <v>2020</v>
      </c>
      <c r="C3476" s="8" t="s">
        <v>8219</v>
      </c>
      <c r="D3476" s="3">
        <v>39</v>
      </c>
      <c r="E3476">
        <f t="shared" si="54"/>
        <v>5417.2544040000002</v>
      </c>
      <c r="F3476" s="3">
        <v>112.602</v>
      </c>
    </row>
    <row r="3477" spans="1:6" x14ac:dyDescent="0.25">
      <c r="A3477" s="3">
        <v>300</v>
      </c>
      <c r="B3477" s="3">
        <v>340</v>
      </c>
      <c r="C3477" s="8" t="s">
        <v>8219</v>
      </c>
      <c r="D3477" s="3">
        <v>17</v>
      </c>
      <c r="E3477">
        <f t="shared" si="54"/>
        <v>9139.7424040000005</v>
      </c>
      <c r="F3477" s="3">
        <v>112.602</v>
      </c>
    </row>
    <row r="3478" spans="1:6" x14ac:dyDescent="0.25">
      <c r="A3478" s="3">
        <v>300</v>
      </c>
      <c r="B3478" s="3">
        <v>312</v>
      </c>
      <c r="C3478" s="8" t="s">
        <v>8219</v>
      </c>
      <c r="D3478" s="3">
        <v>6</v>
      </c>
      <c r="E3478">
        <f t="shared" si="54"/>
        <v>11363.986404000001</v>
      </c>
      <c r="F3478" s="3">
        <v>112.602</v>
      </c>
    </row>
    <row r="3479" spans="1:6" x14ac:dyDescent="0.25">
      <c r="A3479" s="3">
        <v>1800</v>
      </c>
      <c r="B3479" s="3">
        <v>2076</v>
      </c>
      <c r="C3479" s="8" t="s">
        <v>8219</v>
      </c>
      <c r="D3479" s="3">
        <v>39</v>
      </c>
      <c r="E3479">
        <f t="shared" si="54"/>
        <v>5417.2544040000002</v>
      </c>
      <c r="F3479" s="3">
        <v>112.602</v>
      </c>
    </row>
    <row r="3480" spans="1:6" x14ac:dyDescent="0.25">
      <c r="A3480" s="3">
        <v>2000</v>
      </c>
      <c r="B3480" s="3">
        <v>2257</v>
      </c>
      <c r="C3480" s="8" t="s">
        <v>8219</v>
      </c>
      <c r="D3480" s="3">
        <v>57</v>
      </c>
      <c r="E3480">
        <f t="shared" si="54"/>
        <v>3091.5824040000002</v>
      </c>
      <c r="F3480" s="3">
        <v>112.602</v>
      </c>
    </row>
    <row r="3481" spans="1:6" x14ac:dyDescent="0.25">
      <c r="A3481" s="3">
        <v>1500</v>
      </c>
      <c r="B3481" s="3">
        <v>1918</v>
      </c>
      <c r="C3481" s="8" t="s">
        <v>8219</v>
      </c>
      <c r="D3481" s="3">
        <v>56</v>
      </c>
      <c r="E3481">
        <f t="shared" si="54"/>
        <v>3203.7864040000004</v>
      </c>
      <c r="F3481" s="3">
        <v>112.602</v>
      </c>
    </row>
    <row r="3482" spans="1:6" x14ac:dyDescent="0.25">
      <c r="A3482" s="3">
        <v>1500</v>
      </c>
      <c r="B3482" s="3">
        <v>2140</v>
      </c>
      <c r="C3482" s="8" t="s">
        <v>8219</v>
      </c>
      <c r="D3482" s="3">
        <v>13</v>
      </c>
      <c r="E3482">
        <f t="shared" si="54"/>
        <v>9920.5584040000012</v>
      </c>
      <c r="F3482" s="3">
        <v>112.602</v>
      </c>
    </row>
    <row r="3483" spans="1:6" x14ac:dyDescent="0.25">
      <c r="A3483" s="3">
        <v>10000</v>
      </c>
      <c r="B3483" s="3">
        <v>11880</v>
      </c>
      <c r="C3483" s="8" t="s">
        <v>8219</v>
      </c>
      <c r="D3483" s="3">
        <v>95</v>
      </c>
      <c r="E3483">
        <f t="shared" si="54"/>
        <v>309.83040400000016</v>
      </c>
      <c r="F3483" s="3">
        <v>112.602</v>
      </c>
    </row>
    <row r="3484" spans="1:6" x14ac:dyDescent="0.25">
      <c r="A3484" s="3">
        <v>3000</v>
      </c>
      <c r="B3484" s="3">
        <v>4150</v>
      </c>
      <c r="C3484" s="8" t="s">
        <v>8219</v>
      </c>
      <c r="D3484" s="3">
        <v>80</v>
      </c>
      <c r="E3484">
        <f t="shared" si="54"/>
        <v>1062.8904040000002</v>
      </c>
      <c r="F3484" s="3">
        <v>112.602</v>
      </c>
    </row>
    <row r="3485" spans="1:6" x14ac:dyDescent="0.25">
      <c r="A3485" s="3">
        <v>3350</v>
      </c>
      <c r="B3485" s="3">
        <v>5358</v>
      </c>
      <c r="C3485" s="8" t="s">
        <v>8219</v>
      </c>
      <c r="D3485" s="3">
        <v>133</v>
      </c>
      <c r="E3485">
        <f t="shared" si="54"/>
        <v>416.07840399999986</v>
      </c>
      <c r="F3485" s="3">
        <v>112.602</v>
      </c>
    </row>
    <row r="3486" spans="1:6" x14ac:dyDescent="0.25">
      <c r="A3486" s="3">
        <v>2500</v>
      </c>
      <c r="B3486" s="3">
        <v>2856</v>
      </c>
      <c r="C3486" s="8" t="s">
        <v>8219</v>
      </c>
      <c r="D3486" s="3">
        <v>44</v>
      </c>
      <c r="E3486">
        <f t="shared" si="54"/>
        <v>4706.2344040000007</v>
      </c>
      <c r="F3486" s="3">
        <v>112.602</v>
      </c>
    </row>
    <row r="3487" spans="1:6" x14ac:dyDescent="0.25">
      <c r="A3487" s="3">
        <v>1650</v>
      </c>
      <c r="B3487" s="3">
        <v>1660</v>
      </c>
      <c r="C3487" s="8" t="s">
        <v>8219</v>
      </c>
      <c r="D3487" s="3">
        <v>30</v>
      </c>
      <c r="E3487">
        <f t="shared" si="54"/>
        <v>6823.0904040000005</v>
      </c>
      <c r="F3487" s="3">
        <v>112.602</v>
      </c>
    </row>
    <row r="3488" spans="1:6" x14ac:dyDescent="0.25">
      <c r="A3488" s="3">
        <v>3000</v>
      </c>
      <c r="B3488" s="3">
        <v>4656</v>
      </c>
      <c r="C3488" s="8" t="s">
        <v>8219</v>
      </c>
      <c r="D3488" s="3">
        <v>56</v>
      </c>
      <c r="E3488">
        <f t="shared" si="54"/>
        <v>3203.7864040000004</v>
      </c>
      <c r="F3488" s="3">
        <v>112.602</v>
      </c>
    </row>
    <row r="3489" spans="1:6" x14ac:dyDescent="0.25">
      <c r="A3489" s="3">
        <v>2000</v>
      </c>
      <c r="B3489" s="3">
        <v>2555</v>
      </c>
      <c r="C3489" s="8" t="s">
        <v>8219</v>
      </c>
      <c r="D3489" s="3">
        <v>66</v>
      </c>
      <c r="E3489">
        <f t="shared" si="54"/>
        <v>2171.7464040000004</v>
      </c>
      <c r="F3489" s="3">
        <v>112.602</v>
      </c>
    </row>
    <row r="3490" spans="1:6" x14ac:dyDescent="0.25">
      <c r="A3490" s="3">
        <v>3000</v>
      </c>
      <c r="B3490" s="3">
        <v>3636</v>
      </c>
      <c r="C3490" s="8" t="s">
        <v>8219</v>
      </c>
      <c r="D3490" s="3">
        <v>29</v>
      </c>
      <c r="E3490">
        <f t="shared" si="54"/>
        <v>6989.2944040000002</v>
      </c>
      <c r="F3490" s="3">
        <v>112.602</v>
      </c>
    </row>
    <row r="3491" spans="1:6" x14ac:dyDescent="0.25">
      <c r="A3491" s="3">
        <v>5000</v>
      </c>
      <c r="B3491" s="3">
        <v>5635</v>
      </c>
      <c r="C3491" s="8" t="s">
        <v>8219</v>
      </c>
      <c r="D3491" s="3">
        <v>72</v>
      </c>
      <c r="E3491">
        <f t="shared" si="54"/>
        <v>1648.5224040000003</v>
      </c>
      <c r="F3491" s="3">
        <v>112.602</v>
      </c>
    </row>
    <row r="3492" spans="1:6" x14ac:dyDescent="0.25">
      <c r="A3492" s="3">
        <v>1000</v>
      </c>
      <c r="B3492" s="3">
        <v>1275</v>
      </c>
      <c r="C3492" s="8" t="s">
        <v>8219</v>
      </c>
      <c r="D3492" s="3">
        <v>27</v>
      </c>
      <c r="E3492">
        <f t="shared" si="54"/>
        <v>7327.7024040000006</v>
      </c>
      <c r="F3492" s="3">
        <v>112.602</v>
      </c>
    </row>
    <row r="3493" spans="1:6" x14ac:dyDescent="0.25">
      <c r="A3493" s="3">
        <v>500</v>
      </c>
      <c r="B3493" s="3">
        <v>791</v>
      </c>
      <c r="C3493" s="8" t="s">
        <v>8219</v>
      </c>
      <c r="D3493" s="3">
        <v>10</v>
      </c>
      <c r="E3493">
        <f t="shared" si="54"/>
        <v>10527.170404</v>
      </c>
      <c r="F3493" s="3">
        <v>112.602</v>
      </c>
    </row>
    <row r="3494" spans="1:6" x14ac:dyDescent="0.25">
      <c r="A3494" s="3">
        <v>3800</v>
      </c>
      <c r="B3494" s="3">
        <v>4000.22</v>
      </c>
      <c r="C3494" s="8" t="s">
        <v>8219</v>
      </c>
      <c r="D3494" s="3">
        <v>35</v>
      </c>
      <c r="E3494">
        <f t="shared" si="54"/>
        <v>6022.070404000001</v>
      </c>
      <c r="F3494" s="3">
        <v>112.602</v>
      </c>
    </row>
    <row r="3495" spans="1:6" x14ac:dyDescent="0.25">
      <c r="A3495" s="3">
        <v>1500</v>
      </c>
      <c r="B3495" s="3">
        <v>1500</v>
      </c>
      <c r="C3495" s="8" t="s">
        <v>8219</v>
      </c>
      <c r="D3495" s="3">
        <v>29</v>
      </c>
      <c r="E3495">
        <f t="shared" si="54"/>
        <v>6989.2944040000002</v>
      </c>
      <c r="F3495" s="3">
        <v>112.602</v>
      </c>
    </row>
    <row r="3496" spans="1:6" x14ac:dyDescent="0.25">
      <c r="A3496" s="3">
        <v>400</v>
      </c>
      <c r="B3496" s="3">
        <v>400</v>
      </c>
      <c r="C3496" s="8" t="s">
        <v>8219</v>
      </c>
      <c r="D3496" s="3">
        <v>13</v>
      </c>
      <c r="E3496">
        <f t="shared" si="54"/>
        <v>9920.5584040000012</v>
      </c>
      <c r="F3496" s="3">
        <v>112.602</v>
      </c>
    </row>
    <row r="3497" spans="1:6" x14ac:dyDescent="0.25">
      <c r="A3497" s="3">
        <v>5000</v>
      </c>
      <c r="B3497" s="3">
        <v>5343</v>
      </c>
      <c r="C3497" s="8" t="s">
        <v>8219</v>
      </c>
      <c r="D3497" s="3">
        <v>72</v>
      </c>
      <c r="E3497">
        <f t="shared" si="54"/>
        <v>1648.5224040000003</v>
      </c>
      <c r="F3497" s="3">
        <v>112.602</v>
      </c>
    </row>
    <row r="3498" spans="1:6" x14ac:dyDescent="0.25">
      <c r="A3498" s="3">
        <v>3000</v>
      </c>
      <c r="B3498" s="3">
        <v>3732</v>
      </c>
      <c r="C3498" s="8" t="s">
        <v>8219</v>
      </c>
      <c r="D3498" s="3">
        <v>78</v>
      </c>
      <c r="E3498">
        <f t="shared" si="54"/>
        <v>1197.2984040000003</v>
      </c>
      <c r="F3498" s="3">
        <v>112.602</v>
      </c>
    </row>
    <row r="3499" spans="1:6" x14ac:dyDescent="0.25">
      <c r="A3499" s="3">
        <v>1551</v>
      </c>
      <c r="B3499" s="3">
        <v>1686</v>
      </c>
      <c r="C3499" s="8" t="s">
        <v>8219</v>
      </c>
      <c r="D3499" s="3">
        <v>49</v>
      </c>
      <c r="E3499">
        <f t="shared" si="54"/>
        <v>4045.2144040000003</v>
      </c>
      <c r="F3499" s="3">
        <v>112.602</v>
      </c>
    </row>
    <row r="3500" spans="1:6" x14ac:dyDescent="0.25">
      <c r="A3500" s="3">
        <v>1650</v>
      </c>
      <c r="B3500" s="3">
        <v>1690</v>
      </c>
      <c r="C3500" s="8" t="s">
        <v>8219</v>
      </c>
      <c r="D3500" s="3">
        <v>42</v>
      </c>
      <c r="E3500">
        <f t="shared" si="54"/>
        <v>4984.6424040000002</v>
      </c>
      <c r="F3500" s="3">
        <v>112.602</v>
      </c>
    </row>
    <row r="3501" spans="1:6" x14ac:dyDescent="0.25">
      <c r="A3501" s="3">
        <v>2000</v>
      </c>
      <c r="B3501" s="3">
        <v>2110</v>
      </c>
      <c r="C3501" s="8" t="s">
        <v>8219</v>
      </c>
      <c r="D3501" s="3">
        <v>35</v>
      </c>
      <c r="E3501">
        <f t="shared" si="54"/>
        <v>6022.070404000001</v>
      </c>
      <c r="F3501" s="3">
        <v>112.602</v>
      </c>
    </row>
    <row r="3502" spans="1:6" x14ac:dyDescent="0.25">
      <c r="A3502" s="3">
        <v>1000</v>
      </c>
      <c r="B3502" s="3">
        <v>1063</v>
      </c>
      <c r="C3502" s="8" t="s">
        <v>8219</v>
      </c>
      <c r="D3502" s="3">
        <v>42</v>
      </c>
      <c r="E3502">
        <f t="shared" si="54"/>
        <v>4984.6424040000002</v>
      </c>
      <c r="F3502" s="3">
        <v>112.602</v>
      </c>
    </row>
    <row r="3503" spans="1:6" x14ac:dyDescent="0.25">
      <c r="A3503" s="3">
        <v>1500</v>
      </c>
      <c r="B3503" s="3">
        <v>1510</v>
      </c>
      <c r="C3503" s="8" t="s">
        <v>8219</v>
      </c>
      <c r="D3503" s="3">
        <v>42</v>
      </c>
      <c r="E3503">
        <f t="shared" si="54"/>
        <v>4984.6424040000002</v>
      </c>
      <c r="F3503" s="3">
        <v>112.602</v>
      </c>
    </row>
    <row r="3504" spans="1:6" x14ac:dyDescent="0.25">
      <c r="A3504" s="3">
        <v>4000</v>
      </c>
      <c r="B3504" s="3">
        <v>4216</v>
      </c>
      <c r="C3504" s="8" t="s">
        <v>8219</v>
      </c>
      <c r="D3504" s="3">
        <v>31</v>
      </c>
      <c r="E3504">
        <f t="shared" si="54"/>
        <v>6658.8864040000008</v>
      </c>
      <c r="F3504" s="3">
        <v>112.602</v>
      </c>
    </row>
    <row r="3505" spans="1:6" x14ac:dyDescent="0.25">
      <c r="A3505" s="3">
        <v>2500</v>
      </c>
      <c r="B3505" s="3">
        <v>2689</v>
      </c>
      <c r="C3505" s="8" t="s">
        <v>8219</v>
      </c>
      <c r="D3505" s="3">
        <v>38</v>
      </c>
      <c r="E3505">
        <f t="shared" si="54"/>
        <v>5565.4584040000009</v>
      </c>
      <c r="F3505" s="3">
        <v>112.602</v>
      </c>
    </row>
    <row r="3506" spans="1:6" x14ac:dyDescent="0.25">
      <c r="A3506" s="3">
        <v>1000</v>
      </c>
      <c r="B3506" s="3">
        <v>1000</v>
      </c>
      <c r="C3506" s="8" t="s">
        <v>8219</v>
      </c>
      <c r="D3506" s="3">
        <v>8</v>
      </c>
      <c r="E3506">
        <f t="shared" si="54"/>
        <v>10941.578404000002</v>
      </c>
      <c r="F3506" s="3">
        <v>112.602</v>
      </c>
    </row>
    <row r="3507" spans="1:6" x14ac:dyDescent="0.25">
      <c r="A3507" s="3">
        <v>2500</v>
      </c>
      <c r="B3507" s="3">
        <v>2594</v>
      </c>
      <c r="C3507" s="8" t="s">
        <v>8219</v>
      </c>
      <c r="D3507" s="3">
        <v>39</v>
      </c>
      <c r="E3507">
        <f t="shared" si="54"/>
        <v>5417.2544040000002</v>
      </c>
      <c r="F3507" s="3">
        <v>112.602</v>
      </c>
    </row>
    <row r="3508" spans="1:6" x14ac:dyDescent="0.25">
      <c r="A3508" s="3">
        <v>3000</v>
      </c>
      <c r="B3508" s="3">
        <v>3045</v>
      </c>
      <c r="C3508" s="8" t="s">
        <v>8219</v>
      </c>
      <c r="D3508" s="3">
        <v>29</v>
      </c>
      <c r="E3508">
        <f t="shared" si="54"/>
        <v>6989.2944040000002</v>
      </c>
      <c r="F3508" s="3">
        <v>112.602</v>
      </c>
    </row>
    <row r="3509" spans="1:6" x14ac:dyDescent="0.25">
      <c r="A3509" s="3">
        <v>10000</v>
      </c>
      <c r="B3509" s="3">
        <v>10440</v>
      </c>
      <c r="C3509" s="8" t="s">
        <v>8219</v>
      </c>
      <c r="D3509" s="3">
        <v>72</v>
      </c>
      <c r="E3509">
        <f t="shared" si="54"/>
        <v>1648.5224040000003</v>
      </c>
      <c r="F3509" s="3">
        <v>112.602</v>
      </c>
    </row>
    <row r="3510" spans="1:6" x14ac:dyDescent="0.25">
      <c r="A3510" s="3">
        <v>100</v>
      </c>
      <c r="B3510" s="3">
        <v>180</v>
      </c>
      <c r="C3510" s="8" t="s">
        <v>8219</v>
      </c>
      <c r="D3510" s="3">
        <v>15</v>
      </c>
      <c r="E3510">
        <f t="shared" si="54"/>
        <v>9526.150404</v>
      </c>
      <c r="F3510" s="3">
        <v>112.602</v>
      </c>
    </row>
    <row r="3511" spans="1:6" x14ac:dyDescent="0.25">
      <c r="A3511" s="3">
        <v>3000</v>
      </c>
      <c r="B3511" s="3">
        <v>3190</v>
      </c>
      <c r="C3511" s="8" t="s">
        <v>8219</v>
      </c>
      <c r="D3511" s="3">
        <v>33</v>
      </c>
      <c r="E3511">
        <f t="shared" si="54"/>
        <v>6336.4784040000004</v>
      </c>
      <c r="F3511" s="3">
        <v>112.602</v>
      </c>
    </row>
    <row r="3512" spans="1:6" x14ac:dyDescent="0.25">
      <c r="A3512" s="3">
        <v>900</v>
      </c>
      <c r="B3512" s="3">
        <v>905</v>
      </c>
      <c r="C3512" s="8" t="s">
        <v>8219</v>
      </c>
      <c r="D3512" s="3">
        <v>15</v>
      </c>
      <c r="E3512">
        <f t="shared" si="54"/>
        <v>9526.150404</v>
      </c>
      <c r="F3512" s="3">
        <v>112.602</v>
      </c>
    </row>
    <row r="3513" spans="1:6" x14ac:dyDescent="0.25">
      <c r="A3513" s="3">
        <v>1500</v>
      </c>
      <c r="B3513" s="3">
        <v>1518</v>
      </c>
      <c r="C3513" s="8" t="s">
        <v>8219</v>
      </c>
      <c r="D3513" s="3">
        <v>19</v>
      </c>
      <c r="E3513">
        <f t="shared" si="54"/>
        <v>8761.3344040000011</v>
      </c>
      <c r="F3513" s="3">
        <v>112.602</v>
      </c>
    </row>
    <row r="3514" spans="1:6" x14ac:dyDescent="0.25">
      <c r="A3514" s="3">
        <v>1000</v>
      </c>
      <c r="B3514" s="3">
        <v>1000</v>
      </c>
      <c r="C3514" s="8" t="s">
        <v>8219</v>
      </c>
      <c r="D3514" s="3">
        <v>17</v>
      </c>
      <c r="E3514">
        <f t="shared" si="54"/>
        <v>9139.7424040000005</v>
      </c>
      <c r="F3514" s="3">
        <v>112.602</v>
      </c>
    </row>
    <row r="3515" spans="1:6" x14ac:dyDescent="0.25">
      <c r="A3515" s="3">
        <v>2800</v>
      </c>
      <c r="B3515" s="3">
        <v>3315</v>
      </c>
      <c r="C3515" s="8" t="s">
        <v>8219</v>
      </c>
      <c r="D3515" s="3">
        <v>44</v>
      </c>
      <c r="E3515">
        <f t="shared" si="54"/>
        <v>4706.2344040000007</v>
      </c>
      <c r="F3515" s="3">
        <v>112.602</v>
      </c>
    </row>
    <row r="3516" spans="1:6" x14ac:dyDescent="0.25">
      <c r="A3516" s="3">
        <v>500</v>
      </c>
      <c r="B3516" s="3">
        <v>550</v>
      </c>
      <c r="C3516" s="8" t="s">
        <v>8219</v>
      </c>
      <c r="D3516" s="3">
        <v>10</v>
      </c>
      <c r="E3516">
        <f t="shared" si="54"/>
        <v>10527.170404</v>
      </c>
      <c r="F3516" s="3">
        <v>112.602</v>
      </c>
    </row>
    <row r="3517" spans="1:6" x14ac:dyDescent="0.25">
      <c r="A3517" s="3">
        <v>3000</v>
      </c>
      <c r="B3517" s="3">
        <v>3080</v>
      </c>
      <c r="C3517" s="8" t="s">
        <v>8219</v>
      </c>
      <c r="D3517" s="3">
        <v>46</v>
      </c>
      <c r="E3517">
        <f t="shared" si="54"/>
        <v>4435.8264040000004</v>
      </c>
      <c r="F3517" s="3">
        <v>112.602</v>
      </c>
    </row>
    <row r="3518" spans="1:6" x14ac:dyDescent="0.25">
      <c r="A3518" s="3">
        <v>2500</v>
      </c>
      <c r="B3518" s="3">
        <v>2500</v>
      </c>
      <c r="C3518" s="8" t="s">
        <v>8219</v>
      </c>
      <c r="D3518" s="3">
        <v>11</v>
      </c>
      <c r="E3518">
        <f t="shared" si="54"/>
        <v>10322.966404000001</v>
      </c>
      <c r="F3518" s="3">
        <v>112.602</v>
      </c>
    </row>
    <row r="3519" spans="1:6" x14ac:dyDescent="0.25">
      <c r="A3519" s="3">
        <v>4000</v>
      </c>
      <c r="B3519" s="3">
        <v>4000</v>
      </c>
      <c r="C3519" s="8" t="s">
        <v>8219</v>
      </c>
      <c r="D3519" s="3">
        <v>13</v>
      </c>
      <c r="E3519">
        <f t="shared" si="54"/>
        <v>9920.5584040000012</v>
      </c>
      <c r="F3519" s="3">
        <v>112.602</v>
      </c>
    </row>
    <row r="3520" spans="1:6" x14ac:dyDescent="0.25">
      <c r="A3520" s="3">
        <v>1500</v>
      </c>
      <c r="B3520" s="3">
        <v>1650.69</v>
      </c>
      <c r="C3520" s="8" t="s">
        <v>8219</v>
      </c>
      <c r="D3520" s="3">
        <v>33</v>
      </c>
      <c r="E3520">
        <f t="shared" si="54"/>
        <v>6336.4784040000004</v>
      </c>
      <c r="F3520" s="3">
        <v>112.602</v>
      </c>
    </row>
    <row r="3521" spans="1:6" x14ac:dyDescent="0.25">
      <c r="A3521" s="3">
        <v>2000</v>
      </c>
      <c r="B3521" s="3">
        <v>2027</v>
      </c>
      <c r="C3521" s="8" t="s">
        <v>8219</v>
      </c>
      <c r="D3521" s="3">
        <v>28</v>
      </c>
      <c r="E3521">
        <f t="shared" si="54"/>
        <v>7157.4984040000008</v>
      </c>
      <c r="F3521" s="3">
        <v>112.602</v>
      </c>
    </row>
    <row r="3522" spans="1:6" x14ac:dyDescent="0.25">
      <c r="A3522" s="3">
        <v>2000</v>
      </c>
      <c r="B3522" s="3">
        <v>2015</v>
      </c>
      <c r="C3522" s="8" t="s">
        <v>8219</v>
      </c>
      <c r="D3522" s="3">
        <v>21</v>
      </c>
      <c r="E3522">
        <f t="shared" si="54"/>
        <v>8390.9264039999998</v>
      </c>
      <c r="F3522" s="3">
        <v>112.602</v>
      </c>
    </row>
    <row r="3523" spans="1:6" x14ac:dyDescent="0.25">
      <c r="A3523" s="3">
        <v>350</v>
      </c>
      <c r="B3523" s="3">
        <v>593</v>
      </c>
      <c r="C3523" s="8" t="s">
        <v>8219</v>
      </c>
      <c r="D3523" s="3">
        <v>13</v>
      </c>
      <c r="E3523">
        <f t="shared" ref="E3523:E3586" si="55">POWER(D3523-F3523,2)</f>
        <v>9920.5584040000012</v>
      </c>
      <c r="F3523" s="3">
        <v>112.602</v>
      </c>
    </row>
    <row r="3524" spans="1:6" x14ac:dyDescent="0.25">
      <c r="A3524" s="3">
        <v>1395</v>
      </c>
      <c r="B3524" s="3">
        <v>1395</v>
      </c>
      <c r="C3524" s="8" t="s">
        <v>8219</v>
      </c>
      <c r="D3524" s="3">
        <v>34</v>
      </c>
      <c r="E3524">
        <f t="shared" si="55"/>
        <v>6178.2744040000007</v>
      </c>
      <c r="F3524" s="3">
        <v>112.602</v>
      </c>
    </row>
    <row r="3525" spans="1:6" x14ac:dyDescent="0.25">
      <c r="A3525" s="3">
        <v>4000</v>
      </c>
      <c r="B3525" s="3">
        <v>4546</v>
      </c>
      <c r="C3525" s="8" t="s">
        <v>8219</v>
      </c>
      <c r="D3525" s="3">
        <v>80</v>
      </c>
      <c r="E3525">
        <f t="shared" si="55"/>
        <v>1062.8904040000002</v>
      </c>
      <c r="F3525" s="3">
        <v>112.602</v>
      </c>
    </row>
    <row r="3526" spans="1:6" x14ac:dyDescent="0.25">
      <c r="A3526" s="3">
        <v>10000</v>
      </c>
      <c r="B3526" s="3">
        <v>10156</v>
      </c>
      <c r="C3526" s="8" t="s">
        <v>8219</v>
      </c>
      <c r="D3526" s="3">
        <v>74</v>
      </c>
      <c r="E3526">
        <f t="shared" si="55"/>
        <v>1490.1144040000004</v>
      </c>
      <c r="F3526" s="3">
        <v>112.602</v>
      </c>
    </row>
    <row r="3527" spans="1:6" x14ac:dyDescent="0.25">
      <c r="A3527" s="3">
        <v>500</v>
      </c>
      <c r="B3527" s="3">
        <v>530</v>
      </c>
      <c r="C3527" s="8" t="s">
        <v>8219</v>
      </c>
      <c r="D3527" s="3">
        <v>7</v>
      </c>
      <c r="E3527">
        <f t="shared" si="55"/>
        <v>11151.782404000001</v>
      </c>
      <c r="F3527" s="3">
        <v>112.602</v>
      </c>
    </row>
    <row r="3528" spans="1:6" x14ac:dyDescent="0.25">
      <c r="A3528" s="3">
        <v>3300</v>
      </c>
      <c r="B3528" s="3">
        <v>3366</v>
      </c>
      <c r="C3528" s="8" t="s">
        <v>8219</v>
      </c>
      <c r="D3528" s="3">
        <v>34</v>
      </c>
      <c r="E3528">
        <f t="shared" si="55"/>
        <v>6178.2744040000007</v>
      </c>
      <c r="F3528" s="3">
        <v>112.602</v>
      </c>
    </row>
    <row r="3529" spans="1:6" x14ac:dyDescent="0.25">
      <c r="A3529" s="3">
        <v>6000</v>
      </c>
      <c r="B3529" s="3">
        <v>7015</v>
      </c>
      <c r="C3529" s="8" t="s">
        <v>8219</v>
      </c>
      <c r="D3529" s="3">
        <v>86</v>
      </c>
      <c r="E3529">
        <f t="shared" si="55"/>
        <v>707.66640400000017</v>
      </c>
      <c r="F3529" s="3">
        <v>112.602</v>
      </c>
    </row>
    <row r="3530" spans="1:6" x14ac:dyDescent="0.25">
      <c r="A3530" s="3">
        <v>1650</v>
      </c>
      <c r="B3530" s="3">
        <v>1669</v>
      </c>
      <c r="C3530" s="8" t="s">
        <v>8219</v>
      </c>
      <c r="D3530" s="3">
        <v>37</v>
      </c>
      <c r="E3530">
        <f t="shared" si="55"/>
        <v>5715.6624040000006</v>
      </c>
      <c r="F3530" s="3">
        <v>112.602</v>
      </c>
    </row>
    <row r="3531" spans="1:6" x14ac:dyDescent="0.25">
      <c r="A3531" s="3">
        <v>500</v>
      </c>
      <c r="B3531" s="3">
        <v>660</v>
      </c>
      <c r="C3531" s="8" t="s">
        <v>8219</v>
      </c>
      <c r="D3531" s="3">
        <v>18</v>
      </c>
      <c r="E3531">
        <f t="shared" si="55"/>
        <v>8949.5384040000008</v>
      </c>
      <c r="F3531" s="3">
        <v>112.602</v>
      </c>
    </row>
    <row r="3532" spans="1:6" x14ac:dyDescent="0.25">
      <c r="A3532" s="3">
        <v>2750</v>
      </c>
      <c r="B3532" s="3">
        <v>2750</v>
      </c>
      <c r="C3532" s="8" t="s">
        <v>8219</v>
      </c>
      <c r="D3532" s="3">
        <v>22</v>
      </c>
      <c r="E3532">
        <f t="shared" si="55"/>
        <v>8208.7224040000001</v>
      </c>
      <c r="F3532" s="3">
        <v>112.602</v>
      </c>
    </row>
    <row r="3533" spans="1:6" x14ac:dyDescent="0.25">
      <c r="A3533" s="3">
        <v>1000</v>
      </c>
      <c r="B3533" s="3">
        <v>1280</v>
      </c>
      <c r="C3533" s="8" t="s">
        <v>8219</v>
      </c>
      <c r="D3533" s="3">
        <v>26</v>
      </c>
      <c r="E3533">
        <f t="shared" si="55"/>
        <v>7499.9064040000003</v>
      </c>
      <c r="F3533" s="3">
        <v>112.602</v>
      </c>
    </row>
    <row r="3534" spans="1:6" x14ac:dyDescent="0.25">
      <c r="A3534" s="3">
        <v>960</v>
      </c>
      <c r="B3534" s="3">
        <v>1142</v>
      </c>
      <c r="C3534" s="8" t="s">
        <v>8219</v>
      </c>
      <c r="D3534" s="3">
        <v>27</v>
      </c>
      <c r="E3534">
        <f t="shared" si="55"/>
        <v>7327.7024040000006</v>
      </c>
      <c r="F3534" s="3">
        <v>112.602</v>
      </c>
    </row>
    <row r="3535" spans="1:6" x14ac:dyDescent="0.25">
      <c r="A3535" s="3">
        <v>500</v>
      </c>
      <c r="B3535" s="3">
        <v>631</v>
      </c>
      <c r="C3535" s="8" t="s">
        <v>8219</v>
      </c>
      <c r="D3535" s="3">
        <v>8</v>
      </c>
      <c r="E3535">
        <f t="shared" si="55"/>
        <v>10941.578404000002</v>
      </c>
      <c r="F3535" s="3">
        <v>112.602</v>
      </c>
    </row>
    <row r="3536" spans="1:6" x14ac:dyDescent="0.25">
      <c r="A3536" s="3">
        <v>5000</v>
      </c>
      <c r="B3536" s="3">
        <v>7810</v>
      </c>
      <c r="C3536" s="8" t="s">
        <v>8219</v>
      </c>
      <c r="D3536" s="3">
        <v>204</v>
      </c>
      <c r="E3536">
        <f t="shared" si="55"/>
        <v>8353.5944039999995</v>
      </c>
      <c r="F3536" s="3">
        <v>112.602</v>
      </c>
    </row>
    <row r="3537" spans="1:6" x14ac:dyDescent="0.25">
      <c r="A3537" s="3">
        <v>2000</v>
      </c>
      <c r="B3537" s="3">
        <v>2063</v>
      </c>
      <c r="C3537" s="8" t="s">
        <v>8219</v>
      </c>
      <c r="D3537" s="3">
        <v>46</v>
      </c>
      <c r="E3537">
        <f t="shared" si="55"/>
        <v>4435.8264040000004</v>
      </c>
      <c r="F3537" s="3">
        <v>112.602</v>
      </c>
    </row>
    <row r="3538" spans="1:6" x14ac:dyDescent="0.25">
      <c r="A3538" s="3">
        <v>150</v>
      </c>
      <c r="B3538" s="3">
        <v>230</v>
      </c>
      <c r="C3538" s="8" t="s">
        <v>8219</v>
      </c>
      <c r="D3538" s="3">
        <v>17</v>
      </c>
      <c r="E3538">
        <f t="shared" si="55"/>
        <v>9139.7424040000005</v>
      </c>
      <c r="F3538" s="3">
        <v>112.602</v>
      </c>
    </row>
    <row r="3539" spans="1:6" x14ac:dyDescent="0.25">
      <c r="A3539" s="3">
        <v>675</v>
      </c>
      <c r="B3539" s="3">
        <v>1218</v>
      </c>
      <c r="C3539" s="8" t="s">
        <v>8219</v>
      </c>
      <c r="D3539" s="3">
        <v>28</v>
      </c>
      <c r="E3539">
        <f t="shared" si="55"/>
        <v>7157.4984040000008</v>
      </c>
      <c r="F3539" s="3">
        <v>112.602</v>
      </c>
    </row>
    <row r="3540" spans="1:6" x14ac:dyDescent="0.25">
      <c r="A3540" s="3">
        <v>2000</v>
      </c>
      <c r="B3540" s="3">
        <v>2569</v>
      </c>
      <c r="C3540" s="8" t="s">
        <v>8219</v>
      </c>
      <c r="D3540" s="3">
        <v>83</v>
      </c>
      <c r="E3540">
        <f t="shared" si="55"/>
        <v>876.27840400000025</v>
      </c>
      <c r="F3540" s="3">
        <v>112.602</v>
      </c>
    </row>
    <row r="3541" spans="1:6" x14ac:dyDescent="0.25">
      <c r="A3541" s="3">
        <v>600</v>
      </c>
      <c r="B3541" s="3">
        <v>718</v>
      </c>
      <c r="C3541" s="8" t="s">
        <v>8219</v>
      </c>
      <c r="D3541" s="3">
        <v>13</v>
      </c>
      <c r="E3541">
        <f t="shared" si="55"/>
        <v>9920.5584040000012</v>
      </c>
      <c r="F3541" s="3">
        <v>112.602</v>
      </c>
    </row>
    <row r="3542" spans="1:6" x14ac:dyDescent="0.25">
      <c r="A3542" s="3">
        <v>300</v>
      </c>
      <c r="B3542" s="3">
        <v>369</v>
      </c>
      <c r="C3542" s="8" t="s">
        <v>8219</v>
      </c>
      <c r="D3542" s="3">
        <v>8</v>
      </c>
      <c r="E3542">
        <f t="shared" si="55"/>
        <v>10941.578404000002</v>
      </c>
      <c r="F3542" s="3">
        <v>112.602</v>
      </c>
    </row>
    <row r="3543" spans="1:6" x14ac:dyDescent="0.25">
      <c r="A3543" s="3">
        <v>1200</v>
      </c>
      <c r="B3543" s="3">
        <v>1260</v>
      </c>
      <c r="C3543" s="8" t="s">
        <v>8219</v>
      </c>
      <c r="D3543" s="3">
        <v>32</v>
      </c>
      <c r="E3543">
        <f t="shared" si="55"/>
        <v>6496.682404000001</v>
      </c>
      <c r="F3543" s="3">
        <v>112.602</v>
      </c>
    </row>
    <row r="3544" spans="1:6" x14ac:dyDescent="0.25">
      <c r="A3544" s="3">
        <v>5500</v>
      </c>
      <c r="B3544" s="3">
        <v>5623</v>
      </c>
      <c r="C3544" s="8" t="s">
        <v>8219</v>
      </c>
      <c r="D3544" s="3">
        <v>85</v>
      </c>
      <c r="E3544">
        <f t="shared" si="55"/>
        <v>761.87040400000024</v>
      </c>
      <c r="F3544" s="3">
        <v>112.602</v>
      </c>
    </row>
    <row r="3545" spans="1:6" x14ac:dyDescent="0.25">
      <c r="A3545" s="3">
        <v>1500</v>
      </c>
      <c r="B3545" s="3">
        <v>1570</v>
      </c>
      <c r="C3545" s="8" t="s">
        <v>8219</v>
      </c>
      <c r="D3545" s="3">
        <v>29</v>
      </c>
      <c r="E3545">
        <f t="shared" si="55"/>
        <v>6989.2944040000002</v>
      </c>
      <c r="F3545" s="3">
        <v>112.602</v>
      </c>
    </row>
    <row r="3546" spans="1:6" x14ac:dyDescent="0.25">
      <c r="A3546" s="3">
        <v>2500</v>
      </c>
      <c r="B3546" s="3">
        <v>2500</v>
      </c>
      <c r="C3546" s="8" t="s">
        <v>8219</v>
      </c>
      <c r="D3546" s="3">
        <v>24</v>
      </c>
      <c r="E3546">
        <f t="shared" si="55"/>
        <v>7850.3144040000006</v>
      </c>
      <c r="F3546" s="3">
        <v>112.602</v>
      </c>
    </row>
    <row r="3547" spans="1:6" x14ac:dyDescent="0.25">
      <c r="A3547" s="3">
        <v>250</v>
      </c>
      <c r="B3547" s="3">
        <v>251</v>
      </c>
      <c r="C3547" s="8" t="s">
        <v>8219</v>
      </c>
      <c r="D3547" s="3">
        <v>8</v>
      </c>
      <c r="E3547">
        <f t="shared" si="55"/>
        <v>10941.578404000002</v>
      </c>
      <c r="F3547" s="3">
        <v>112.602</v>
      </c>
    </row>
    <row r="3548" spans="1:6" x14ac:dyDescent="0.25">
      <c r="A3548" s="3">
        <v>1100</v>
      </c>
      <c r="B3548" s="3">
        <v>1125</v>
      </c>
      <c r="C3548" s="8" t="s">
        <v>8219</v>
      </c>
      <c r="D3548" s="3">
        <v>19</v>
      </c>
      <c r="E3548">
        <f t="shared" si="55"/>
        <v>8761.3344040000011</v>
      </c>
      <c r="F3548" s="3">
        <v>112.602</v>
      </c>
    </row>
    <row r="3549" spans="1:6" x14ac:dyDescent="0.25">
      <c r="A3549" s="3">
        <v>35000</v>
      </c>
      <c r="B3549" s="3">
        <v>40043.25</v>
      </c>
      <c r="C3549" s="8" t="s">
        <v>8219</v>
      </c>
      <c r="D3549" s="3">
        <v>336</v>
      </c>
      <c r="E3549">
        <f t="shared" si="55"/>
        <v>49906.666403999996</v>
      </c>
      <c r="F3549" s="3">
        <v>112.602</v>
      </c>
    </row>
    <row r="3550" spans="1:6" x14ac:dyDescent="0.25">
      <c r="A3550" s="3">
        <v>2100</v>
      </c>
      <c r="B3550" s="3">
        <v>2140</v>
      </c>
      <c r="C3550" s="8" t="s">
        <v>8219</v>
      </c>
      <c r="D3550" s="3">
        <v>13</v>
      </c>
      <c r="E3550">
        <f t="shared" si="55"/>
        <v>9920.5584040000012</v>
      </c>
      <c r="F3550" s="3">
        <v>112.602</v>
      </c>
    </row>
    <row r="3551" spans="1:6" x14ac:dyDescent="0.25">
      <c r="A3551" s="3">
        <v>1000</v>
      </c>
      <c r="B3551" s="3">
        <v>1020</v>
      </c>
      <c r="C3551" s="8" t="s">
        <v>8219</v>
      </c>
      <c r="D3551" s="3">
        <v>42</v>
      </c>
      <c r="E3551">
        <f t="shared" si="55"/>
        <v>4984.6424040000002</v>
      </c>
      <c r="F3551" s="3">
        <v>112.602</v>
      </c>
    </row>
    <row r="3552" spans="1:6" x14ac:dyDescent="0.25">
      <c r="A3552" s="3">
        <v>2500</v>
      </c>
      <c r="B3552" s="3">
        <v>2620</v>
      </c>
      <c r="C3552" s="8" t="s">
        <v>8219</v>
      </c>
      <c r="D3552" s="3">
        <v>64</v>
      </c>
      <c r="E3552">
        <f t="shared" si="55"/>
        <v>2362.1544040000003</v>
      </c>
      <c r="F3552" s="3">
        <v>112.602</v>
      </c>
    </row>
    <row r="3553" spans="1:6" x14ac:dyDescent="0.25">
      <c r="A3553" s="3">
        <v>1500</v>
      </c>
      <c r="B3553" s="3">
        <v>1527.5</v>
      </c>
      <c r="C3553" s="8" t="s">
        <v>8219</v>
      </c>
      <c r="D3553" s="3">
        <v>25</v>
      </c>
      <c r="E3553">
        <f t="shared" si="55"/>
        <v>7674.1104040000009</v>
      </c>
      <c r="F3553" s="3">
        <v>112.602</v>
      </c>
    </row>
    <row r="3554" spans="1:6" x14ac:dyDescent="0.25">
      <c r="A3554" s="3">
        <v>773</v>
      </c>
      <c r="B3554" s="3">
        <v>773</v>
      </c>
      <c r="C3554" s="8" t="s">
        <v>8219</v>
      </c>
      <c r="D3554" s="3">
        <v>20</v>
      </c>
      <c r="E3554">
        <f t="shared" si="55"/>
        <v>8575.1304040000014</v>
      </c>
      <c r="F3554" s="3">
        <v>112.602</v>
      </c>
    </row>
    <row r="3555" spans="1:6" x14ac:dyDescent="0.25">
      <c r="A3555" s="3">
        <v>5500</v>
      </c>
      <c r="B3555" s="3">
        <v>5845</v>
      </c>
      <c r="C3555" s="8" t="s">
        <v>8219</v>
      </c>
      <c r="D3555" s="3">
        <v>104</v>
      </c>
      <c r="E3555">
        <f t="shared" si="55"/>
        <v>73.99440400000006</v>
      </c>
      <c r="F3555" s="3">
        <v>112.602</v>
      </c>
    </row>
    <row r="3556" spans="1:6" x14ac:dyDescent="0.25">
      <c r="A3556" s="3">
        <v>5000</v>
      </c>
      <c r="B3556" s="3">
        <v>5671.11</v>
      </c>
      <c r="C3556" s="8" t="s">
        <v>8219</v>
      </c>
      <c r="D3556" s="3">
        <v>53</v>
      </c>
      <c r="E3556">
        <f t="shared" si="55"/>
        <v>3552.3984040000005</v>
      </c>
      <c r="F3556" s="3">
        <v>112.602</v>
      </c>
    </row>
    <row r="3557" spans="1:6" x14ac:dyDescent="0.25">
      <c r="A3557" s="3">
        <v>2400</v>
      </c>
      <c r="B3557" s="3">
        <v>2400</v>
      </c>
      <c r="C3557" s="8" t="s">
        <v>8219</v>
      </c>
      <c r="D3557" s="3">
        <v>14</v>
      </c>
      <c r="E3557">
        <f t="shared" si="55"/>
        <v>9722.3544040000015</v>
      </c>
      <c r="F3557" s="3">
        <v>112.602</v>
      </c>
    </row>
    <row r="3558" spans="1:6" x14ac:dyDescent="0.25">
      <c r="A3558" s="3">
        <v>2200</v>
      </c>
      <c r="B3558" s="3">
        <v>2210</v>
      </c>
      <c r="C3558" s="8" t="s">
        <v>8219</v>
      </c>
      <c r="D3558" s="3">
        <v>20</v>
      </c>
      <c r="E3558">
        <f t="shared" si="55"/>
        <v>8575.1304040000014</v>
      </c>
      <c r="F3558" s="3">
        <v>112.602</v>
      </c>
    </row>
    <row r="3559" spans="1:6" x14ac:dyDescent="0.25">
      <c r="A3559" s="3">
        <v>100000</v>
      </c>
      <c r="B3559" s="3">
        <v>100036</v>
      </c>
      <c r="C3559" s="8" t="s">
        <v>8219</v>
      </c>
      <c r="D3559" s="3">
        <v>558</v>
      </c>
      <c r="E3559">
        <f t="shared" si="55"/>
        <v>198379.37840400002</v>
      </c>
      <c r="F3559" s="3">
        <v>112.602</v>
      </c>
    </row>
    <row r="3560" spans="1:6" x14ac:dyDescent="0.25">
      <c r="A3560" s="3">
        <v>350</v>
      </c>
      <c r="B3560" s="3">
        <v>504</v>
      </c>
      <c r="C3560" s="8" t="s">
        <v>8219</v>
      </c>
      <c r="D3560" s="3">
        <v>22</v>
      </c>
      <c r="E3560">
        <f t="shared" si="55"/>
        <v>8208.7224040000001</v>
      </c>
      <c r="F3560" s="3">
        <v>112.602</v>
      </c>
    </row>
    <row r="3561" spans="1:6" x14ac:dyDescent="0.25">
      <c r="A3561" s="3">
        <v>1000</v>
      </c>
      <c r="B3561" s="3">
        <v>1035</v>
      </c>
      <c r="C3561" s="8" t="s">
        <v>8219</v>
      </c>
      <c r="D3561" s="3">
        <v>24</v>
      </c>
      <c r="E3561">
        <f t="shared" si="55"/>
        <v>7850.3144040000006</v>
      </c>
      <c r="F3561" s="3">
        <v>112.602</v>
      </c>
    </row>
    <row r="3562" spans="1:6" x14ac:dyDescent="0.25">
      <c r="A3562" s="3">
        <v>3200</v>
      </c>
      <c r="B3562" s="3">
        <v>3470</v>
      </c>
      <c r="C3562" s="8" t="s">
        <v>8219</v>
      </c>
      <c r="D3562" s="3">
        <v>74</v>
      </c>
      <c r="E3562">
        <f t="shared" si="55"/>
        <v>1490.1144040000004</v>
      </c>
      <c r="F3562" s="3">
        <v>112.602</v>
      </c>
    </row>
    <row r="3563" spans="1:6" x14ac:dyDescent="0.25">
      <c r="A3563" s="3">
        <v>2500</v>
      </c>
      <c r="B3563" s="3">
        <v>2560</v>
      </c>
      <c r="C3563" s="8" t="s">
        <v>8219</v>
      </c>
      <c r="D3563" s="3">
        <v>54</v>
      </c>
      <c r="E3563">
        <f t="shared" si="55"/>
        <v>3434.1944040000003</v>
      </c>
      <c r="F3563" s="3">
        <v>112.602</v>
      </c>
    </row>
    <row r="3564" spans="1:6" x14ac:dyDescent="0.25">
      <c r="A3564" s="3">
        <v>315</v>
      </c>
      <c r="B3564" s="3">
        <v>469</v>
      </c>
      <c r="C3564" s="8" t="s">
        <v>8219</v>
      </c>
      <c r="D3564" s="3">
        <v>31</v>
      </c>
      <c r="E3564">
        <f t="shared" si="55"/>
        <v>6658.8864040000008</v>
      </c>
      <c r="F3564" s="3">
        <v>112.602</v>
      </c>
    </row>
    <row r="3565" spans="1:6" x14ac:dyDescent="0.25">
      <c r="A3565" s="3">
        <v>500</v>
      </c>
      <c r="B3565" s="3">
        <v>527.45000000000005</v>
      </c>
      <c r="C3565" s="8" t="s">
        <v>8219</v>
      </c>
      <c r="D3565" s="3">
        <v>25</v>
      </c>
      <c r="E3565">
        <f t="shared" si="55"/>
        <v>7674.1104040000009</v>
      </c>
      <c r="F3565" s="3">
        <v>112.602</v>
      </c>
    </row>
    <row r="3566" spans="1:6" x14ac:dyDescent="0.25">
      <c r="A3566" s="3">
        <v>1000</v>
      </c>
      <c r="B3566" s="3">
        <v>1005</v>
      </c>
      <c r="C3566" s="8" t="s">
        <v>8219</v>
      </c>
      <c r="D3566" s="3">
        <v>17</v>
      </c>
      <c r="E3566">
        <f t="shared" si="55"/>
        <v>9139.7424040000005</v>
      </c>
      <c r="F3566" s="3">
        <v>112.602</v>
      </c>
    </row>
    <row r="3567" spans="1:6" x14ac:dyDescent="0.25">
      <c r="A3567" s="3">
        <v>900</v>
      </c>
      <c r="B3567" s="3">
        <v>1175</v>
      </c>
      <c r="C3567" s="8" t="s">
        <v>8219</v>
      </c>
      <c r="D3567" s="3">
        <v>12</v>
      </c>
      <c r="E3567">
        <f t="shared" si="55"/>
        <v>10120.762404000001</v>
      </c>
      <c r="F3567" s="3">
        <v>112.602</v>
      </c>
    </row>
    <row r="3568" spans="1:6" x14ac:dyDescent="0.25">
      <c r="A3568" s="3">
        <v>2000</v>
      </c>
      <c r="B3568" s="3">
        <v>2095</v>
      </c>
      <c r="C3568" s="8" t="s">
        <v>8219</v>
      </c>
      <c r="D3568" s="3">
        <v>38</v>
      </c>
      <c r="E3568">
        <f t="shared" si="55"/>
        <v>5565.4584040000009</v>
      </c>
      <c r="F3568" s="3">
        <v>112.602</v>
      </c>
    </row>
    <row r="3569" spans="1:6" x14ac:dyDescent="0.25">
      <c r="A3569" s="3">
        <v>1000</v>
      </c>
      <c r="B3569" s="3">
        <v>1088</v>
      </c>
      <c r="C3569" s="8" t="s">
        <v>8219</v>
      </c>
      <c r="D3569" s="3">
        <v>41</v>
      </c>
      <c r="E3569">
        <f t="shared" si="55"/>
        <v>5126.8464040000008</v>
      </c>
      <c r="F3569" s="3">
        <v>112.602</v>
      </c>
    </row>
    <row r="3570" spans="1:6" x14ac:dyDescent="0.25">
      <c r="A3570" s="3">
        <v>1000</v>
      </c>
      <c r="B3570" s="3">
        <v>1110</v>
      </c>
      <c r="C3570" s="8" t="s">
        <v>8219</v>
      </c>
      <c r="D3570" s="3">
        <v>19</v>
      </c>
      <c r="E3570">
        <f t="shared" si="55"/>
        <v>8761.3344040000011</v>
      </c>
      <c r="F3570" s="3">
        <v>112.602</v>
      </c>
    </row>
    <row r="3571" spans="1:6" x14ac:dyDescent="0.25">
      <c r="A3571" s="3">
        <v>5000</v>
      </c>
      <c r="B3571" s="3">
        <v>5024</v>
      </c>
      <c r="C3571" s="8" t="s">
        <v>8219</v>
      </c>
      <c r="D3571" s="3">
        <v>41</v>
      </c>
      <c r="E3571">
        <f t="shared" si="55"/>
        <v>5126.8464040000008</v>
      </c>
      <c r="F3571" s="3">
        <v>112.602</v>
      </c>
    </row>
    <row r="3572" spans="1:6" x14ac:dyDescent="0.25">
      <c r="A3572" s="3">
        <v>2000</v>
      </c>
      <c r="B3572" s="3">
        <v>2287</v>
      </c>
      <c r="C3572" s="8" t="s">
        <v>8219</v>
      </c>
      <c r="D3572" s="3">
        <v>26</v>
      </c>
      <c r="E3572">
        <f t="shared" si="55"/>
        <v>7499.9064040000003</v>
      </c>
      <c r="F3572" s="3">
        <v>112.602</v>
      </c>
    </row>
    <row r="3573" spans="1:6" x14ac:dyDescent="0.25">
      <c r="A3573" s="3">
        <v>1500</v>
      </c>
      <c r="B3573" s="3">
        <v>1831</v>
      </c>
      <c r="C3573" s="8" t="s">
        <v>8219</v>
      </c>
      <c r="D3573" s="3">
        <v>25</v>
      </c>
      <c r="E3573">
        <f t="shared" si="55"/>
        <v>7674.1104040000009</v>
      </c>
      <c r="F3573" s="3">
        <v>112.602</v>
      </c>
    </row>
    <row r="3574" spans="1:6" x14ac:dyDescent="0.25">
      <c r="A3574" s="3">
        <v>500</v>
      </c>
      <c r="B3574" s="3">
        <v>500</v>
      </c>
      <c r="C3574" s="8" t="s">
        <v>8219</v>
      </c>
      <c r="D3574" s="3">
        <v>9</v>
      </c>
      <c r="E3574">
        <f t="shared" si="55"/>
        <v>10733.374404</v>
      </c>
      <c r="F3574" s="3">
        <v>112.602</v>
      </c>
    </row>
    <row r="3575" spans="1:6" x14ac:dyDescent="0.25">
      <c r="A3575" s="3">
        <v>3000</v>
      </c>
      <c r="B3575" s="3">
        <v>3084</v>
      </c>
      <c r="C3575" s="8" t="s">
        <v>8219</v>
      </c>
      <c r="D3575" s="3">
        <v>78</v>
      </c>
      <c r="E3575">
        <f t="shared" si="55"/>
        <v>1197.2984040000003</v>
      </c>
      <c r="F3575" s="3">
        <v>112.602</v>
      </c>
    </row>
    <row r="3576" spans="1:6" x14ac:dyDescent="0.25">
      <c r="A3576" s="3">
        <v>5800</v>
      </c>
      <c r="B3576" s="3">
        <v>6155</v>
      </c>
      <c r="C3576" s="8" t="s">
        <v>8219</v>
      </c>
      <c r="D3576" s="3">
        <v>45</v>
      </c>
      <c r="E3576">
        <f t="shared" si="55"/>
        <v>4570.0304040000001</v>
      </c>
      <c r="F3576" s="3">
        <v>112.602</v>
      </c>
    </row>
    <row r="3577" spans="1:6" x14ac:dyDescent="0.25">
      <c r="A3577" s="3">
        <v>10000</v>
      </c>
      <c r="B3577" s="3">
        <v>10133</v>
      </c>
      <c r="C3577" s="8" t="s">
        <v>8219</v>
      </c>
      <c r="D3577" s="3">
        <v>102</v>
      </c>
      <c r="E3577">
        <f t="shared" si="55"/>
        <v>112.40240400000008</v>
      </c>
      <c r="F3577" s="3">
        <v>112.602</v>
      </c>
    </row>
    <row r="3578" spans="1:6" x14ac:dyDescent="0.25">
      <c r="A3578" s="3">
        <v>100</v>
      </c>
      <c r="B3578" s="3">
        <v>100</v>
      </c>
      <c r="C3578" s="8" t="s">
        <v>8219</v>
      </c>
      <c r="D3578" s="3">
        <v>5</v>
      </c>
      <c r="E3578">
        <f t="shared" si="55"/>
        <v>11578.190404000001</v>
      </c>
      <c r="F3578" s="3">
        <v>112.602</v>
      </c>
    </row>
    <row r="3579" spans="1:6" x14ac:dyDescent="0.25">
      <c r="A3579" s="3">
        <v>600</v>
      </c>
      <c r="B3579" s="3">
        <v>780</v>
      </c>
      <c r="C3579" s="8" t="s">
        <v>8219</v>
      </c>
      <c r="D3579" s="3">
        <v>27</v>
      </c>
      <c r="E3579">
        <f t="shared" si="55"/>
        <v>7327.7024040000006</v>
      </c>
      <c r="F3579" s="3">
        <v>112.602</v>
      </c>
    </row>
    <row r="3580" spans="1:6" x14ac:dyDescent="0.25">
      <c r="A3580" s="3">
        <v>1500</v>
      </c>
      <c r="B3580" s="3">
        <v>1500.2</v>
      </c>
      <c r="C3580" s="8" t="s">
        <v>8219</v>
      </c>
      <c r="D3580" s="3">
        <v>37</v>
      </c>
      <c r="E3580">
        <f t="shared" si="55"/>
        <v>5715.6624040000006</v>
      </c>
      <c r="F3580" s="3">
        <v>112.602</v>
      </c>
    </row>
    <row r="3581" spans="1:6" x14ac:dyDescent="0.25">
      <c r="A3581" s="3">
        <v>500</v>
      </c>
      <c r="B3581" s="3">
        <v>500</v>
      </c>
      <c r="C3581" s="8" t="s">
        <v>8219</v>
      </c>
      <c r="D3581" s="3">
        <v>14</v>
      </c>
      <c r="E3581">
        <f t="shared" si="55"/>
        <v>9722.3544040000015</v>
      </c>
      <c r="F3581" s="3">
        <v>112.602</v>
      </c>
    </row>
    <row r="3582" spans="1:6" x14ac:dyDescent="0.25">
      <c r="A3582" s="3">
        <v>900</v>
      </c>
      <c r="B3582" s="3">
        <v>1025</v>
      </c>
      <c r="C3582" s="8" t="s">
        <v>8219</v>
      </c>
      <c r="D3582" s="3">
        <v>27</v>
      </c>
      <c r="E3582">
        <f t="shared" si="55"/>
        <v>7327.7024040000006</v>
      </c>
      <c r="F3582" s="3">
        <v>112.602</v>
      </c>
    </row>
    <row r="3583" spans="1:6" x14ac:dyDescent="0.25">
      <c r="A3583" s="3">
        <v>1500</v>
      </c>
      <c r="B3583" s="3">
        <v>1500</v>
      </c>
      <c r="C3583" s="8" t="s">
        <v>8219</v>
      </c>
      <c r="D3583" s="3">
        <v>45</v>
      </c>
      <c r="E3583">
        <f t="shared" si="55"/>
        <v>4570.0304040000001</v>
      </c>
      <c r="F3583" s="3">
        <v>112.602</v>
      </c>
    </row>
    <row r="3584" spans="1:6" x14ac:dyDescent="0.25">
      <c r="A3584" s="3">
        <v>1000</v>
      </c>
      <c r="B3584" s="3">
        <v>2870</v>
      </c>
      <c r="C3584" s="8" t="s">
        <v>8219</v>
      </c>
      <c r="D3584" s="3">
        <v>49</v>
      </c>
      <c r="E3584">
        <f t="shared" si="55"/>
        <v>4045.2144040000003</v>
      </c>
      <c r="F3584" s="3">
        <v>112.602</v>
      </c>
    </row>
    <row r="3585" spans="1:6" x14ac:dyDescent="0.25">
      <c r="A3585" s="3">
        <v>3000</v>
      </c>
      <c r="B3585" s="3">
        <v>3255</v>
      </c>
      <c r="C3585" s="8" t="s">
        <v>8219</v>
      </c>
      <c r="D3585" s="3">
        <v>24</v>
      </c>
      <c r="E3585">
        <f t="shared" si="55"/>
        <v>7850.3144040000006</v>
      </c>
      <c r="F3585" s="3">
        <v>112.602</v>
      </c>
    </row>
    <row r="3586" spans="1:6" x14ac:dyDescent="0.25">
      <c r="A3586" s="3">
        <v>3000</v>
      </c>
      <c r="B3586" s="3">
        <v>3465</v>
      </c>
      <c r="C3586" s="8" t="s">
        <v>8219</v>
      </c>
      <c r="D3586" s="3">
        <v>112</v>
      </c>
      <c r="E3586">
        <f t="shared" si="55"/>
        <v>0.36240400000000467</v>
      </c>
      <c r="F3586" s="3">
        <v>112.602</v>
      </c>
    </row>
    <row r="3587" spans="1:6" x14ac:dyDescent="0.25">
      <c r="A3587" s="3">
        <v>3400</v>
      </c>
      <c r="B3587" s="3">
        <v>4050</v>
      </c>
      <c r="C3587" s="8" t="s">
        <v>8219</v>
      </c>
      <c r="D3587" s="3">
        <v>23</v>
      </c>
      <c r="E3587">
        <f t="shared" ref="E3587:E3650" si="56">POWER(D3587-F3587,2)</f>
        <v>8028.5184040000004</v>
      </c>
      <c r="F3587" s="3">
        <v>112.602</v>
      </c>
    </row>
    <row r="3588" spans="1:6" x14ac:dyDescent="0.25">
      <c r="A3588" s="3">
        <v>7500</v>
      </c>
      <c r="B3588" s="3">
        <v>8207</v>
      </c>
      <c r="C3588" s="8" t="s">
        <v>8219</v>
      </c>
      <c r="D3588" s="3">
        <v>54</v>
      </c>
      <c r="E3588">
        <f t="shared" si="56"/>
        <v>3434.1944040000003</v>
      </c>
      <c r="F3588" s="3">
        <v>112.602</v>
      </c>
    </row>
    <row r="3589" spans="1:6" x14ac:dyDescent="0.25">
      <c r="A3589" s="3">
        <v>500</v>
      </c>
      <c r="B3589" s="3">
        <v>633</v>
      </c>
      <c r="C3589" s="8" t="s">
        <v>8219</v>
      </c>
      <c r="D3589" s="3">
        <v>28</v>
      </c>
      <c r="E3589">
        <f t="shared" si="56"/>
        <v>7157.4984040000008</v>
      </c>
      <c r="F3589" s="3">
        <v>112.602</v>
      </c>
    </row>
    <row r="3590" spans="1:6" x14ac:dyDescent="0.25">
      <c r="A3590" s="3">
        <v>200</v>
      </c>
      <c r="B3590" s="3">
        <v>201</v>
      </c>
      <c r="C3590" s="8" t="s">
        <v>8219</v>
      </c>
      <c r="D3590" s="3">
        <v>11</v>
      </c>
      <c r="E3590">
        <f t="shared" si="56"/>
        <v>10322.966404000001</v>
      </c>
      <c r="F3590" s="3">
        <v>112.602</v>
      </c>
    </row>
    <row r="3591" spans="1:6" x14ac:dyDescent="0.25">
      <c r="A3591" s="3">
        <v>4000</v>
      </c>
      <c r="B3591" s="3">
        <v>5100</v>
      </c>
      <c r="C3591" s="8" t="s">
        <v>8219</v>
      </c>
      <c r="D3591" s="3">
        <v>62</v>
      </c>
      <c r="E3591">
        <f t="shared" si="56"/>
        <v>2560.5624040000002</v>
      </c>
      <c r="F3591" s="3">
        <v>112.602</v>
      </c>
    </row>
    <row r="3592" spans="1:6" x14ac:dyDescent="0.25">
      <c r="A3592" s="3">
        <v>5000</v>
      </c>
      <c r="B3592" s="3">
        <v>5003</v>
      </c>
      <c r="C3592" s="8" t="s">
        <v>8219</v>
      </c>
      <c r="D3592" s="3">
        <v>73</v>
      </c>
      <c r="E3592">
        <f t="shared" si="56"/>
        <v>1568.3184040000003</v>
      </c>
      <c r="F3592" s="3">
        <v>112.602</v>
      </c>
    </row>
    <row r="3593" spans="1:6" x14ac:dyDescent="0.25">
      <c r="A3593" s="3">
        <v>700</v>
      </c>
      <c r="B3593" s="3">
        <v>1225</v>
      </c>
      <c r="C3593" s="8" t="s">
        <v>8219</v>
      </c>
      <c r="D3593" s="3">
        <v>18</v>
      </c>
      <c r="E3593">
        <f t="shared" si="56"/>
        <v>8949.5384040000008</v>
      </c>
      <c r="F3593" s="3">
        <v>112.602</v>
      </c>
    </row>
    <row r="3594" spans="1:6" x14ac:dyDescent="0.25">
      <c r="A3594" s="3">
        <v>2000</v>
      </c>
      <c r="B3594" s="3">
        <v>2545</v>
      </c>
      <c r="C3594" s="8" t="s">
        <v>8219</v>
      </c>
      <c r="D3594" s="3">
        <v>35</v>
      </c>
      <c r="E3594">
        <f t="shared" si="56"/>
        <v>6022.070404000001</v>
      </c>
      <c r="F3594" s="3">
        <v>112.602</v>
      </c>
    </row>
    <row r="3595" spans="1:6" x14ac:dyDescent="0.25">
      <c r="A3595" s="3">
        <v>3000</v>
      </c>
      <c r="B3595" s="3">
        <v>3319</v>
      </c>
      <c r="C3595" s="8" t="s">
        <v>8219</v>
      </c>
      <c r="D3595" s="3">
        <v>43</v>
      </c>
      <c r="E3595">
        <f t="shared" si="56"/>
        <v>4844.4384040000004</v>
      </c>
      <c r="F3595" s="3">
        <v>112.602</v>
      </c>
    </row>
    <row r="3596" spans="1:6" x14ac:dyDescent="0.25">
      <c r="A3596" s="3">
        <v>1600</v>
      </c>
      <c r="B3596" s="3">
        <v>2015</v>
      </c>
      <c r="C3596" s="8" t="s">
        <v>8219</v>
      </c>
      <c r="D3596" s="3">
        <v>36</v>
      </c>
      <c r="E3596">
        <f t="shared" si="56"/>
        <v>5867.8664040000003</v>
      </c>
      <c r="F3596" s="3">
        <v>112.602</v>
      </c>
    </row>
    <row r="3597" spans="1:6" x14ac:dyDescent="0.25">
      <c r="A3597" s="3">
        <v>2600</v>
      </c>
      <c r="B3597" s="3">
        <v>3081</v>
      </c>
      <c r="C3597" s="8" t="s">
        <v>8219</v>
      </c>
      <c r="D3597" s="3">
        <v>62</v>
      </c>
      <c r="E3597">
        <f t="shared" si="56"/>
        <v>2560.5624040000002</v>
      </c>
      <c r="F3597" s="3">
        <v>112.602</v>
      </c>
    </row>
    <row r="3598" spans="1:6" x14ac:dyDescent="0.25">
      <c r="A3598" s="3">
        <v>1100</v>
      </c>
      <c r="B3598" s="3">
        <v>1185</v>
      </c>
      <c r="C3598" s="8" t="s">
        <v>8219</v>
      </c>
      <c r="D3598" s="3">
        <v>15</v>
      </c>
      <c r="E3598">
        <f t="shared" si="56"/>
        <v>9526.150404</v>
      </c>
      <c r="F3598" s="3">
        <v>112.602</v>
      </c>
    </row>
    <row r="3599" spans="1:6" x14ac:dyDescent="0.25">
      <c r="A3599" s="3">
        <v>2500</v>
      </c>
      <c r="B3599" s="3">
        <v>2565</v>
      </c>
      <c r="C3599" s="8" t="s">
        <v>8219</v>
      </c>
      <c r="D3599" s="3">
        <v>33</v>
      </c>
      <c r="E3599">
        <f t="shared" si="56"/>
        <v>6336.4784040000004</v>
      </c>
      <c r="F3599" s="3">
        <v>112.602</v>
      </c>
    </row>
    <row r="3600" spans="1:6" x14ac:dyDescent="0.25">
      <c r="A3600" s="3">
        <v>1000</v>
      </c>
      <c r="B3600" s="3">
        <v>1101</v>
      </c>
      <c r="C3600" s="8" t="s">
        <v>8219</v>
      </c>
      <c r="D3600" s="3">
        <v>27</v>
      </c>
      <c r="E3600">
        <f t="shared" si="56"/>
        <v>7327.7024040000006</v>
      </c>
      <c r="F3600" s="3">
        <v>112.602</v>
      </c>
    </row>
    <row r="3601" spans="1:6" x14ac:dyDescent="0.25">
      <c r="A3601" s="3">
        <v>500</v>
      </c>
      <c r="B3601" s="3">
        <v>1010</v>
      </c>
      <c r="C3601" s="8" t="s">
        <v>8219</v>
      </c>
      <c r="D3601" s="3">
        <v>17</v>
      </c>
      <c r="E3601">
        <f t="shared" si="56"/>
        <v>9139.7424040000005</v>
      </c>
      <c r="F3601" s="3">
        <v>112.602</v>
      </c>
    </row>
    <row r="3602" spans="1:6" x14ac:dyDescent="0.25">
      <c r="A3602" s="3">
        <v>10</v>
      </c>
      <c r="B3602" s="3">
        <v>13</v>
      </c>
      <c r="C3602" s="8" t="s">
        <v>8219</v>
      </c>
      <c r="D3602" s="3">
        <v>4</v>
      </c>
      <c r="E3602">
        <f t="shared" si="56"/>
        <v>11794.394404000001</v>
      </c>
      <c r="F3602" s="3">
        <v>112.602</v>
      </c>
    </row>
    <row r="3603" spans="1:6" x14ac:dyDescent="0.25">
      <c r="A3603" s="3">
        <v>2000</v>
      </c>
      <c r="B3603" s="3">
        <v>2087</v>
      </c>
      <c r="C3603" s="8" t="s">
        <v>8219</v>
      </c>
      <c r="D3603" s="3">
        <v>53</v>
      </c>
      <c r="E3603">
        <f t="shared" si="56"/>
        <v>3552.3984040000005</v>
      </c>
      <c r="F3603" s="3">
        <v>112.602</v>
      </c>
    </row>
    <row r="3604" spans="1:6" x14ac:dyDescent="0.25">
      <c r="A3604" s="3">
        <v>4000</v>
      </c>
      <c r="B3604" s="3">
        <v>4002</v>
      </c>
      <c r="C3604" s="8" t="s">
        <v>8219</v>
      </c>
      <c r="D3604" s="3">
        <v>49</v>
      </c>
      <c r="E3604">
        <f t="shared" si="56"/>
        <v>4045.2144040000003</v>
      </c>
      <c r="F3604" s="3">
        <v>112.602</v>
      </c>
    </row>
    <row r="3605" spans="1:6" x14ac:dyDescent="0.25">
      <c r="A3605" s="3">
        <v>1500</v>
      </c>
      <c r="B3605" s="3">
        <v>2560</v>
      </c>
      <c r="C3605" s="8" t="s">
        <v>8219</v>
      </c>
      <c r="D3605" s="3">
        <v>57</v>
      </c>
      <c r="E3605">
        <f t="shared" si="56"/>
        <v>3091.5824040000002</v>
      </c>
      <c r="F3605" s="3">
        <v>112.602</v>
      </c>
    </row>
    <row r="3606" spans="1:6" x14ac:dyDescent="0.25">
      <c r="A3606" s="3">
        <v>3000</v>
      </c>
      <c r="B3606" s="3">
        <v>3385</v>
      </c>
      <c r="C3606" s="8" t="s">
        <v>8219</v>
      </c>
      <c r="D3606" s="3">
        <v>69</v>
      </c>
      <c r="E3606">
        <f t="shared" si="56"/>
        <v>1901.1344040000004</v>
      </c>
      <c r="F3606" s="3">
        <v>112.602</v>
      </c>
    </row>
    <row r="3607" spans="1:6" x14ac:dyDescent="0.25">
      <c r="A3607" s="3">
        <v>250</v>
      </c>
      <c r="B3607" s="3">
        <v>460</v>
      </c>
      <c r="C3607" s="8" t="s">
        <v>8219</v>
      </c>
      <c r="D3607" s="3">
        <v>15</v>
      </c>
      <c r="E3607">
        <f t="shared" si="56"/>
        <v>9526.150404</v>
      </c>
      <c r="F3607" s="3">
        <v>112.602</v>
      </c>
    </row>
    <row r="3608" spans="1:6" x14ac:dyDescent="0.25">
      <c r="A3608" s="3">
        <v>3000</v>
      </c>
      <c r="B3608" s="3">
        <v>3908</v>
      </c>
      <c r="C3608" s="8" t="s">
        <v>8219</v>
      </c>
      <c r="D3608" s="3">
        <v>64</v>
      </c>
      <c r="E3608">
        <f t="shared" si="56"/>
        <v>2362.1544040000003</v>
      </c>
      <c r="F3608" s="3">
        <v>112.602</v>
      </c>
    </row>
    <row r="3609" spans="1:6" x14ac:dyDescent="0.25">
      <c r="A3609" s="3">
        <v>550</v>
      </c>
      <c r="B3609" s="3">
        <v>580</v>
      </c>
      <c r="C3609" s="8" t="s">
        <v>8219</v>
      </c>
      <c r="D3609" s="3">
        <v>20</v>
      </c>
      <c r="E3609">
        <f t="shared" si="56"/>
        <v>8575.1304040000014</v>
      </c>
      <c r="F3609" s="3">
        <v>112.602</v>
      </c>
    </row>
    <row r="3610" spans="1:6" x14ac:dyDescent="0.25">
      <c r="A3610" s="3">
        <v>800</v>
      </c>
      <c r="B3610" s="3">
        <v>800</v>
      </c>
      <c r="C3610" s="8" t="s">
        <v>8219</v>
      </c>
      <c r="D3610" s="3">
        <v>27</v>
      </c>
      <c r="E3610">
        <f t="shared" si="56"/>
        <v>7327.7024040000006</v>
      </c>
      <c r="F3610" s="3">
        <v>112.602</v>
      </c>
    </row>
    <row r="3611" spans="1:6" x14ac:dyDescent="0.25">
      <c r="A3611" s="3">
        <v>1960</v>
      </c>
      <c r="B3611" s="3">
        <v>3005</v>
      </c>
      <c r="C3611" s="8" t="s">
        <v>8219</v>
      </c>
      <c r="D3611" s="3">
        <v>21</v>
      </c>
      <c r="E3611">
        <f t="shared" si="56"/>
        <v>8390.9264039999998</v>
      </c>
      <c r="F3611" s="3">
        <v>112.602</v>
      </c>
    </row>
    <row r="3612" spans="1:6" x14ac:dyDescent="0.25">
      <c r="A3612" s="3">
        <v>1000</v>
      </c>
      <c r="B3612" s="3">
        <v>1623</v>
      </c>
      <c r="C3612" s="8" t="s">
        <v>8219</v>
      </c>
      <c r="D3612" s="3">
        <v>31</v>
      </c>
      <c r="E3612">
        <f t="shared" si="56"/>
        <v>6658.8864040000008</v>
      </c>
      <c r="F3612" s="3">
        <v>112.602</v>
      </c>
    </row>
    <row r="3613" spans="1:6" x14ac:dyDescent="0.25">
      <c r="A3613" s="3">
        <v>2500</v>
      </c>
      <c r="B3613" s="3">
        <v>3400</v>
      </c>
      <c r="C3613" s="8" t="s">
        <v>8219</v>
      </c>
      <c r="D3613" s="3">
        <v>51</v>
      </c>
      <c r="E3613">
        <f t="shared" si="56"/>
        <v>3794.8064040000004</v>
      </c>
      <c r="F3613" s="3">
        <v>112.602</v>
      </c>
    </row>
    <row r="3614" spans="1:6" x14ac:dyDescent="0.25">
      <c r="A3614" s="3">
        <v>5000</v>
      </c>
      <c r="B3614" s="3">
        <v>7220</v>
      </c>
      <c r="C3614" s="8" t="s">
        <v>8219</v>
      </c>
      <c r="D3614" s="3">
        <v>57</v>
      </c>
      <c r="E3614">
        <f t="shared" si="56"/>
        <v>3091.5824040000002</v>
      </c>
      <c r="F3614" s="3">
        <v>112.602</v>
      </c>
    </row>
    <row r="3615" spans="1:6" x14ac:dyDescent="0.25">
      <c r="A3615" s="3">
        <v>1250</v>
      </c>
      <c r="B3615" s="3">
        <v>1250</v>
      </c>
      <c r="C3615" s="8" t="s">
        <v>8219</v>
      </c>
      <c r="D3615" s="3">
        <v>20</v>
      </c>
      <c r="E3615">
        <f t="shared" si="56"/>
        <v>8575.1304040000014</v>
      </c>
      <c r="F3615" s="3">
        <v>112.602</v>
      </c>
    </row>
    <row r="3616" spans="1:6" x14ac:dyDescent="0.25">
      <c r="A3616" s="3">
        <v>2500</v>
      </c>
      <c r="B3616" s="3">
        <v>2520</v>
      </c>
      <c r="C3616" s="8" t="s">
        <v>8219</v>
      </c>
      <c r="D3616" s="3">
        <v>71</v>
      </c>
      <c r="E3616">
        <f t="shared" si="56"/>
        <v>1730.7264040000002</v>
      </c>
      <c r="F3616" s="3">
        <v>112.602</v>
      </c>
    </row>
    <row r="3617" spans="1:6" x14ac:dyDescent="0.25">
      <c r="A3617" s="3">
        <v>2500</v>
      </c>
      <c r="B3617" s="3">
        <v>2670</v>
      </c>
      <c r="C3617" s="8" t="s">
        <v>8219</v>
      </c>
      <c r="D3617" s="3">
        <v>72</v>
      </c>
      <c r="E3617">
        <f t="shared" si="56"/>
        <v>1648.5224040000003</v>
      </c>
      <c r="F3617" s="3">
        <v>112.602</v>
      </c>
    </row>
    <row r="3618" spans="1:6" x14ac:dyDescent="0.25">
      <c r="A3618" s="3">
        <v>2500</v>
      </c>
      <c r="B3618" s="3">
        <v>3120</v>
      </c>
      <c r="C3618" s="8" t="s">
        <v>8219</v>
      </c>
      <c r="D3618" s="3">
        <v>45</v>
      </c>
      <c r="E3618">
        <f t="shared" si="56"/>
        <v>4570.0304040000001</v>
      </c>
      <c r="F3618" s="3">
        <v>112.602</v>
      </c>
    </row>
    <row r="3619" spans="1:6" x14ac:dyDescent="0.25">
      <c r="A3619" s="3">
        <v>740</v>
      </c>
      <c r="B3619" s="3">
        <v>880</v>
      </c>
      <c r="C3619" s="8" t="s">
        <v>8219</v>
      </c>
      <c r="D3619" s="3">
        <v>51</v>
      </c>
      <c r="E3619">
        <f t="shared" si="56"/>
        <v>3794.8064040000004</v>
      </c>
      <c r="F3619" s="3">
        <v>112.602</v>
      </c>
    </row>
    <row r="3620" spans="1:6" x14ac:dyDescent="0.25">
      <c r="A3620" s="3">
        <v>2000</v>
      </c>
      <c r="B3620" s="3">
        <v>2020</v>
      </c>
      <c r="C3620" s="8" t="s">
        <v>8219</v>
      </c>
      <c r="D3620" s="3">
        <v>56</v>
      </c>
      <c r="E3620">
        <f t="shared" si="56"/>
        <v>3203.7864040000004</v>
      </c>
      <c r="F3620" s="3">
        <v>112.602</v>
      </c>
    </row>
    <row r="3621" spans="1:6" x14ac:dyDescent="0.25">
      <c r="A3621" s="3">
        <v>1000</v>
      </c>
      <c r="B3621" s="3">
        <v>1130</v>
      </c>
      <c r="C3621" s="8" t="s">
        <v>8219</v>
      </c>
      <c r="D3621" s="3">
        <v>17</v>
      </c>
      <c r="E3621">
        <f t="shared" si="56"/>
        <v>9139.7424040000005</v>
      </c>
      <c r="F3621" s="3">
        <v>112.602</v>
      </c>
    </row>
    <row r="3622" spans="1:6" x14ac:dyDescent="0.25">
      <c r="A3622" s="3">
        <v>10500</v>
      </c>
      <c r="B3622" s="3">
        <v>11045</v>
      </c>
      <c r="C3622" s="8" t="s">
        <v>8219</v>
      </c>
      <c r="D3622" s="3">
        <v>197</v>
      </c>
      <c r="E3622">
        <f t="shared" si="56"/>
        <v>7123.0224039999994</v>
      </c>
      <c r="F3622" s="3">
        <v>112.602</v>
      </c>
    </row>
    <row r="3623" spans="1:6" x14ac:dyDescent="0.25">
      <c r="A3623" s="3">
        <v>3000</v>
      </c>
      <c r="B3623" s="3">
        <v>3292</v>
      </c>
      <c r="C3623" s="8" t="s">
        <v>8219</v>
      </c>
      <c r="D3623" s="3">
        <v>70</v>
      </c>
      <c r="E3623">
        <f t="shared" si="56"/>
        <v>1814.9304040000004</v>
      </c>
      <c r="F3623" s="3">
        <v>112.602</v>
      </c>
    </row>
    <row r="3624" spans="1:6" x14ac:dyDescent="0.25">
      <c r="A3624" s="3">
        <v>1000</v>
      </c>
      <c r="B3624" s="3">
        <v>1000.99</v>
      </c>
      <c r="C3624" s="8" t="s">
        <v>8219</v>
      </c>
      <c r="D3624" s="3">
        <v>21</v>
      </c>
      <c r="E3624">
        <f t="shared" si="56"/>
        <v>8390.9264039999998</v>
      </c>
      <c r="F3624" s="3">
        <v>112.602</v>
      </c>
    </row>
    <row r="3625" spans="1:6" x14ac:dyDescent="0.25">
      <c r="A3625" s="3">
        <v>2500</v>
      </c>
      <c r="B3625" s="3">
        <v>3000</v>
      </c>
      <c r="C3625" s="8" t="s">
        <v>8219</v>
      </c>
      <c r="D3625" s="3">
        <v>34</v>
      </c>
      <c r="E3625">
        <f t="shared" si="56"/>
        <v>6178.2744040000007</v>
      </c>
      <c r="F3625" s="3">
        <v>112.602</v>
      </c>
    </row>
    <row r="3626" spans="1:6" x14ac:dyDescent="0.25">
      <c r="A3626" s="3">
        <v>3000</v>
      </c>
      <c r="B3626" s="3">
        <v>3148</v>
      </c>
      <c r="C3626" s="8" t="s">
        <v>8219</v>
      </c>
      <c r="D3626" s="3">
        <v>39</v>
      </c>
      <c r="E3626">
        <f t="shared" si="56"/>
        <v>5417.2544040000002</v>
      </c>
      <c r="F3626" s="3">
        <v>112.602</v>
      </c>
    </row>
    <row r="3627" spans="1:6" x14ac:dyDescent="0.25">
      <c r="A3627" s="3">
        <v>3000</v>
      </c>
      <c r="B3627" s="3">
        <v>3080</v>
      </c>
      <c r="C3627" s="8" t="s">
        <v>8219</v>
      </c>
      <c r="D3627" s="3">
        <v>78</v>
      </c>
      <c r="E3627">
        <f t="shared" si="56"/>
        <v>1197.2984040000003</v>
      </c>
      <c r="F3627" s="3">
        <v>112.602</v>
      </c>
    </row>
    <row r="3628" spans="1:6" x14ac:dyDescent="0.25">
      <c r="A3628" s="3">
        <v>4000</v>
      </c>
      <c r="B3628" s="3">
        <v>4073</v>
      </c>
      <c r="C3628" s="8" t="s">
        <v>8219</v>
      </c>
      <c r="D3628" s="3">
        <v>48</v>
      </c>
      <c r="E3628">
        <f t="shared" si="56"/>
        <v>4173.4184040000009</v>
      </c>
      <c r="F3628" s="3">
        <v>112.602</v>
      </c>
    </row>
    <row r="3629" spans="1:6" x14ac:dyDescent="0.25">
      <c r="A3629" s="3">
        <v>2000</v>
      </c>
      <c r="B3629" s="3">
        <v>2000</v>
      </c>
      <c r="C3629" s="8" t="s">
        <v>8219</v>
      </c>
      <c r="D3629" s="3">
        <v>29</v>
      </c>
      <c r="E3629">
        <f t="shared" si="56"/>
        <v>6989.2944040000002</v>
      </c>
      <c r="F3629" s="3">
        <v>112.602</v>
      </c>
    </row>
    <row r="3630" spans="1:6" x14ac:dyDescent="0.25">
      <c r="A3630" s="3">
        <v>100000</v>
      </c>
      <c r="B3630" s="3">
        <v>0</v>
      </c>
      <c r="C3630" s="9" t="s">
        <v>8221</v>
      </c>
      <c r="D3630" s="3">
        <v>0</v>
      </c>
      <c r="E3630">
        <f t="shared" si="56"/>
        <v>12679.210404000001</v>
      </c>
      <c r="F3630" s="3">
        <v>112.602</v>
      </c>
    </row>
    <row r="3631" spans="1:6" x14ac:dyDescent="0.25">
      <c r="A3631" s="3">
        <v>1000000</v>
      </c>
      <c r="B3631" s="3">
        <v>2</v>
      </c>
      <c r="C3631" s="9" t="s">
        <v>8221</v>
      </c>
      <c r="D3631" s="3">
        <v>2</v>
      </c>
      <c r="E3631">
        <f t="shared" si="56"/>
        <v>12232.802404</v>
      </c>
      <c r="F3631" s="3">
        <v>112.602</v>
      </c>
    </row>
    <row r="3632" spans="1:6" x14ac:dyDescent="0.25">
      <c r="A3632" s="3">
        <v>3000</v>
      </c>
      <c r="B3632" s="3">
        <v>1</v>
      </c>
      <c r="C3632" s="9" t="s">
        <v>8221</v>
      </c>
      <c r="D3632" s="3">
        <v>1</v>
      </c>
      <c r="E3632">
        <f t="shared" si="56"/>
        <v>12455.006404000002</v>
      </c>
      <c r="F3632" s="3">
        <v>112.602</v>
      </c>
    </row>
    <row r="3633" spans="1:6" x14ac:dyDescent="0.25">
      <c r="A3633" s="3">
        <v>17100</v>
      </c>
      <c r="B3633" s="3">
        <v>8725</v>
      </c>
      <c r="C3633" s="9" t="s">
        <v>8221</v>
      </c>
      <c r="D3633" s="3">
        <v>59</v>
      </c>
      <c r="E3633">
        <f t="shared" si="56"/>
        <v>2873.1744040000003</v>
      </c>
      <c r="F3633" s="3">
        <v>112.602</v>
      </c>
    </row>
    <row r="3634" spans="1:6" x14ac:dyDescent="0.25">
      <c r="A3634" s="3">
        <v>500</v>
      </c>
      <c r="B3634" s="3">
        <v>100</v>
      </c>
      <c r="C3634" s="9" t="s">
        <v>8221</v>
      </c>
      <c r="D3634" s="3">
        <v>1</v>
      </c>
      <c r="E3634">
        <f t="shared" si="56"/>
        <v>12455.006404000002</v>
      </c>
      <c r="F3634" s="3">
        <v>112.602</v>
      </c>
    </row>
    <row r="3635" spans="1:6" x14ac:dyDescent="0.25">
      <c r="A3635" s="3">
        <v>5000</v>
      </c>
      <c r="B3635" s="3">
        <v>1762</v>
      </c>
      <c r="C3635" s="9" t="s">
        <v>8221</v>
      </c>
      <c r="D3635" s="3">
        <v>31</v>
      </c>
      <c r="E3635">
        <f t="shared" si="56"/>
        <v>6658.8864040000008</v>
      </c>
      <c r="F3635" s="3">
        <v>112.602</v>
      </c>
    </row>
    <row r="3636" spans="1:6" x14ac:dyDescent="0.25">
      <c r="A3636" s="3">
        <v>75000</v>
      </c>
      <c r="B3636" s="3">
        <v>3185</v>
      </c>
      <c r="C3636" s="9" t="s">
        <v>8221</v>
      </c>
      <c r="D3636" s="3">
        <v>18</v>
      </c>
      <c r="E3636">
        <f t="shared" si="56"/>
        <v>8949.5384040000008</v>
      </c>
      <c r="F3636" s="3">
        <v>112.602</v>
      </c>
    </row>
    <row r="3637" spans="1:6" x14ac:dyDescent="0.25">
      <c r="A3637" s="3">
        <v>3500</v>
      </c>
      <c r="B3637" s="3">
        <v>1276</v>
      </c>
      <c r="C3637" s="9" t="s">
        <v>8221</v>
      </c>
      <c r="D3637" s="3">
        <v>10</v>
      </c>
      <c r="E3637">
        <f t="shared" si="56"/>
        <v>10527.170404</v>
      </c>
      <c r="F3637" s="3">
        <v>112.602</v>
      </c>
    </row>
    <row r="3638" spans="1:6" x14ac:dyDescent="0.25">
      <c r="A3638" s="3">
        <v>150000</v>
      </c>
      <c r="B3638" s="3">
        <v>0</v>
      </c>
      <c r="C3638" s="9" t="s">
        <v>8221</v>
      </c>
      <c r="D3638" s="3">
        <v>0</v>
      </c>
      <c r="E3638">
        <f t="shared" si="56"/>
        <v>12679.210404000001</v>
      </c>
      <c r="F3638" s="3">
        <v>112.602</v>
      </c>
    </row>
    <row r="3639" spans="1:6" x14ac:dyDescent="0.25">
      <c r="A3639" s="3">
        <v>3000</v>
      </c>
      <c r="B3639" s="3">
        <v>926</v>
      </c>
      <c r="C3639" s="9" t="s">
        <v>8221</v>
      </c>
      <c r="D3639" s="3">
        <v>14</v>
      </c>
      <c r="E3639">
        <f t="shared" si="56"/>
        <v>9722.3544040000015</v>
      </c>
      <c r="F3639" s="3">
        <v>112.602</v>
      </c>
    </row>
    <row r="3640" spans="1:6" x14ac:dyDescent="0.25">
      <c r="A3640" s="3">
        <v>3300</v>
      </c>
      <c r="B3640" s="3">
        <v>216</v>
      </c>
      <c r="C3640" s="9" t="s">
        <v>8221</v>
      </c>
      <c r="D3640" s="3">
        <v>2</v>
      </c>
      <c r="E3640">
        <f t="shared" si="56"/>
        <v>12232.802404</v>
      </c>
      <c r="F3640" s="3">
        <v>112.602</v>
      </c>
    </row>
    <row r="3641" spans="1:6" x14ac:dyDescent="0.25">
      <c r="A3641" s="3">
        <v>25000</v>
      </c>
      <c r="B3641" s="3">
        <v>1</v>
      </c>
      <c r="C3641" s="9" t="s">
        <v>8221</v>
      </c>
      <c r="D3641" s="3">
        <v>1</v>
      </c>
      <c r="E3641">
        <f t="shared" si="56"/>
        <v>12455.006404000002</v>
      </c>
      <c r="F3641" s="3">
        <v>112.602</v>
      </c>
    </row>
    <row r="3642" spans="1:6" x14ac:dyDescent="0.25">
      <c r="A3642" s="3">
        <v>1000</v>
      </c>
      <c r="B3642" s="3">
        <v>55</v>
      </c>
      <c r="C3642" s="9" t="s">
        <v>8221</v>
      </c>
      <c r="D3642" s="3">
        <v>3</v>
      </c>
      <c r="E3642">
        <f t="shared" si="56"/>
        <v>12012.598404</v>
      </c>
      <c r="F3642" s="3">
        <v>112.602</v>
      </c>
    </row>
    <row r="3643" spans="1:6" x14ac:dyDescent="0.25">
      <c r="A3643" s="3">
        <v>3000</v>
      </c>
      <c r="B3643" s="3">
        <v>0</v>
      </c>
      <c r="C3643" s="9" t="s">
        <v>8221</v>
      </c>
      <c r="D3643" s="3">
        <v>0</v>
      </c>
      <c r="E3643">
        <f t="shared" si="56"/>
        <v>12679.210404000001</v>
      </c>
      <c r="F3643" s="3">
        <v>112.602</v>
      </c>
    </row>
    <row r="3644" spans="1:6" x14ac:dyDescent="0.25">
      <c r="A3644" s="3">
        <v>700</v>
      </c>
      <c r="B3644" s="3">
        <v>15</v>
      </c>
      <c r="C3644" s="9" t="s">
        <v>8221</v>
      </c>
      <c r="D3644" s="3">
        <v>2</v>
      </c>
      <c r="E3644">
        <f t="shared" si="56"/>
        <v>12232.802404</v>
      </c>
      <c r="F3644" s="3">
        <v>112.602</v>
      </c>
    </row>
    <row r="3645" spans="1:6" x14ac:dyDescent="0.25">
      <c r="A3645" s="3">
        <v>25000</v>
      </c>
      <c r="B3645" s="3">
        <v>0</v>
      </c>
      <c r="C3645" s="9" t="s">
        <v>8221</v>
      </c>
      <c r="D3645" s="3">
        <v>0</v>
      </c>
      <c r="E3645">
        <f t="shared" si="56"/>
        <v>12679.210404000001</v>
      </c>
      <c r="F3645" s="3">
        <v>112.602</v>
      </c>
    </row>
    <row r="3646" spans="1:6" x14ac:dyDescent="0.25">
      <c r="A3646" s="3">
        <v>5000</v>
      </c>
      <c r="B3646" s="3">
        <v>821</v>
      </c>
      <c r="C3646" s="9" t="s">
        <v>8221</v>
      </c>
      <c r="D3646" s="3">
        <v>12</v>
      </c>
      <c r="E3646">
        <f t="shared" si="56"/>
        <v>10120.762404000001</v>
      </c>
      <c r="F3646" s="3">
        <v>112.602</v>
      </c>
    </row>
    <row r="3647" spans="1:6" x14ac:dyDescent="0.25">
      <c r="A3647" s="3">
        <v>1000</v>
      </c>
      <c r="B3647" s="3">
        <v>1</v>
      </c>
      <c r="C3647" s="9" t="s">
        <v>8221</v>
      </c>
      <c r="D3647" s="3">
        <v>1</v>
      </c>
      <c r="E3647">
        <f t="shared" si="56"/>
        <v>12455.006404000002</v>
      </c>
      <c r="F3647" s="3">
        <v>112.602</v>
      </c>
    </row>
    <row r="3648" spans="1:6" x14ac:dyDescent="0.25">
      <c r="A3648" s="3">
        <v>10000</v>
      </c>
      <c r="B3648" s="3">
        <v>481</v>
      </c>
      <c r="C3648" s="9" t="s">
        <v>8221</v>
      </c>
      <c r="D3648" s="3">
        <v>8</v>
      </c>
      <c r="E3648">
        <f t="shared" si="56"/>
        <v>10941.578404000002</v>
      </c>
      <c r="F3648" s="3">
        <v>112.602</v>
      </c>
    </row>
    <row r="3649" spans="1:6" x14ac:dyDescent="0.25">
      <c r="A3649" s="3">
        <v>500</v>
      </c>
      <c r="B3649" s="3">
        <v>30</v>
      </c>
      <c r="C3649" s="9" t="s">
        <v>8221</v>
      </c>
      <c r="D3649" s="3">
        <v>2</v>
      </c>
      <c r="E3649">
        <f t="shared" si="56"/>
        <v>12232.802404</v>
      </c>
      <c r="F3649" s="3">
        <v>112.602</v>
      </c>
    </row>
    <row r="3650" spans="1:6" x14ac:dyDescent="0.25">
      <c r="A3650" s="3">
        <v>40000</v>
      </c>
      <c r="B3650" s="3">
        <v>40153</v>
      </c>
      <c r="C3650" s="8" t="s">
        <v>8219</v>
      </c>
      <c r="D3650" s="3">
        <v>73</v>
      </c>
      <c r="E3650">
        <f t="shared" si="56"/>
        <v>1568.3184040000003</v>
      </c>
      <c r="F3650" s="3">
        <v>112.602</v>
      </c>
    </row>
    <row r="3651" spans="1:6" x14ac:dyDescent="0.25">
      <c r="A3651" s="3">
        <v>750</v>
      </c>
      <c r="B3651" s="3">
        <v>780</v>
      </c>
      <c r="C3651" s="8" t="s">
        <v>8219</v>
      </c>
      <c r="D3651" s="3">
        <v>8</v>
      </c>
      <c r="E3651">
        <f t="shared" ref="E3651:E3714" si="57">POWER(D3651-F3651,2)</f>
        <v>10941.578404000002</v>
      </c>
      <c r="F3651" s="3">
        <v>112.602</v>
      </c>
    </row>
    <row r="3652" spans="1:6" x14ac:dyDescent="0.25">
      <c r="A3652" s="3">
        <v>500</v>
      </c>
      <c r="B3652" s="3">
        <v>500</v>
      </c>
      <c r="C3652" s="8" t="s">
        <v>8219</v>
      </c>
      <c r="D3652" s="3">
        <v>17</v>
      </c>
      <c r="E3652">
        <f t="shared" si="57"/>
        <v>9139.7424040000005</v>
      </c>
      <c r="F3652" s="3">
        <v>112.602</v>
      </c>
    </row>
    <row r="3653" spans="1:6" x14ac:dyDescent="0.25">
      <c r="A3653" s="3">
        <v>500</v>
      </c>
      <c r="B3653" s="3">
        <v>520</v>
      </c>
      <c r="C3653" s="8" t="s">
        <v>8219</v>
      </c>
      <c r="D3653" s="3">
        <v>9</v>
      </c>
      <c r="E3653">
        <f t="shared" si="57"/>
        <v>10733.374404</v>
      </c>
      <c r="F3653" s="3">
        <v>112.602</v>
      </c>
    </row>
    <row r="3654" spans="1:6" x14ac:dyDescent="0.25">
      <c r="A3654" s="3">
        <v>300</v>
      </c>
      <c r="B3654" s="3">
        <v>752</v>
      </c>
      <c r="C3654" s="8" t="s">
        <v>8219</v>
      </c>
      <c r="D3654" s="3">
        <v>17</v>
      </c>
      <c r="E3654">
        <f t="shared" si="57"/>
        <v>9139.7424040000005</v>
      </c>
      <c r="F3654" s="3">
        <v>112.602</v>
      </c>
    </row>
    <row r="3655" spans="1:6" x14ac:dyDescent="0.25">
      <c r="A3655" s="3">
        <v>2000</v>
      </c>
      <c r="B3655" s="3">
        <v>2010</v>
      </c>
      <c r="C3655" s="8" t="s">
        <v>8219</v>
      </c>
      <c r="D3655" s="3">
        <v>33</v>
      </c>
      <c r="E3655">
        <f t="shared" si="57"/>
        <v>6336.4784040000004</v>
      </c>
      <c r="F3655" s="3">
        <v>112.602</v>
      </c>
    </row>
    <row r="3656" spans="1:6" x14ac:dyDescent="0.25">
      <c r="A3656" s="3">
        <v>1500</v>
      </c>
      <c r="B3656" s="3">
        <v>2616</v>
      </c>
      <c r="C3656" s="8" t="s">
        <v>8219</v>
      </c>
      <c r="D3656" s="3">
        <v>38</v>
      </c>
      <c r="E3656">
        <f t="shared" si="57"/>
        <v>5565.4584040000009</v>
      </c>
      <c r="F3656" s="3">
        <v>112.602</v>
      </c>
    </row>
    <row r="3657" spans="1:6" x14ac:dyDescent="0.25">
      <c r="A3657" s="3">
        <v>5000</v>
      </c>
      <c r="B3657" s="3">
        <v>5813</v>
      </c>
      <c r="C3657" s="8" t="s">
        <v>8219</v>
      </c>
      <c r="D3657" s="3">
        <v>79</v>
      </c>
      <c r="E3657">
        <f t="shared" si="57"/>
        <v>1129.0944040000002</v>
      </c>
      <c r="F3657" s="3">
        <v>112.602</v>
      </c>
    </row>
    <row r="3658" spans="1:6" x14ac:dyDescent="0.25">
      <c r="A3658" s="3">
        <v>5000</v>
      </c>
      <c r="B3658" s="3">
        <v>5291</v>
      </c>
      <c r="C3658" s="8" t="s">
        <v>8219</v>
      </c>
      <c r="D3658" s="3">
        <v>46</v>
      </c>
      <c r="E3658">
        <f t="shared" si="57"/>
        <v>4435.8264040000004</v>
      </c>
      <c r="F3658" s="3">
        <v>112.602</v>
      </c>
    </row>
    <row r="3659" spans="1:6" x14ac:dyDescent="0.25">
      <c r="A3659" s="3">
        <v>2000</v>
      </c>
      <c r="B3659" s="3">
        <v>2215</v>
      </c>
      <c r="C3659" s="8" t="s">
        <v>8219</v>
      </c>
      <c r="D3659" s="3">
        <v>20</v>
      </c>
      <c r="E3659">
        <f t="shared" si="57"/>
        <v>8575.1304040000014</v>
      </c>
      <c r="F3659" s="3">
        <v>112.602</v>
      </c>
    </row>
    <row r="3660" spans="1:6" x14ac:dyDescent="0.25">
      <c r="A3660" s="3">
        <v>1500</v>
      </c>
      <c r="B3660" s="3">
        <v>1510</v>
      </c>
      <c r="C3660" s="8" t="s">
        <v>8219</v>
      </c>
      <c r="D3660" s="3">
        <v>20</v>
      </c>
      <c r="E3660">
        <f t="shared" si="57"/>
        <v>8575.1304040000014</v>
      </c>
      <c r="F3660" s="3">
        <v>112.602</v>
      </c>
    </row>
    <row r="3661" spans="1:6" x14ac:dyDescent="0.25">
      <c r="A3661" s="3">
        <v>3000</v>
      </c>
      <c r="B3661" s="3">
        <v>3061</v>
      </c>
      <c r="C3661" s="8" t="s">
        <v>8219</v>
      </c>
      <c r="D3661" s="3">
        <v>13</v>
      </c>
      <c r="E3661">
        <f t="shared" si="57"/>
        <v>9920.5584040000012</v>
      </c>
      <c r="F3661" s="3">
        <v>112.602</v>
      </c>
    </row>
    <row r="3662" spans="1:6" x14ac:dyDescent="0.25">
      <c r="A3662" s="3">
        <v>250</v>
      </c>
      <c r="B3662" s="3">
        <v>250</v>
      </c>
      <c r="C3662" s="8" t="s">
        <v>8219</v>
      </c>
      <c r="D3662" s="3">
        <v>22</v>
      </c>
      <c r="E3662">
        <f t="shared" si="57"/>
        <v>8208.7224040000001</v>
      </c>
      <c r="F3662" s="3">
        <v>112.602</v>
      </c>
    </row>
    <row r="3663" spans="1:6" x14ac:dyDescent="0.25">
      <c r="A3663" s="3">
        <v>3000</v>
      </c>
      <c r="B3663" s="3">
        <v>3330</v>
      </c>
      <c r="C3663" s="8" t="s">
        <v>8219</v>
      </c>
      <c r="D3663" s="3">
        <v>36</v>
      </c>
      <c r="E3663">
        <f t="shared" si="57"/>
        <v>5867.8664040000003</v>
      </c>
      <c r="F3663" s="3">
        <v>112.602</v>
      </c>
    </row>
    <row r="3664" spans="1:6" x14ac:dyDescent="0.25">
      <c r="A3664" s="3">
        <v>8000</v>
      </c>
      <c r="B3664" s="3">
        <v>8114</v>
      </c>
      <c r="C3664" s="8" t="s">
        <v>8219</v>
      </c>
      <c r="D3664" s="3">
        <v>40</v>
      </c>
      <c r="E3664">
        <f t="shared" si="57"/>
        <v>5271.0504040000005</v>
      </c>
      <c r="F3664" s="3">
        <v>112.602</v>
      </c>
    </row>
    <row r="3665" spans="1:6" x14ac:dyDescent="0.25">
      <c r="A3665" s="3">
        <v>225</v>
      </c>
      <c r="B3665" s="3">
        <v>234</v>
      </c>
      <c r="C3665" s="8" t="s">
        <v>8219</v>
      </c>
      <c r="D3665" s="3">
        <v>9</v>
      </c>
      <c r="E3665">
        <f t="shared" si="57"/>
        <v>10733.374404</v>
      </c>
      <c r="F3665" s="3">
        <v>112.602</v>
      </c>
    </row>
    <row r="3666" spans="1:6" x14ac:dyDescent="0.25">
      <c r="A3666" s="3">
        <v>800</v>
      </c>
      <c r="B3666" s="3">
        <v>875</v>
      </c>
      <c r="C3666" s="8" t="s">
        <v>8219</v>
      </c>
      <c r="D3666" s="3">
        <v>19</v>
      </c>
      <c r="E3666">
        <f t="shared" si="57"/>
        <v>8761.3344040000011</v>
      </c>
      <c r="F3666" s="3">
        <v>112.602</v>
      </c>
    </row>
    <row r="3667" spans="1:6" x14ac:dyDescent="0.25">
      <c r="A3667" s="3">
        <v>620</v>
      </c>
      <c r="B3667" s="3">
        <v>714</v>
      </c>
      <c r="C3667" s="8" t="s">
        <v>8219</v>
      </c>
      <c r="D3667" s="3">
        <v>14</v>
      </c>
      <c r="E3667">
        <f t="shared" si="57"/>
        <v>9722.3544040000015</v>
      </c>
      <c r="F3667" s="3">
        <v>112.602</v>
      </c>
    </row>
    <row r="3668" spans="1:6" x14ac:dyDescent="0.25">
      <c r="A3668" s="3">
        <v>1200</v>
      </c>
      <c r="B3668" s="3">
        <v>1200</v>
      </c>
      <c r="C3668" s="8" t="s">
        <v>8219</v>
      </c>
      <c r="D3668" s="3">
        <v>38</v>
      </c>
      <c r="E3668">
        <f t="shared" si="57"/>
        <v>5565.4584040000009</v>
      </c>
      <c r="F3668" s="3">
        <v>112.602</v>
      </c>
    </row>
    <row r="3669" spans="1:6" x14ac:dyDescent="0.25">
      <c r="A3669" s="3">
        <v>3000</v>
      </c>
      <c r="B3669" s="3">
        <v>3095.11</v>
      </c>
      <c r="C3669" s="8" t="s">
        <v>8219</v>
      </c>
      <c r="D3669" s="3">
        <v>58</v>
      </c>
      <c r="E3669">
        <f t="shared" si="57"/>
        <v>2981.3784040000005</v>
      </c>
      <c r="F3669" s="3">
        <v>112.602</v>
      </c>
    </row>
    <row r="3670" spans="1:6" x14ac:dyDescent="0.25">
      <c r="A3670" s="3">
        <v>1000</v>
      </c>
      <c r="B3670" s="3">
        <v>1035</v>
      </c>
      <c r="C3670" s="8" t="s">
        <v>8219</v>
      </c>
      <c r="D3670" s="3">
        <v>28</v>
      </c>
      <c r="E3670">
        <f t="shared" si="57"/>
        <v>7157.4984040000008</v>
      </c>
      <c r="F3670" s="3">
        <v>112.602</v>
      </c>
    </row>
    <row r="3671" spans="1:6" x14ac:dyDescent="0.25">
      <c r="A3671" s="3">
        <v>1000</v>
      </c>
      <c r="B3671" s="3">
        <v>1382</v>
      </c>
      <c r="C3671" s="8" t="s">
        <v>8219</v>
      </c>
      <c r="D3671" s="3">
        <v>17</v>
      </c>
      <c r="E3671">
        <f t="shared" si="57"/>
        <v>9139.7424040000005</v>
      </c>
      <c r="F3671" s="3">
        <v>112.602</v>
      </c>
    </row>
    <row r="3672" spans="1:6" x14ac:dyDescent="0.25">
      <c r="A3672" s="3">
        <v>220</v>
      </c>
      <c r="B3672" s="3">
        <v>241</v>
      </c>
      <c r="C3672" s="8" t="s">
        <v>8219</v>
      </c>
      <c r="D3672" s="3">
        <v>12</v>
      </c>
      <c r="E3672">
        <f t="shared" si="57"/>
        <v>10120.762404000001</v>
      </c>
      <c r="F3672" s="3">
        <v>112.602</v>
      </c>
    </row>
    <row r="3673" spans="1:6" x14ac:dyDescent="0.25">
      <c r="A3673" s="3">
        <v>3500</v>
      </c>
      <c r="B3673" s="3">
        <v>3530</v>
      </c>
      <c r="C3673" s="8" t="s">
        <v>8219</v>
      </c>
      <c r="D3673" s="3">
        <v>40</v>
      </c>
      <c r="E3673">
        <f t="shared" si="57"/>
        <v>5271.0504040000005</v>
      </c>
      <c r="F3673" s="3">
        <v>112.602</v>
      </c>
    </row>
    <row r="3674" spans="1:6" x14ac:dyDescent="0.25">
      <c r="A3674" s="3">
        <v>3000</v>
      </c>
      <c r="B3674" s="3">
        <v>3046</v>
      </c>
      <c r="C3674" s="8" t="s">
        <v>8219</v>
      </c>
      <c r="D3674" s="3">
        <v>57</v>
      </c>
      <c r="E3674">
        <f t="shared" si="57"/>
        <v>3091.5824040000002</v>
      </c>
      <c r="F3674" s="3">
        <v>112.602</v>
      </c>
    </row>
    <row r="3675" spans="1:6" x14ac:dyDescent="0.25">
      <c r="A3675" s="3">
        <v>4000</v>
      </c>
      <c r="B3675" s="3">
        <v>4545</v>
      </c>
      <c r="C3675" s="8" t="s">
        <v>8219</v>
      </c>
      <c r="D3675" s="3">
        <v>114</v>
      </c>
      <c r="E3675">
        <f t="shared" si="57"/>
        <v>1.9544039999999891</v>
      </c>
      <c r="F3675" s="3">
        <v>112.602</v>
      </c>
    </row>
    <row r="3676" spans="1:6" x14ac:dyDescent="0.25">
      <c r="A3676" s="3">
        <v>4500</v>
      </c>
      <c r="B3676" s="3">
        <v>4500</v>
      </c>
      <c r="C3676" s="8" t="s">
        <v>8219</v>
      </c>
      <c r="D3676" s="3">
        <v>31</v>
      </c>
      <c r="E3676">
        <f t="shared" si="57"/>
        <v>6658.8864040000008</v>
      </c>
      <c r="F3676" s="3">
        <v>112.602</v>
      </c>
    </row>
    <row r="3677" spans="1:6" x14ac:dyDescent="0.25">
      <c r="A3677" s="3">
        <v>50</v>
      </c>
      <c r="B3677" s="3">
        <v>70</v>
      </c>
      <c r="C3677" s="8" t="s">
        <v>8219</v>
      </c>
      <c r="D3677" s="3">
        <v>3</v>
      </c>
      <c r="E3677">
        <f t="shared" si="57"/>
        <v>12012.598404</v>
      </c>
      <c r="F3677" s="3">
        <v>112.602</v>
      </c>
    </row>
    <row r="3678" spans="1:6" x14ac:dyDescent="0.25">
      <c r="A3678" s="3">
        <v>800</v>
      </c>
      <c r="B3678" s="3">
        <v>1030</v>
      </c>
      <c r="C3678" s="8" t="s">
        <v>8219</v>
      </c>
      <c r="D3678" s="3">
        <v>16</v>
      </c>
      <c r="E3678">
        <f t="shared" si="57"/>
        <v>9331.9464040000003</v>
      </c>
      <c r="F3678" s="3">
        <v>112.602</v>
      </c>
    </row>
    <row r="3679" spans="1:6" x14ac:dyDescent="0.25">
      <c r="A3679" s="3">
        <v>12000</v>
      </c>
      <c r="B3679" s="3">
        <v>12348.5</v>
      </c>
      <c r="C3679" s="8" t="s">
        <v>8219</v>
      </c>
      <c r="D3679" s="3">
        <v>199</v>
      </c>
      <c r="E3679">
        <f t="shared" si="57"/>
        <v>7464.614403999999</v>
      </c>
      <c r="F3679" s="3">
        <v>112.602</v>
      </c>
    </row>
    <row r="3680" spans="1:6" x14ac:dyDescent="0.25">
      <c r="A3680" s="3">
        <v>2000</v>
      </c>
      <c r="B3680" s="3">
        <v>2050</v>
      </c>
      <c r="C3680" s="8" t="s">
        <v>8219</v>
      </c>
      <c r="D3680" s="3">
        <v>31</v>
      </c>
      <c r="E3680">
        <f t="shared" si="57"/>
        <v>6658.8864040000008</v>
      </c>
      <c r="F3680" s="3">
        <v>112.602</v>
      </c>
    </row>
    <row r="3681" spans="1:6" x14ac:dyDescent="0.25">
      <c r="A3681" s="3">
        <v>2000</v>
      </c>
      <c r="B3681" s="3">
        <v>2202</v>
      </c>
      <c r="C3681" s="8" t="s">
        <v>8219</v>
      </c>
      <c r="D3681" s="3">
        <v>30</v>
      </c>
      <c r="E3681">
        <f t="shared" si="57"/>
        <v>6823.0904040000005</v>
      </c>
      <c r="F3681" s="3">
        <v>112.602</v>
      </c>
    </row>
    <row r="3682" spans="1:6" x14ac:dyDescent="0.25">
      <c r="A3682" s="3">
        <v>3000</v>
      </c>
      <c r="B3682" s="3">
        <v>3383</v>
      </c>
      <c r="C3682" s="8" t="s">
        <v>8219</v>
      </c>
      <c r="D3682" s="3">
        <v>34</v>
      </c>
      <c r="E3682">
        <f t="shared" si="57"/>
        <v>6178.2744040000007</v>
      </c>
      <c r="F3682" s="3">
        <v>112.602</v>
      </c>
    </row>
    <row r="3683" spans="1:6" x14ac:dyDescent="0.25">
      <c r="A3683" s="3">
        <v>1000</v>
      </c>
      <c r="B3683" s="3">
        <v>1119</v>
      </c>
      <c r="C3683" s="8" t="s">
        <v>8219</v>
      </c>
      <c r="D3683" s="3">
        <v>18</v>
      </c>
      <c r="E3683">
        <f t="shared" si="57"/>
        <v>8949.5384040000008</v>
      </c>
      <c r="F3683" s="3">
        <v>112.602</v>
      </c>
    </row>
    <row r="3684" spans="1:6" x14ac:dyDescent="0.25">
      <c r="A3684" s="3">
        <v>3000</v>
      </c>
      <c r="B3684" s="3">
        <v>4176</v>
      </c>
      <c r="C3684" s="8" t="s">
        <v>8219</v>
      </c>
      <c r="D3684" s="3">
        <v>67</v>
      </c>
      <c r="E3684">
        <f t="shared" si="57"/>
        <v>2079.5424040000003</v>
      </c>
      <c r="F3684" s="3">
        <v>112.602</v>
      </c>
    </row>
    <row r="3685" spans="1:6" x14ac:dyDescent="0.25">
      <c r="A3685" s="3">
        <v>3500</v>
      </c>
      <c r="B3685" s="3">
        <v>3880</v>
      </c>
      <c r="C3685" s="8" t="s">
        <v>8219</v>
      </c>
      <c r="D3685" s="3">
        <v>66</v>
      </c>
      <c r="E3685">
        <f t="shared" si="57"/>
        <v>2171.7464040000004</v>
      </c>
      <c r="F3685" s="3">
        <v>112.602</v>
      </c>
    </row>
    <row r="3686" spans="1:6" x14ac:dyDescent="0.25">
      <c r="A3686" s="3">
        <v>750</v>
      </c>
      <c r="B3686" s="3">
        <v>1043</v>
      </c>
      <c r="C3686" s="8" t="s">
        <v>8219</v>
      </c>
      <c r="D3686" s="3">
        <v>23</v>
      </c>
      <c r="E3686">
        <f t="shared" si="57"/>
        <v>8028.5184040000004</v>
      </c>
      <c r="F3686" s="3">
        <v>112.602</v>
      </c>
    </row>
    <row r="3687" spans="1:6" x14ac:dyDescent="0.25">
      <c r="A3687" s="3">
        <v>5000</v>
      </c>
      <c r="B3687" s="3">
        <v>5285</v>
      </c>
      <c r="C3687" s="8" t="s">
        <v>8219</v>
      </c>
      <c r="D3687" s="3">
        <v>126</v>
      </c>
      <c r="E3687">
        <f t="shared" si="57"/>
        <v>179.50640399999989</v>
      </c>
      <c r="F3687" s="3">
        <v>112.602</v>
      </c>
    </row>
    <row r="3688" spans="1:6" x14ac:dyDescent="0.25">
      <c r="A3688" s="3">
        <v>350</v>
      </c>
      <c r="B3688" s="3">
        <v>355</v>
      </c>
      <c r="C3688" s="8" t="s">
        <v>8219</v>
      </c>
      <c r="D3688" s="3">
        <v>6</v>
      </c>
      <c r="E3688">
        <f t="shared" si="57"/>
        <v>11363.986404000001</v>
      </c>
      <c r="F3688" s="3">
        <v>112.602</v>
      </c>
    </row>
    <row r="3689" spans="1:6" x14ac:dyDescent="0.25">
      <c r="A3689" s="3">
        <v>5000</v>
      </c>
      <c r="B3689" s="3">
        <v>5012.25</v>
      </c>
      <c r="C3689" s="8" t="s">
        <v>8219</v>
      </c>
      <c r="D3689" s="3">
        <v>25</v>
      </c>
      <c r="E3689">
        <f t="shared" si="57"/>
        <v>7674.1104040000009</v>
      </c>
      <c r="F3689" s="3">
        <v>112.602</v>
      </c>
    </row>
    <row r="3690" spans="1:6" x14ac:dyDescent="0.25">
      <c r="A3690" s="3">
        <v>3000</v>
      </c>
      <c r="B3690" s="3">
        <v>3275</v>
      </c>
      <c r="C3690" s="8" t="s">
        <v>8219</v>
      </c>
      <c r="D3690" s="3">
        <v>39</v>
      </c>
      <c r="E3690">
        <f t="shared" si="57"/>
        <v>5417.2544040000002</v>
      </c>
      <c r="F3690" s="3">
        <v>112.602</v>
      </c>
    </row>
    <row r="3691" spans="1:6" x14ac:dyDescent="0.25">
      <c r="A3691" s="3">
        <v>3000</v>
      </c>
      <c r="B3691" s="3">
        <v>3550</v>
      </c>
      <c r="C3691" s="8" t="s">
        <v>8219</v>
      </c>
      <c r="D3691" s="3">
        <v>62</v>
      </c>
      <c r="E3691">
        <f t="shared" si="57"/>
        <v>2560.5624040000002</v>
      </c>
      <c r="F3691" s="3">
        <v>112.602</v>
      </c>
    </row>
    <row r="3692" spans="1:6" x14ac:dyDescent="0.25">
      <c r="A3692" s="3">
        <v>1500</v>
      </c>
      <c r="B3692" s="3">
        <v>1800</v>
      </c>
      <c r="C3692" s="8" t="s">
        <v>8219</v>
      </c>
      <c r="D3692" s="3">
        <v>31</v>
      </c>
      <c r="E3692">
        <f t="shared" si="57"/>
        <v>6658.8864040000008</v>
      </c>
      <c r="F3692" s="3">
        <v>112.602</v>
      </c>
    </row>
    <row r="3693" spans="1:6" x14ac:dyDescent="0.25">
      <c r="A3693" s="3">
        <v>40000</v>
      </c>
      <c r="B3693" s="3">
        <v>51184</v>
      </c>
      <c r="C3693" s="8" t="s">
        <v>8219</v>
      </c>
      <c r="D3693" s="3">
        <v>274</v>
      </c>
      <c r="E3693">
        <f t="shared" si="57"/>
        <v>26049.314403999997</v>
      </c>
      <c r="F3693" s="3">
        <v>112.602</v>
      </c>
    </row>
    <row r="3694" spans="1:6" x14ac:dyDescent="0.25">
      <c r="A3694" s="3">
        <v>1000</v>
      </c>
      <c r="B3694" s="3">
        <v>1260</v>
      </c>
      <c r="C3694" s="8" t="s">
        <v>8219</v>
      </c>
      <c r="D3694" s="3">
        <v>17</v>
      </c>
      <c r="E3694">
        <f t="shared" si="57"/>
        <v>9139.7424040000005</v>
      </c>
      <c r="F3694" s="3">
        <v>112.602</v>
      </c>
    </row>
    <row r="3695" spans="1:6" x14ac:dyDescent="0.25">
      <c r="A3695" s="3">
        <v>333</v>
      </c>
      <c r="B3695" s="3">
        <v>430</v>
      </c>
      <c r="C3695" s="8" t="s">
        <v>8219</v>
      </c>
      <c r="D3695" s="3">
        <v>14</v>
      </c>
      <c r="E3695">
        <f t="shared" si="57"/>
        <v>9722.3544040000015</v>
      </c>
      <c r="F3695" s="3">
        <v>112.602</v>
      </c>
    </row>
    <row r="3696" spans="1:6" x14ac:dyDescent="0.25">
      <c r="A3696" s="3">
        <v>3500</v>
      </c>
      <c r="B3696" s="3">
        <v>3760</v>
      </c>
      <c r="C3696" s="8" t="s">
        <v>8219</v>
      </c>
      <c r="D3696" s="3">
        <v>60</v>
      </c>
      <c r="E3696">
        <f t="shared" si="57"/>
        <v>2766.9704040000006</v>
      </c>
      <c r="F3696" s="3">
        <v>112.602</v>
      </c>
    </row>
    <row r="3697" spans="1:6" x14ac:dyDescent="0.25">
      <c r="A3697" s="3">
        <v>4000</v>
      </c>
      <c r="B3697" s="3">
        <v>4005</v>
      </c>
      <c r="C3697" s="8" t="s">
        <v>8219</v>
      </c>
      <c r="D3697" s="3">
        <v>33</v>
      </c>
      <c r="E3697">
        <f t="shared" si="57"/>
        <v>6336.4784040000004</v>
      </c>
      <c r="F3697" s="3">
        <v>112.602</v>
      </c>
    </row>
    <row r="3698" spans="1:6" x14ac:dyDescent="0.25">
      <c r="A3698" s="3">
        <v>2000</v>
      </c>
      <c r="B3698" s="3">
        <v>3100</v>
      </c>
      <c r="C3698" s="8" t="s">
        <v>8219</v>
      </c>
      <c r="D3698" s="3">
        <v>78</v>
      </c>
      <c r="E3698">
        <f t="shared" si="57"/>
        <v>1197.2984040000003</v>
      </c>
      <c r="F3698" s="3">
        <v>112.602</v>
      </c>
    </row>
    <row r="3699" spans="1:6" x14ac:dyDescent="0.25">
      <c r="A3699" s="3">
        <v>2000</v>
      </c>
      <c r="B3699" s="3">
        <v>2160</v>
      </c>
      <c r="C3699" s="8" t="s">
        <v>8219</v>
      </c>
      <c r="D3699" s="3">
        <v>30</v>
      </c>
      <c r="E3699">
        <f t="shared" si="57"/>
        <v>6823.0904040000005</v>
      </c>
      <c r="F3699" s="3">
        <v>112.602</v>
      </c>
    </row>
    <row r="3700" spans="1:6" x14ac:dyDescent="0.25">
      <c r="A3700" s="3">
        <v>5000</v>
      </c>
      <c r="B3700" s="3">
        <v>5526</v>
      </c>
      <c r="C3700" s="8" t="s">
        <v>8219</v>
      </c>
      <c r="D3700" s="3">
        <v>136</v>
      </c>
      <c r="E3700">
        <f t="shared" si="57"/>
        <v>547.46640399999978</v>
      </c>
      <c r="F3700" s="3">
        <v>112.602</v>
      </c>
    </row>
    <row r="3701" spans="1:6" x14ac:dyDescent="0.25">
      <c r="A3701" s="3">
        <v>2500</v>
      </c>
      <c r="B3701" s="3">
        <v>2520</v>
      </c>
      <c r="C3701" s="8" t="s">
        <v>8219</v>
      </c>
      <c r="D3701" s="3">
        <v>40</v>
      </c>
      <c r="E3701">
        <f t="shared" si="57"/>
        <v>5271.0504040000005</v>
      </c>
      <c r="F3701" s="3">
        <v>112.602</v>
      </c>
    </row>
    <row r="3702" spans="1:6" x14ac:dyDescent="0.25">
      <c r="A3702" s="3">
        <v>500</v>
      </c>
      <c r="B3702" s="3">
        <v>606</v>
      </c>
      <c r="C3702" s="8" t="s">
        <v>8219</v>
      </c>
      <c r="D3702" s="3">
        <v>18</v>
      </c>
      <c r="E3702">
        <f t="shared" si="57"/>
        <v>8949.5384040000008</v>
      </c>
      <c r="F3702" s="3">
        <v>112.602</v>
      </c>
    </row>
    <row r="3703" spans="1:6" x14ac:dyDescent="0.25">
      <c r="A3703" s="3">
        <v>1500</v>
      </c>
      <c r="B3703" s="3">
        <v>1505</v>
      </c>
      <c r="C3703" s="8" t="s">
        <v>8219</v>
      </c>
      <c r="D3703" s="3">
        <v>39</v>
      </c>
      <c r="E3703">
        <f t="shared" si="57"/>
        <v>5417.2544040000002</v>
      </c>
      <c r="F3703" s="3">
        <v>112.602</v>
      </c>
    </row>
    <row r="3704" spans="1:6" x14ac:dyDescent="0.25">
      <c r="A3704" s="3">
        <v>3000</v>
      </c>
      <c r="B3704" s="3">
        <v>3275</v>
      </c>
      <c r="C3704" s="8" t="s">
        <v>8219</v>
      </c>
      <c r="D3704" s="3">
        <v>21</v>
      </c>
      <c r="E3704">
        <f t="shared" si="57"/>
        <v>8390.9264039999998</v>
      </c>
      <c r="F3704" s="3">
        <v>112.602</v>
      </c>
    </row>
    <row r="3705" spans="1:6" x14ac:dyDescent="0.25">
      <c r="A3705" s="3">
        <v>1050</v>
      </c>
      <c r="B3705" s="3">
        <v>1296</v>
      </c>
      <c r="C3705" s="8" t="s">
        <v>8219</v>
      </c>
      <c r="D3705" s="3">
        <v>30</v>
      </c>
      <c r="E3705">
        <f t="shared" si="57"/>
        <v>6823.0904040000005</v>
      </c>
      <c r="F3705" s="3">
        <v>112.602</v>
      </c>
    </row>
    <row r="3706" spans="1:6" x14ac:dyDescent="0.25">
      <c r="A3706" s="3">
        <v>300</v>
      </c>
      <c r="B3706" s="3">
        <v>409.01</v>
      </c>
      <c r="C3706" s="8" t="s">
        <v>8219</v>
      </c>
      <c r="D3706" s="3">
        <v>27</v>
      </c>
      <c r="E3706">
        <f t="shared" si="57"/>
        <v>7327.7024040000006</v>
      </c>
      <c r="F3706" s="3">
        <v>112.602</v>
      </c>
    </row>
    <row r="3707" spans="1:6" x14ac:dyDescent="0.25">
      <c r="A3707" s="3">
        <v>2827</v>
      </c>
      <c r="B3707" s="3">
        <v>2925</v>
      </c>
      <c r="C3707" s="8" t="s">
        <v>8219</v>
      </c>
      <c r="D3707" s="3">
        <v>35</v>
      </c>
      <c r="E3707">
        <f t="shared" si="57"/>
        <v>6022.070404000001</v>
      </c>
      <c r="F3707" s="3">
        <v>112.602</v>
      </c>
    </row>
    <row r="3708" spans="1:6" x14ac:dyDescent="0.25">
      <c r="A3708" s="3">
        <v>1500</v>
      </c>
      <c r="B3708" s="3">
        <v>1820</v>
      </c>
      <c r="C3708" s="8" t="s">
        <v>8219</v>
      </c>
      <c r="D3708" s="3">
        <v>13</v>
      </c>
      <c r="E3708">
        <f t="shared" si="57"/>
        <v>9920.5584040000012</v>
      </c>
      <c r="F3708" s="3">
        <v>112.602</v>
      </c>
    </row>
    <row r="3709" spans="1:6" x14ac:dyDescent="0.25">
      <c r="A3709" s="3">
        <v>1000</v>
      </c>
      <c r="B3709" s="3">
        <v>1860</v>
      </c>
      <c r="C3709" s="8" t="s">
        <v>8219</v>
      </c>
      <c r="D3709" s="3">
        <v>23</v>
      </c>
      <c r="E3709">
        <f t="shared" si="57"/>
        <v>8028.5184040000004</v>
      </c>
      <c r="F3709" s="3">
        <v>112.602</v>
      </c>
    </row>
    <row r="3710" spans="1:6" x14ac:dyDescent="0.25">
      <c r="A3710" s="3">
        <v>700</v>
      </c>
      <c r="B3710" s="3">
        <v>2100</v>
      </c>
      <c r="C3710" s="8" t="s">
        <v>8219</v>
      </c>
      <c r="D3710" s="3">
        <v>39</v>
      </c>
      <c r="E3710">
        <f t="shared" si="57"/>
        <v>5417.2544040000002</v>
      </c>
      <c r="F3710" s="3">
        <v>112.602</v>
      </c>
    </row>
    <row r="3711" spans="1:6" x14ac:dyDescent="0.25">
      <c r="A3711" s="3">
        <v>1000</v>
      </c>
      <c r="B3711" s="3">
        <v>1082.5</v>
      </c>
      <c r="C3711" s="8" t="s">
        <v>8219</v>
      </c>
      <c r="D3711" s="3">
        <v>35</v>
      </c>
      <c r="E3711">
        <f t="shared" si="57"/>
        <v>6022.070404000001</v>
      </c>
      <c r="F3711" s="3">
        <v>112.602</v>
      </c>
    </row>
    <row r="3712" spans="1:6" x14ac:dyDescent="0.25">
      <c r="A3712" s="3">
        <v>1300</v>
      </c>
      <c r="B3712" s="3">
        <v>1835</v>
      </c>
      <c r="C3712" s="8" t="s">
        <v>8219</v>
      </c>
      <c r="D3712" s="3">
        <v>27</v>
      </c>
      <c r="E3712">
        <f t="shared" si="57"/>
        <v>7327.7024040000006</v>
      </c>
      <c r="F3712" s="3">
        <v>112.602</v>
      </c>
    </row>
    <row r="3713" spans="1:6" x14ac:dyDescent="0.25">
      <c r="A3713" s="3">
        <v>500</v>
      </c>
      <c r="B3713" s="3">
        <v>570</v>
      </c>
      <c r="C3713" s="8" t="s">
        <v>8219</v>
      </c>
      <c r="D3713" s="3">
        <v>21</v>
      </c>
      <c r="E3713">
        <f t="shared" si="57"/>
        <v>8390.9264039999998</v>
      </c>
      <c r="F3713" s="3">
        <v>112.602</v>
      </c>
    </row>
    <row r="3714" spans="1:6" x14ac:dyDescent="0.25">
      <c r="A3714" s="3">
        <v>7500</v>
      </c>
      <c r="B3714" s="3">
        <v>11530</v>
      </c>
      <c r="C3714" s="8" t="s">
        <v>8219</v>
      </c>
      <c r="D3714" s="3">
        <v>104</v>
      </c>
      <c r="E3714">
        <f t="shared" si="57"/>
        <v>73.99440400000006</v>
      </c>
      <c r="F3714" s="3">
        <v>112.602</v>
      </c>
    </row>
    <row r="3715" spans="1:6" x14ac:dyDescent="0.25">
      <c r="A3715" s="3">
        <v>2000</v>
      </c>
      <c r="B3715" s="3">
        <v>2030</v>
      </c>
      <c r="C3715" s="8" t="s">
        <v>8219</v>
      </c>
      <c r="D3715" s="3">
        <v>19</v>
      </c>
      <c r="E3715">
        <f t="shared" ref="E3715:E3778" si="58">POWER(D3715-F3715,2)</f>
        <v>8761.3344040000011</v>
      </c>
      <c r="F3715" s="3">
        <v>112.602</v>
      </c>
    </row>
    <row r="3716" spans="1:6" x14ac:dyDescent="0.25">
      <c r="A3716" s="3">
        <v>10000</v>
      </c>
      <c r="B3716" s="3">
        <v>10235</v>
      </c>
      <c r="C3716" s="8" t="s">
        <v>8219</v>
      </c>
      <c r="D3716" s="3">
        <v>97</v>
      </c>
      <c r="E3716">
        <f t="shared" si="58"/>
        <v>243.42240400000011</v>
      </c>
      <c r="F3716" s="3">
        <v>112.602</v>
      </c>
    </row>
    <row r="3717" spans="1:6" x14ac:dyDescent="0.25">
      <c r="A3717" s="3">
        <v>3500</v>
      </c>
      <c r="B3717" s="3">
        <v>3590</v>
      </c>
      <c r="C3717" s="8" t="s">
        <v>8219</v>
      </c>
      <c r="D3717" s="3">
        <v>27</v>
      </c>
      <c r="E3717">
        <f t="shared" si="58"/>
        <v>7327.7024040000006</v>
      </c>
      <c r="F3717" s="3">
        <v>112.602</v>
      </c>
    </row>
    <row r="3718" spans="1:6" x14ac:dyDescent="0.25">
      <c r="A3718" s="3">
        <v>800</v>
      </c>
      <c r="B3718" s="3">
        <v>1246</v>
      </c>
      <c r="C3718" s="8" t="s">
        <v>8219</v>
      </c>
      <c r="D3718" s="3">
        <v>24</v>
      </c>
      <c r="E3718">
        <f t="shared" si="58"/>
        <v>7850.3144040000006</v>
      </c>
      <c r="F3718" s="3">
        <v>112.602</v>
      </c>
    </row>
    <row r="3719" spans="1:6" x14ac:dyDescent="0.25">
      <c r="A3719" s="3">
        <v>4000</v>
      </c>
      <c r="B3719" s="3">
        <v>4030</v>
      </c>
      <c r="C3719" s="8" t="s">
        <v>8219</v>
      </c>
      <c r="D3719" s="3">
        <v>13</v>
      </c>
      <c r="E3719">
        <f t="shared" si="58"/>
        <v>9920.5584040000012</v>
      </c>
      <c r="F3719" s="3">
        <v>112.602</v>
      </c>
    </row>
    <row r="3720" spans="1:6" x14ac:dyDescent="0.25">
      <c r="A3720" s="3">
        <v>500</v>
      </c>
      <c r="B3720" s="3">
        <v>1197</v>
      </c>
      <c r="C3720" s="8" t="s">
        <v>8219</v>
      </c>
      <c r="D3720" s="3">
        <v>46</v>
      </c>
      <c r="E3720">
        <f t="shared" si="58"/>
        <v>4435.8264040000004</v>
      </c>
      <c r="F3720" s="3">
        <v>112.602</v>
      </c>
    </row>
    <row r="3721" spans="1:6" x14ac:dyDescent="0.25">
      <c r="A3721" s="3">
        <v>200</v>
      </c>
      <c r="B3721" s="3">
        <v>420</v>
      </c>
      <c r="C3721" s="8" t="s">
        <v>8219</v>
      </c>
      <c r="D3721" s="3">
        <v>4</v>
      </c>
      <c r="E3721">
        <f t="shared" si="58"/>
        <v>11794.394404000001</v>
      </c>
      <c r="F3721" s="3">
        <v>112.602</v>
      </c>
    </row>
    <row r="3722" spans="1:6" x14ac:dyDescent="0.25">
      <c r="A3722" s="3">
        <v>3300</v>
      </c>
      <c r="B3722" s="3">
        <v>3449</v>
      </c>
      <c r="C3722" s="8" t="s">
        <v>8219</v>
      </c>
      <c r="D3722" s="3">
        <v>40</v>
      </c>
      <c r="E3722">
        <f t="shared" si="58"/>
        <v>5271.0504040000005</v>
      </c>
      <c r="F3722" s="3">
        <v>112.602</v>
      </c>
    </row>
    <row r="3723" spans="1:6" x14ac:dyDescent="0.25">
      <c r="A3723" s="3">
        <v>5000</v>
      </c>
      <c r="B3723" s="3">
        <v>5040</v>
      </c>
      <c r="C3723" s="8" t="s">
        <v>8219</v>
      </c>
      <c r="D3723" s="3">
        <v>44</v>
      </c>
      <c r="E3723">
        <f t="shared" si="58"/>
        <v>4706.2344040000007</v>
      </c>
      <c r="F3723" s="3">
        <v>112.602</v>
      </c>
    </row>
    <row r="3724" spans="1:6" x14ac:dyDescent="0.25">
      <c r="A3724" s="3">
        <v>1500</v>
      </c>
      <c r="B3724" s="3">
        <v>1668</v>
      </c>
      <c r="C3724" s="8" t="s">
        <v>8219</v>
      </c>
      <c r="D3724" s="3">
        <v>35</v>
      </c>
      <c r="E3724">
        <f t="shared" si="58"/>
        <v>6022.070404000001</v>
      </c>
      <c r="F3724" s="3">
        <v>112.602</v>
      </c>
    </row>
    <row r="3725" spans="1:6" x14ac:dyDescent="0.25">
      <c r="A3725" s="3">
        <v>4500</v>
      </c>
      <c r="B3725" s="3">
        <v>4592</v>
      </c>
      <c r="C3725" s="8" t="s">
        <v>8219</v>
      </c>
      <c r="D3725" s="3">
        <v>63</v>
      </c>
      <c r="E3725">
        <f t="shared" si="58"/>
        <v>2460.3584040000005</v>
      </c>
      <c r="F3725" s="3">
        <v>112.602</v>
      </c>
    </row>
    <row r="3726" spans="1:6" x14ac:dyDescent="0.25">
      <c r="A3726" s="3">
        <v>4300</v>
      </c>
      <c r="B3726" s="3">
        <v>4409.55</v>
      </c>
      <c r="C3726" s="8" t="s">
        <v>8219</v>
      </c>
      <c r="D3726" s="3">
        <v>89</v>
      </c>
      <c r="E3726">
        <f t="shared" si="58"/>
        <v>557.0544040000002</v>
      </c>
      <c r="F3726" s="3">
        <v>112.602</v>
      </c>
    </row>
    <row r="3727" spans="1:6" x14ac:dyDescent="0.25">
      <c r="A3727" s="3">
        <v>300</v>
      </c>
      <c r="B3727" s="3">
        <v>381</v>
      </c>
      <c r="C3727" s="8" t="s">
        <v>8219</v>
      </c>
      <c r="D3727" s="3">
        <v>15</v>
      </c>
      <c r="E3727">
        <f t="shared" si="58"/>
        <v>9526.150404</v>
      </c>
      <c r="F3727" s="3">
        <v>112.602</v>
      </c>
    </row>
    <row r="3728" spans="1:6" x14ac:dyDescent="0.25">
      <c r="A3728" s="3">
        <v>850</v>
      </c>
      <c r="B3728" s="3">
        <v>2879</v>
      </c>
      <c r="C3728" s="8" t="s">
        <v>8219</v>
      </c>
      <c r="D3728" s="3">
        <v>46</v>
      </c>
      <c r="E3728">
        <f t="shared" si="58"/>
        <v>4435.8264040000004</v>
      </c>
      <c r="F3728" s="3">
        <v>112.602</v>
      </c>
    </row>
    <row r="3729" spans="1:6" x14ac:dyDescent="0.25">
      <c r="A3729" s="3">
        <v>2000</v>
      </c>
      <c r="B3729" s="3">
        <v>2015</v>
      </c>
      <c r="C3729" s="8" t="s">
        <v>8219</v>
      </c>
      <c r="D3729" s="3">
        <v>33</v>
      </c>
      <c r="E3729">
        <f t="shared" si="58"/>
        <v>6336.4784040000004</v>
      </c>
      <c r="F3729" s="3">
        <v>112.602</v>
      </c>
    </row>
    <row r="3730" spans="1:6" x14ac:dyDescent="0.25">
      <c r="A3730" s="3">
        <v>20000</v>
      </c>
      <c r="B3730" s="3">
        <v>1862</v>
      </c>
      <c r="C3730" s="9" t="s">
        <v>8221</v>
      </c>
      <c r="D3730" s="3">
        <v>31</v>
      </c>
      <c r="E3730">
        <f t="shared" si="58"/>
        <v>6658.8864040000008</v>
      </c>
      <c r="F3730" s="3">
        <v>112.602</v>
      </c>
    </row>
    <row r="3731" spans="1:6" x14ac:dyDescent="0.25">
      <c r="A3731" s="3">
        <v>5000</v>
      </c>
      <c r="B3731" s="3">
        <v>362</v>
      </c>
      <c r="C3731" s="9" t="s">
        <v>8221</v>
      </c>
      <c r="D3731" s="3">
        <v>5</v>
      </c>
      <c r="E3731">
        <f t="shared" si="58"/>
        <v>11578.190404000001</v>
      </c>
      <c r="F3731" s="3">
        <v>112.602</v>
      </c>
    </row>
    <row r="3732" spans="1:6" x14ac:dyDescent="0.25">
      <c r="A3732" s="3">
        <v>1000</v>
      </c>
      <c r="B3732" s="3">
        <v>100</v>
      </c>
      <c r="C3732" s="9" t="s">
        <v>8221</v>
      </c>
      <c r="D3732" s="3">
        <v>1</v>
      </c>
      <c r="E3732">
        <f t="shared" si="58"/>
        <v>12455.006404000002</v>
      </c>
      <c r="F3732" s="3">
        <v>112.602</v>
      </c>
    </row>
    <row r="3733" spans="1:6" x14ac:dyDescent="0.25">
      <c r="A3733" s="3">
        <v>5500</v>
      </c>
      <c r="B3733" s="3">
        <v>620</v>
      </c>
      <c r="C3733" s="9" t="s">
        <v>8221</v>
      </c>
      <c r="D3733" s="3">
        <v>12</v>
      </c>
      <c r="E3733">
        <f t="shared" si="58"/>
        <v>10120.762404000001</v>
      </c>
      <c r="F3733" s="3">
        <v>112.602</v>
      </c>
    </row>
    <row r="3734" spans="1:6" x14ac:dyDescent="0.25">
      <c r="A3734" s="3">
        <v>850</v>
      </c>
      <c r="B3734" s="3">
        <v>131</v>
      </c>
      <c r="C3734" s="9" t="s">
        <v>8221</v>
      </c>
      <c r="D3734" s="3">
        <v>4</v>
      </c>
      <c r="E3734">
        <f t="shared" si="58"/>
        <v>11794.394404000001</v>
      </c>
      <c r="F3734" s="3">
        <v>112.602</v>
      </c>
    </row>
    <row r="3735" spans="1:6" x14ac:dyDescent="0.25">
      <c r="A3735" s="3">
        <v>1500</v>
      </c>
      <c r="B3735" s="3">
        <v>0</v>
      </c>
      <c r="C3735" s="9" t="s">
        <v>8221</v>
      </c>
      <c r="D3735" s="3">
        <v>0</v>
      </c>
      <c r="E3735">
        <f t="shared" si="58"/>
        <v>12679.210404000001</v>
      </c>
      <c r="F3735" s="3">
        <v>112.602</v>
      </c>
    </row>
    <row r="3736" spans="1:6" x14ac:dyDescent="0.25">
      <c r="A3736" s="3">
        <v>1500</v>
      </c>
      <c r="B3736" s="3">
        <v>427</v>
      </c>
      <c r="C3736" s="9" t="s">
        <v>8221</v>
      </c>
      <c r="D3736" s="3">
        <v>7</v>
      </c>
      <c r="E3736">
        <f t="shared" si="58"/>
        <v>11151.782404000001</v>
      </c>
      <c r="F3736" s="3">
        <v>112.602</v>
      </c>
    </row>
    <row r="3737" spans="1:6" x14ac:dyDescent="0.25">
      <c r="A3737" s="3">
        <v>150</v>
      </c>
      <c r="B3737" s="3">
        <v>20</v>
      </c>
      <c r="C3737" s="9" t="s">
        <v>8221</v>
      </c>
      <c r="D3737" s="3">
        <v>2</v>
      </c>
      <c r="E3737">
        <f t="shared" si="58"/>
        <v>12232.802404</v>
      </c>
      <c r="F3737" s="3">
        <v>112.602</v>
      </c>
    </row>
    <row r="3738" spans="1:6" x14ac:dyDescent="0.25">
      <c r="A3738" s="3">
        <v>1500</v>
      </c>
      <c r="B3738" s="3">
        <v>10</v>
      </c>
      <c r="C3738" s="9" t="s">
        <v>8221</v>
      </c>
      <c r="D3738" s="3">
        <v>1</v>
      </c>
      <c r="E3738">
        <f t="shared" si="58"/>
        <v>12455.006404000002</v>
      </c>
      <c r="F3738" s="3">
        <v>112.602</v>
      </c>
    </row>
    <row r="3739" spans="1:6" x14ac:dyDescent="0.25">
      <c r="A3739" s="3">
        <v>700</v>
      </c>
      <c r="B3739" s="3">
        <v>150</v>
      </c>
      <c r="C3739" s="9" t="s">
        <v>8221</v>
      </c>
      <c r="D3739" s="3">
        <v>4</v>
      </c>
      <c r="E3739">
        <f t="shared" si="58"/>
        <v>11794.394404000001</v>
      </c>
      <c r="F3739" s="3">
        <v>112.602</v>
      </c>
    </row>
    <row r="3740" spans="1:6" x14ac:dyDescent="0.25">
      <c r="A3740" s="3">
        <v>1500</v>
      </c>
      <c r="B3740" s="3">
        <v>270</v>
      </c>
      <c r="C3740" s="9" t="s">
        <v>8221</v>
      </c>
      <c r="D3740" s="3">
        <v>6</v>
      </c>
      <c r="E3740">
        <f t="shared" si="58"/>
        <v>11363.986404000001</v>
      </c>
      <c r="F3740" s="3">
        <v>112.602</v>
      </c>
    </row>
    <row r="3741" spans="1:6" x14ac:dyDescent="0.25">
      <c r="A3741" s="3">
        <v>4000</v>
      </c>
      <c r="B3741" s="3">
        <v>805</v>
      </c>
      <c r="C3741" s="9" t="s">
        <v>8221</v>
      </c>
      <c r="D3741" s="3">
        <v>8</v>
      </c>
      <c r="E3741">
        <f t="shared" si="58"/>
        <v>10941.578404000002</v>
      </c>
      <c r="F3741" s="3">
        <v>112.602</v>
      </c>
    </row>
    <row r="3742" spans="1:6" x14ac:dyDescent="0.25">
      <c r="A3742" s="3">
        <v>2000</v>
      </c>
      <c r="B3742" s="3">
        <v>358</v>
      </c>
      <c r="C3742" s="9" t="s">
        <v>8221</v>
      </c>
      <c r="D3742" s="3">
        <v>14</v>
      </c>
      <c r="E3742">
        <f t="shared" si="58"/>
        <v>9722.3544040000015</v>
      </c>
      <c r="F3742" s="3">
        <v>112.602</v>
      </c>
    </row>
    <row r="3743" spans="1:6" x14ac:dyDescent="0.25">
      <c r="A3743" s="3">
        <v>20000</v>
      </c>
      <c r="B3743" s="3">
        <v>0</v>
      </c>
      <c r="C3743" s="9" t="s">
        <v>8221</v>
      </c>
      <c r="D3743" s="3">
        <v>0</v>
      </c>
      <c r="E3743">
        <f t="shared" si="58"/>
        <v>12679.210404000001</v>
      </c>
      <c r="F3743" s="3">
        <v>112.602</v>
      </c>
    </row>
    <row r="3744" spans="1:6" x14ac:dyDescent="0.25">
      <c r="A3744" s="3">
        <v>5000</v>
      </c>
      <c r="B3744" s="3">
        <v>100</v>
      </c>
      <c r="C3744" s="9" t="s">
        <v>8221</v>
      </c>
      <c r="D3744" s="3">
        <v>4</v>
      </c>
      <c r="E3744">
        <f t="shared" si="58"/>
        <v>11794.394404000001</v>
      </c>
      <c r="F3744" s="3">
        <v>112.602</v>
      </c>
    </row>
    <row r="3745" spans="1:6" x14ac:dyDescent="0.25">
      <c r="A3745" s="3">
        <v>2200</v>
      </c>
      <c r="B3745" s="3">
        <v>0</v>
      </c>
      <c r="C3745" s="9" t="s">
        <v>8221</v>
      </c>
      <c r="D3745" s="3">
        <v>0</v>
      </c>
      <c r="E3745">
        <f t="shared" si="58"/>
        <v>12679.210404000001</v>
      </c>
      <c r="F3745" s="3">
        <v>112.602</v>
      </c>
    </row>
    <row r="3746" spans="1:6" x14ac:dyDescent="0.25">
      <c r="A3746" s="3">
        <v>1200</v>
      </c>
      <c r="B3746" s="3">
        <v>0</v>
      </c>
      <c r="C3746" s="9" t="s">
        <v>8221</v>
      </c>
      <c r="D3746" s="3">
        <v>0</v>
      </c>
      <c r="E3746">
        <f t="shared" si="58"/>
        <v>12679.210404000001</v>
      </c>
      <c r="F3746" s="3">
        <v>112.602</v>
      </c>
    </row>
    <row r="3747" spans="1:6" x14ac:dyDescent="0.25">
      <c r="A3747" s="3">
        <v>100</v>
      </c>
      <c r="B3747" s="3">
        <v>10</v>
      </c>
      <c r="C3747" s="9" t="s">
        <v>8221</v>
      </c>
      <c r="D3747" s="3">
        <v>1</v>
      </c>
      <c r="E3747">
        <f t="shared" si="58"/>
        <v>12455.006404000002</v>
      </c>
      <c r="F3747" s="3">
        <v>112.602</v>
      </c>
    </row>
    <row r="3748" spans="1:6" x14ac:dyDescent="0.25">
      <c r="A3748" s="3">
        <v>8500</v>
      </c>
      <c r="B3748" s="3">
        <v>202</v>
      </c>
      <c r="C3748" s="9" t="s">
        <v>8221</v>
      </c>
      <c r="D3748" s="3">
        <v>1</v>
      </c>
      <c r="E3748">
        <f t="shared" si="58"/>
        <v>12455.006404000002</v>
      </c>
      <c r="F3748" s="3">
        <v>112.602</v>
      </c>
    </row>
    <row r="3749" spans="1:6" x14ac:dyDescent="0.25">
      <c r="A3749" s="3">
        <v>2500</v>
      </c>
      <c r="B3749" s="3">
        <v>25</v>
      </c>
      <c r="C3749" s="9" t="s">
        <v>8221</v>
      </c>
      <c r="D3749" s="3">
        <v>1</v>
      </c>
      <c r="E3749">
        <f t="shared" si="58"/>
        <v>12455.006404000002</v>
      </c>
      <c r="F3749" s="3">
        <v>112.602</v>
      </c>
    </row>
    <row r="3750" spans="1:6" x14ac:dyDescent="0.25">
      <c r="A3750" s="3">
        <v>5000</v>
      </c>
      <c r="B3750" s="3">
        <v>5176</v>
      </c>
      <c r="C3750" s="8" t="s">
        <v>8219</v>
      </c>
      <c r="D3750" s="3">
        <v>52</v>
      </c>
      <c r="E3750">
        <f t="shared" si="58"/>
        <v>3672.6024040000007</v>
      </c>
      <c r="F3750" s="3">
        <v>112.602</v>
      </c>
    </row>
    <row r="3751" spans="1:6" x14ac:dyDescent="0.25">
      <c r="A3751" s="3">
        <v>500</v>
      </c>
      <c r="B3751" s="3">
        <v>525</v>
      </c>
      <c r="C3751" s="8" t="s">
        <v>8219</v>
      </c>
      <c r="D3751" s="3">
        <v>7</v>
      </c>
      <c r="E3751">
        <f t="shared" si="58"/>
        <v>11151.782404000001</v>
      </c>
      <c r="F3751" s="3">
        <v>112.602</v>
      </c>
    </row>
    <row r="3752" spans="1:6" x14ac:dyDescent="0.25">
      <c r="A3752" s="3">
        <v>6000</v>
      </c>
      <c r="B3752" s="3">
        <v>6027</v>
      </c>
      <c r="C3752" s="8" t="s">
        <v>8219</v>
      </c>
      <c r="D3752" s="3">
        <v>28</v>
      </c>
      <c r="E3752">
        <f t="shared" si="58"/>
        <v>7157.4984040000008</v>
      </c>
      <c r="F3752" s="3">
        <v>112.602</v>
      </c>
    </row>
    <row r="3753" spans="1:6" x14ac:dyDescent="0.25">
      <c r="A3753" s="3">
        <v>1000</v>
      </c>
      <c r="B3753" s="3">
        <v>1326</v>
      </c>
      <c r="C3753" s="8" t="s">
        <v>8219</v>
      </c>
      <c r="D3753" s="3">
        <v>11</v>
      </c>
      <c r="E3753">
        <f t="shared" si="58"/>
        <v>10322.966404000001</v>
      </c>
      <c r="F3753" s="3">
        <v>112.602</v>
      </c>
    </row>
    <row r="3754" spans="1:6" x14ac:dyDescent="0.25">
      <c r="A3754" s="3">
        <v>500</v>
      </c>
      <c r="B3754" s="3">
        <v>565</v>
      </c>
      <c r="C3754" s="8" t="s">
        <v>8219</v>
      </c>
      <c r="D3754" s="3">
        <v>15</v>
      </c>
      <c r="E3754">
        <f t="shared" si="58"/>
        <v>9526.150404</v>
      </c>
      <c r="F3754" s="3">
        <v>112.602</v>
      </c>
    </row>
    <row r="3755" spans="1:6" x14ac:dyDescent="0.25">
      <c r="A3755" s="3">
        <v>5000</v>
      </c>
      <c r="B3755" s="3">
        <v>5167</v>
      </c>
      <c r="C3755" s="8" t="s">
        <v>8219</v>
      </c>
      <c r="D3755" s="3">
        <v>30</v>
      </c>
      <c r="E3755">
        <f t="shared" si="58"/>
        <v>6823.0904040000005</v>
      </c>
      <c r="F3755" s="3">
        <v>112.602</v>
      </c>
    </row>
    <row r="3756" spans="1:6" x14ac:dyDescent="0.25">
      <c r="A3756" s="3">
        <v>2500</v>
      </c>
      <c r="B3756" s="3">
        <v>3000</v>
      </c>
      <c r="C3756" s="8" t="s">
        <v>8219</v>
      </c>
      <c r="D3756" s="3">
        <v>27</v>
      </c>
      <c r="E3756">
        <f t="shared" si="58"/>
        <v>7327.7024040000006</v>
      </c>
      <c r="F3756" s="3">
        <v>112.602</v>
      </c>
    </row>
    <row r="3757" spans="1:6" x14ac:dyDescent="0.25">
      <c r="A3757" s="3">
        <v>550</v>
      </c>
      <c r="B3757" s="3">
        <v>713</v>
      </c>
      <c r="C3757" s="8" t="s">
        <v>8219</v>
      </c>
      <c r="D3757" s="3">
        <v>28</v>
      </c>
      <c r="E3757">
        <f t="shared" si="58"/>
        <v>7157.4984040000008</v>
      </c>
      <c r="F3757" s="3">
        <v>112.602</v>
      </c>
    </row>
    <row r="3758" spans="1:6" x14ac:dyDescent="0.25">
      <c r="A3758" s="3">
        <v>4500</v>
      </c>
      <c r="B3758" s="3">
        <v>4550</v>
      </c>
      <c r="C3758" s="8" t="s">
        <v>8219</v>
      </c>
      <c r="D3758" s="3">
        <v>17</v>
      </c>
      <c r="E3758">
        <f t="shared" si="58"/>
        <v>9139.7424040000005</v>
      </c>
      <c r="F3758" s="3">
        <v>112.602</v>
      </c>
    </row>
    <row r="3759" spans="1:6" x14ac:dyDescent="0.25">
      <c r="A3759" s="3">
        <v>3500</v>
      </c>
      <c r="B3759" s="3">
        <v>3798</v>
      </c>
      <c r="C3759" s="8" t="s">
        <v>8219</v>
      </c>
      <c r="D3759" s="3">
        <v>50</v>
      </c>
      <c r="E3759">
        <f t="shared" si="58"/>
        <v>3919.0104040000006</v>
      </c>
      <c r="F3759" s="3">
        <v>112.602</v>
      </c>
    </row>
    <row r="3760" spans="1:6" x14ac:dyDescent="0.25">
      <c r="A3760" s="3">
        <v>1500</v>
      </c>
      <c r="B3760" s="3">
        <v>1535</v>
      </c>
      <c r="C3760" s="8" t="s">
        <v>8219</v>
      </c>
      <c r="D3760" s="3">
        <v>26</v>
      </c>
      <c r="E3760">
        <f t="shared" si="58"/>
        <v>7499.9064040000003</v>
      </c>
      <c r="F3760" s="3">
        <v>112.602</v>
      </c>
    </row>
    <row r="3761" spans="1:6" x14ac:dyDescent="0.25">
      <c r="A3761" s="3">
        <v>4000</v>
      </c>
      <c r="B3761" s="3">
        <v>4409.7700000000004</v>
      </c>
      <c r="C3761" s="8" t="s">
        <v>8219</v>
      </c>
      <c r="D3761" s="3">
        <v>88</v>
      </c>
      <c r="E3761">
        <f t="shared" si="58"/>
        <v>605.25840400000016</v>
      </c>
      <c r="F3761" s="3">
        <v>112.602</v>
      </c>
    </row>
    <row r="3762" spans="1:6" x14ac:dyDescent="0.25">
      <c r="A3762" s="3">
        <v>5000</v>
      </c>
      <c r="B3762" s="3">
        <v>5050.7700000000004</v>
      </c>
      <c r="C3762" s="8" t="s">
        <v>8219</v>
      </c>
      <c r="D3762" s="3">
        <v>91</v>
      </c>
      <c r="E3762">
        <f t="shared" si="58"/>
        <v>466.64640400000019</v>
      </c>
      <c r="F3762" s="3">
        <v>112.602</v>
      </c>
    </row>
    <row r="3763" spans="1:6" x14ac:dyDescent="0.25">
      <c r="A3763" s="3">
        <v>500</v>
      </c>
      <c r="B3763" s="3">
        <v>500</v>
      </c>
      <c r="C3763" s="8" t="s">
        <v>8219</v>
      </c>
      <c r="D3763" s="3">
        <v>3</v>
      </c>
      <c r="E3763">
        <f t="shared" si="58"/>
        <v>12012.598404</v>
      </c>
      <c r="F3763" s="3">
        <v>112.602</v>
      </c>
    </row>
    <row r="3764" spans="1:6" x14ac:dyDescent="0.25">
      <c r="A3764" s="3">
        <v>1250</v>
      </c>
      <c r="B3764" s="3">
        <v>1328</v>
      </c>
      <c r="C3764" s="8" t="s">
        <v>8219</v>
      </c>
      <c r="D3764" s="3">
        <v>28</v>
      </c>
      <c r="E3764">
        <f t="shared" si="58"/>
        <v>7157.4984040000008</v>
      </c>
      <c r="F3764" s="3">
        <v>112.602</v>
      </c>
    </row>
    <row r="3765" spans="1:6" x14ac:dyDescent="0.25">
      <c r="A3765" s="3">
        <v>5000</v>
      </c>
      <c r="B3765" s="3">
        <v>5000</v>
      </c>
      <c r="C3765" s="8" t="s">
        <v>8219</v>
      </c>
      <c r="D3765" s="3">
        <v>77</v>
      </c>
      <c r="E3765">
        <f t="shared" si="58"/>
        <v>1267.5024040000003</v>
      </c>
      <c r="F3765" s="3">
        <v>112.602</v>
      </c>
    </row>
    <row r="3766" spans="1:6" x14ac:dyDescent="0.25">
      <c r="A3766" s="3">
        <v>1500</v>
      </c>
      <c r="B3766" s="3">
        <v>1500</v>
      </c>
      <c r="C3766" s="8" t="s">
        <v>8219</v>
      </c>
      <c r="D3766" s="3">
        <v>27</v>
      </c>
      <c r="E3766">
        <f t="shared" si="58"/>
        <v>7327.7024040000006</v>
      </c>
      <c r="F3766" s="3">
        <v>112.602</v>
      </c>
    </row>
    <row r="3767" spans="1:6" x14ac:dyDescent="0.25">
      <c r="A3767" s="3">
        <v>7000</v>
      </c>
      <c r="B3767" s="3">
        <v>7942</v>
      </c>
      <c r="C3767" s="8" t="s">
        <v>8219</v>
      </c>
      <c r="D3767" s="3">
        <v>107</v>
      </c>
      <c r="E3767">
        <f t="shared" si="58"/>
        <v>31.382404000000044</v>
      </c>
      <c r="F3767" s="3">
        <v>112.602</v>
      </c>
    </row>
    <row r="3768" spans="1:6" x14ac:dyDescent="0.25">
      <c r="A3768" s="3">
        <v>10000</v>
      </c>
      <c r="B3768" s="3">
        <v>10265.01</v>
      </c>
      <c r="C3768" s="8" t="s">
        <v>8219</v>
      </c>
      <c r="D3768" s="3">
        <v>96</v>
      </c>
      <c r="E3768">
        <f t="shared" si="58"/>
        <v>275.62640400000015</v>
      </c>
      <c r="F3768" s="3">
        <v>112.602</v>
      </c>
    </row>
    <row r="3769" spans="1:6" x14ac:dyDescent="0.25">
      <c r="A3769" s="3">
        <v>2000</v>
      </c>
      <c r="B3769" s="3">
        <v>2335</v>
      </c>
      <c r="C3769" s="8" t="s">
        <v>8219</v>
      </c>
      <c r="D3769" s="3">
        <v>56</v>
      </c>
      <c r="E3769">
        <f t="shared" si="58"/>
        <v>3203.7864040000004</v>
      </c>
      <c r="F3769" s="3">
        <v>112.602</v>
      </c>
    </row>
    <row r="3770" spans="1:6" x14ac:dyDescent="0.25">
      <c r="A3770" s="3">
        <v>4000</v>
      </c>
      <c r="B3770" s="3">
        <v>4306.1099999999997</v>
      </c>
      <c r="C3770" s="8" t="s">
        <v>8219</v>
      </c>
      <c r="D3770" s="3">
        <v>58</v>
      </c>
      <c r="E3770">
        <f t="shared" si="58"/>
        <v>2981.3784040000005</v>
      </c>
      <c r="F3770" s="3">
        <v>112.602</v>
      </c>
    </row>
    <row r="3771" spans="1:6" x14ac:dyDescent="0.25">
      <c r="A3771" s="3">
        <v>1100</v>
      </c>
      <c r="B3771" s="3">
        <v>1100</v>
      </c>
      <c r="C3771" s="8" t="s">
        <v>8219</v>
      </c>
      <c r="D3771" s="3">
        <v>15</v>
      </c>
      <c r="E3771">
        <f t="shared" si="58"/>
        <v>9526.150404</v>
      </c>
      <c r="F3771" s="3">
        <v>112.602</v>
      </c>
    </row>
    <row r="3772" spans="1:6" x14ac:dyDescent="0.25">
      <c r="A3772" s="3">
        <v>2000</v>
      </c>
      <c r="B3772" s="3">
        <v>2000</v>
      </c>
      <c r="C3772" s="8" t="s">
        <v>8219</v>
      </c>
      <c r="D3772" s="3">
        <v>20</v>
      </c>
      <c r="E3772">
        <f t="shared" si="58"/>
        <v>8575.1304040000014</v>
      </c>
      <c r="F3772" s="3">
        <v>112.602</v>
      </c>
    </row>
    <row r="3773" spans="1:6" x14ac:dyDescent="0.25">
      <c r="A3773" s="3">
        <v>1000</v>
      </c>
      <c r="B3773" s="3">
        <v>1460</v>
      </c>
      <c r="C3773" s="8" t="s">
        <v>8219</v>
      </c>
      <c r="D3773" s="3">
        <v>38</v>
      </c>
      <c r="E3773">
        <f t="shared" si="58"/>
        <v>5565.4584040000009</v>
      </c>
      <c r="F3773" s="3">
        <v>112.602</v>
      </c>
    </row>
    <row r="3774" spans="1:6" x14ac:dyDescent="0.25">
      <c r="A3774" s="3">
        <v>5000</v>
      </c>
      <c r="B3774" s="3">
        <v>5510</v>
      </c>
      <c r="C3774" s="8" t="s">
        <v>8219</v>
      </c>
      <c r="D3774" s="3">
        <v>33</v>
      </c>
      <c r="E3774">
        <f t="shared" si="58"/>
        <v>6336.4784040000004</v>
      </c>
      <c r="F3774" s="3">
        <v>112.602</v>
      </c>
    </row>
    <row r="3775" spans="1:6" x14ac:dyDescent="0.25">
      <c r="A3775" s="3">
        <v>5000</v>
      </c>
      <c r="B3775" s="3">
        <v>5410</v>
      </c>
      <c r="C3775" s="8" t="s">
        <v>8219</v>
      </c>
      <c r="D3775" s="3">
        <v>57</v>
      </c>
      <c r="E3775">
        <f t="shared" si="58"/>
        <v>3091.5824040000002</v>
      </c>
      <c r="F3775" s="3">
        <v>112.602</v>
      </c>
    </row>
    <row r="3776" spans="1:6" x14ac:dyDescent="0.25">
      <c r="A3776" s="3">
        <v>2500</v>
      </c>
      <c r="B3776" s="3">
        <v>2500</v>
      </c>
      <c r="C3776" s="8" t="s">
        <v>8219</v>
      </c>
      <c r="D3776" s="3">
        <v>25</v>
      </c>
      <c r="E3776">
        <f t="shared" si="58"/>
        <v>7674.1104040000009</v>
      </c>
      <c r="F3776" s="3">
        <v>112.602</v>
      </c>
    </row>
    <row r="3777" spans="1:6" x14ac:dyDescent="0.25">
      <c r="A3777" s="3">
        <v>2000</v>
      </c>
      <c r="B3777" s="3">
        <v>2005</v>
      </c>
      <c r="C3777" s="8" t="s">
        <v>8219</v>
      </c>
      <c r="D3777" s="3">
        <v>14</v>
      </c>
      <c r="E3777">
        <f t="shared" si="58"/>
        <v>9722.3544040000015</v>
      </c>
      <c r="F3777" s="3">
        <v>112.602</v>
      </c>
    </row>
    <row r="3778" spans="1:6" x14ac:dyDescent="0.25">
      <c r="A3778" s="3">
        <v>8000</v>
      </c>
      <c r="B3778" s="3">
        <v>8537</v>
      </c>
      <c r="C3778" s="8" t="s">
        <v>8219</v>
      </c>
      <c r="D3778" s="3">
        <v>94</v>
      </c>
      <c r="E3778">
        <f t="shared" si="58"/>
        <v>346.03440400000017</v>
      </c>
      <c r="F3778" s="3">
        <v>112.602</v>
      </c>
    </row>
    <row r="3779" spans="1:6" x14ac:dyDescent="0.25">
      <c r="A3779" s="3">
        <v>2000</v>
      </c>
      <c r="B3779" s="3">
        <v>2864</v>
      </c>
      <c r="C3779" s="8" t="s">
        <v>8219</v>
      </c>
      <c r="D3779" s="3">
        <v>59</v>
      </c>
      <c r="E3779">
        <f t="shared" ref="E3779:E3842" si="59">POWER(D3779-F3779,2)</f>
        <v>2873.1744040000003</v>
      </c>
      <c r="F3779" s="3">
        <v>112.602</v>
      </c>
    </row>
    <row r="3780" spans="1:6" x14ac:dyDescent="0.25">
      <c r="A3780" s="3">
        <v>2400</v>
      </c>
      <c r="B3780" s="3">
        <v>2521</v>
      </c>
      <c r="C3780" s="8" t="s">
        <v>8219</v>
      </c>
      <c r="D3780" s="3">
        <v>36</v>
      </c>
      <c r="E3780">
        <f t="shared" si="59"/>
        <v>5867.8664040000003</v>
      </c>
      <c r="F3780" s="3">
        <v>112.602</v>
      </c>
    </row>
    <row r="3781" spans="1:6" x14ac:dyDescent="0.25">
      <c r="A3781" s="3">
        <v>15000</v>
      </c>
      <c r="B3781" s="3">
        <v>15597</v>
      </c>
      <c r="C3781" s="8" t="s">
        <v>8219</v>
      </c>
      <c r="D3781" s="3">
        <v>115</v>
      </c>
      <c r="E3781">
        <f t="shared" si="59"/>
        <v>5.7504039999999819</v>
      </c>
      <c r="F3781" s="3">
        <v>112.602</v>
      </c>
    </row>
    <row r="3782" spans="1:6" x14ac:dyDescent="0.25">
      <c r="A3782" s="3">
        <v>2500</v>
      </c>
      <c r="B3782" s="3">
        <v>3000</v>
      </c>
      <c r="C3782" s="8" t="s">
        <v>8219</v>
      </c>
      <c r="D3782" s="3">
        <v>30</v>
      </c>
      <c r="E3782">
        <f t="shared" si="59"/>
        <v>6823.0904040000005</v>
      </c>
      <c r="F3782" s="3">
        <v>112.602</v>
      </c>
    </row>
    <row r="3783" spans="1:6" x14ac:dyDescent="0.25">
      <c r="A3783" s="3">
        <v>4500</v>
      </c>
      <c r="B3783" s="3">
        <v>4935</v>
      </c>
      <c r="C3783" s="8" t="s">
        <v>8219</v>
      </c>
      <c r="D3783" s="3">
        <v>52</v>
      </c>
      <c r="E3783">
        <f t="shared" si="59"/>
        <v>3672.6024040000007</v>
      </c>
      <c r="F3783" s="3">
        <v>112.602</v>
      </c>
    </row>
    <row r="3784" spans="1:6" x14ac:dyDescent="0.25">
      <c r="A3784" s="3">
        <v>2000</v>
      </c>
      <c r="B3784" s="3">
        <v>2035</v>
      </c>
      <c r="C3784" s="8" t="s">
        <v>8219</v>
      </c>
      <c r="D3784" s="3">
        <v>27</v>
      </c>
      <c r="E3784">
        <f t="shared" si="59"/>
        <v>7327.7024040000006</v>
      </c>
      <c r="F3784" s="3">
        <v>112.602</v>
      </c>
    </row>
    <row r="3785" spans="1:6" x14ac:dyDescent="0.25">
      <c r="A3785" s="3">
        <v>1200</v>
      </c>
      <c r="B3785" s="3">
        <v>1547</v>
      </c>
      <c r="C3785" s="8" t="s">
        <v>8219</v>
      </c>
      <c r="D3785" s="3">
        <v>24</v>
      </c>
      <c r="E3785">
        <f t="shared" si="59"/>
        <v>7850.3144040000006</v>
      </c>
      <c r="F3785" s="3">
        <v>112.602</v>
      </c>
    </row>
    <row r="3786" spans="1:6" x14ac:dyDescent="0.25">
      <c r="A3786" s="3">
        <v>1000</v>
      </c>
      <c r="B3786" s="3">
        <v>1150</v>
      </c>
      <c r="C3786" s="8" t="s">
        <v>8219</v>
      </c>
      <c r="D3786" s="3">
        <v>10</v>
      </c>
      <c r="E3786">
        <f t="shared" si="59"/>
        <v>10527.170404</v>
      </c>
      <c r="F3786" s="3">
        <v>112.602</v>
      </c>
    </row>
    <row r="3787" spans="1:6" x14ac:dyDescent="0.25">
      <c r="A3787" s="3">
        <v>2000</v>
      </c>
      <c r="B3787" s="3">
        <v>3015</v>
      </c>
      <c r="C3787" s="8" t="s">
        <v>8219</v>
      </c>
      <c r="D3787" s="3">
        <v>30</v>
      </c>
      <c r="E3787">
        <f t="shared" si="59"/>
        <v>6823.0904040000005</v>
      </c>
      <c r="F3787" s="3">
        <v>112.602</v>
      </c>
    </row>
    <row r="3788" spans="1:6" x14ac:dyDescent="0.25">
      <c r="A3788" s="3">
        <v>6000</v>
      </c>
      <c r="B3788" s="3">
        <v>6658</v>
      </c>
      <c r="C3788" s="8" t="s">
        <v>8219</v>
      </c>
      <c r="D3788" s="3">
        <v>71</v>
      </c>
      <c r="E3788">
        <f t="shared" si="59"/>
        <v>1730.7264040000002</v>
      </c>
      <c r="F3788" s="3">
        <v>112.602</v>
      </c>
    </row>
    <row r="3789" spans="1:6" x14ac:dyDescent="0.25">
      <c r="A3789" s="3">
        <v>350</v>
      </c>
      <c r="B3789" s="3">
        <v>351</v>
      </c>
      <c r="C3789" s="8" t="s">
        <v>8219</v>
      </c>
      <c r="D3789" s="3">
        <v>10</v>
      </c>
      <c r="E3789">
        <f t="shared" si="59"/>
        <v>10527.170404</v>
      </c>
      <c r="F3789" s="3">
        <v>112.602</v>
      </c>
    </row>
    <row r="3790" spans="1:6" x14ac:dyDescent="0.25">
      <c r="A3790" s="3">
        <v>75000</v>
      </c>
      <c r="B3790" s="3">
        <v>500</v>
      </c>
      <c r="C3790" s="9" t="s">
        <v>8221</v>
      </c>
      <c r="D3790" s="3">
        <v>1</v>
      </c>
      <c r="E3790">
        <f t="shared" si="59"/>
        <v>12455.006404000002</v>
      </c>
      <c r="F3790" s="3">
        <v>112.602</v>
      </c>
    </row>
    <row r="3791" spans="1:6" x14ac:dyDescent="0.25">
      <c r="A3791" s="3">
        <v>3550</v>
      </c>
      <c r="B3791" s="3">
        <v>116</v>
      </c>
      <c r="C3791" s="9" t="s">
        <v>8221</v>
      </c>
      <c r="D3791" s="3">
        <v>4</v>
      </c>
      <c r="E3791">
        <f t="shared" si="59"/>
        <v>11794.394404000001</v>
      </c>
      <c r="F3791" s="3">
        <v>112.602</v>
      </c>
    </row>
    <row r="3792" spans="1:6" x14ac:dyDescent="0.25">
      <c r="A3792" s="3">
        <v>15000</v>
      </c>
      <c r="B3792" s="3">
        <v>0</v>
      </c>
      <c r="C3792" s="9" t="s">
        <v>8221</v>
      </c>
      <c r="D3792" s="3">
        <v>0</v>
      </c>
      <c r="E3792">
        <f t="shared" si="59"/>
        <v>12679.210404000001</v>
      </c>
      <c r="F3792" s="3">
        <v>112.602</v>
      </c>
    </row>
    <row r="3793" spans="1:6" x14ac:dyDescent="0.25">
      <c r="A3793" s="3">
        <v>1500</v>
      </c>
      <c r="B3793" s="3">
        <v>0</v>
      </c>
      <c r="C3793" s="9" t="s">
        <v>8221</v>
      </c>
      <c r="D3793" s="3">
        <v>0</v>
      </c>
      <c r="E3793">
        <f t="shared" si="59"/>
        <v>12679.210404000001</v>
      </c>
      <c r="F3793" s="3">
        <v>112.602</v>
      </c>
    </row>
    <row r="3794" spans="1:6" x14ac:dyDescent="0.25">
      <c r="A3794" s="3">
        <v>12500</v>
      </c>
      <c r="B3794" s="3">
        <v>35</v>
      </c>
      <c r="C3794" s="9" t="s">
        <v>8221</v>
      </c>
      <c r="D3794" s="3">
        <v>2</v>
      </c>
      <c r="E3794">
        <f t="shared" si="59"/>
        <v>12232.802404</v>
      </c>
      <c r="F3794" s="3">
        <v>112.602</v>
      </c>
    </row>
    <row r="3795" spans="1:6" x14ac:dyDescent="0.25">
      <c r="A3795" s="3">
        <v>7000</v>
      </c>
      <c r="B3795" s="3">
        <v>4176</v>
      </c>
      <c r="C3795" s="9" t="s">
        <v>8221</v>
      </c>
      <c r="D3795" s="3">
        <v>24</v>
      </c>
      <c r="E3795">
        <f t="shared" si="59"/>
        <v>7850.3144040000006</v>
      </c>
      <c r="F3795" s="3">
        <v>112.602</v>
      </c>
    </row>
    <row r="3796" spans="1:6" x14ac:dyDescent="0.25">
      <c r="A3796" s="3">
        <v>5000</v>
      </c>
      <c r="B3796" s="3">
        <v>50</v>
      </c>
      <c r="C3796" s="9" t="s">
        <v>8221</v>
      </c>
      <c r="D3796" s="3">
        <v>1</v>
      </c>
      <c r="E3796">
        <f t="shared" si="59"/>
        <v>12455.006404000002</v>
      </c>
      <c r="F3796" s="3">
        <v>112.602</v>
      </c>
    </row>
    <row r="3797" spans="1:6" x14ac:dyDescent="0.25">
      <c r="A3797" s="3">
        <v>600</v>
      </c>
      <c r="B3797" s="3">
        <v>10</v>
      </c>
      <c r="C3797" s="9" t="s">
        <v>8221</v>
      </c>
      <c r="D3797" s="3">
        <v>2</v>
      </c>
      <c r="E3797">
        <f t="shared" si="59"/>
        <v>12232.802404</v>
      </c>
      <c r="F3797" s="3">
        <v>112.602</v>
      </c>
    </row>
    <row r="3798" spans="1:6" x14ac:dyDescent="0.25">
      <c r="A3798" s="3">
        <v>22500</v>
      </c>
      <c r="B3798" s="3">
        <v>1</v>
      </c>
      <c r="C3798" s="9" t="s">
        <v>8221</v>
      </c>
      <c r="D3798" s="3">
        <v>1</v>
      </c>
      <c r="E3798">
        <f t="shared" si="59"/>
        <v>12455.006404000002</v>
      </c>
      <c r="F3798" s="3">
        <v>112.602</v>
      </c>
    </row>
    <row r="3799" spans="1:6" x14ac:dyDescent="0.25">
      <c r="A3799" s="3">
        <v>6000</v>
      </c>
      <c r="B3799" s="3">
        <v>5380</v>
      </c>
      <c r="C3799" s="9" t="s">
        <v>8221</v>
      </c>
      <c r="D3799" s="3">
        <v>37</v>
      </c>
      <c r="E3799">
        <f t="shared" si="59"/>
        <v>5715.6624040000006</v>
      </c>
      <c r="F3799" s="3">
        <v>112.602</v>
      </c>
    </row>
    <row r="3800" spans="1:6" x14ac:dyDescent="0.25">
      <c r="A3800" s="3">
        <v>70000</v>
      </c>
      <c r="B3800" s="3">
        <v>1025</v>
      </c>
      <c r="C3800" s="9" t="s">
        <v>8221</v>
      </c>
      <c r="D3800" s="3">
        <v>5</v>
      </c>
      <c r="E3800">
        <f t="shared" si="59"/>
        <v>11578.190404000001</v>
      </c>
      <c r="F3800" s="3">
        <v>112.602</v>
      </c>
    </row>
    <row r="3801" spans="1:6" x14ac:dyDescent="0.25">
      <c r="A3801" s="3">
        <v>10000</v>
      </c>
      <c r="B3801" s="3">
        <v>402</v>
      </c>
      <c r="C3801" s="9" t="s">
        <v>8221</v>
      </c>
      <c r="D3801" s="3">
        <v>4</v>
      </c>
      <c r="E3801">
        <f t="shared" si="59"/>
        <v>11794.394404000001</v>
      </c>
      <c r="F3801" s="3">
        <v>112.602</v>
      </c>
    </row>
    <row r="3802" spans="1:6" x14ac:dyDescent="0.25">
      <c r="A3802" s="3">
        <v>22000</v>
      </c>
      <c r="B3802" s="3">
        <v>881</v>
      </c>
      <c r="C3802" s="9" t="s">
        <v>8221</v>
      </c>
      <c r="D3802" s="3">
        <v>16</v>
      </c>
      <c r="E3802">
        <f t="shared" si="59"/>
        <v>9331.9464040000003</v>
      </c>
      <c r="F3802" s="3">
        <v>112.602</v>
      </c>
    </row>
    <row r="3803" spans="1:6" x14ac:dyDescent="0.25">
      <c r="A3803" s="3">
        <v>5000</v>
      </c>
      <c r="B3803" s="3">
        <v>426</v>
      </c>
      <c r="C3803" s="9" t="s">
        <v>8221</v>
      </c>
      <c r="D3803" s="3">
        <v>9</v>
      </c>
      <c r="E3803">
        <f t="shared" si="59"/>
        <v>10733.374404</v>
      </c>
      <c r="F3803" s="3">
        <v>112.602</v>
      </c>
    </row>
    <row r="3804" spans="1:6" x14ac:dyDescent="0.25">
      <c r="A3804" s="3">
        <v>3000</v>
      </c>
      <c r="B3804" s="3">
        <v>0</v>
      </c>
      <c r="C3804" s="9" t="s">
        <v>8221</v>
      </c>
      <c r="D3804" s="3">
        <v>0</v>
      </c>
      <c r="E3804">
        <f t="shared" si="59"/>
        <v>12679.210404000001</v>
      </c>
      <c r="F3804" s="3">
        <v>112.602</v>
      </c>
    </row>
    <row r="3805" spans="1:6" x14ac:dyDescent="0.25">
      <c r="A3805" s="3">
        <v>12000</v>
      </c>
      <c r="B3805" s="3">
        <v>2358</v>
      </c>
      <c r="C3805" s="9" t="s">
        <v>8221</v>
      </c>
      <c r="D3805" s="3">
        <v>40</v>
      </c>
      <c r="E3805">
        <f t="shared" si="59"/>
        <v>5271.0504040000005</v>
      </c>
      <c r="F3805" s="3">
        <v>112.602</v>
      </c>
    </row>
    <row r="3806" spans="1:6" x14ac:dyDescent="0.25">
      <c r="A3806" s="3">
        <v>8000</v>
      </c>
      <c r="B3806" s="3">
        <v>0</v>
      </c>
      <c r="C3806" s="9" t="s">
        <v>8221</v>
      </c>
      <c r="D3806" s="3">
        <v>0</v>
      </c>
      <c r="E3806">
        <f t="shared" si="59"/>
        <v>12679.210404000001</v>
      </c>
      <c r="F3806" s="3">
        <v>112.602</v>
      </c>
    </row>
    <row r="3807" spans="1:6" x14ac:dyDescent="0.25">
      <c r="A3807" s="3">
        <v>150000</v>
      </c>
      <c r="B3807" s="3">
        <v>3</v>
      </c>
      <c r="C3807" s="9" t="s">
        <v>8221</v>
      </c>
      <c r="D3807" s="3">
        <v>2</v>
      </c>
      <c r="E3807">
        <f t="shared" si="59"/>
        <v>12232.802404</v>
      </c>
      <c r="F3807" s="3">
        <v>112.602</v>
      </c>
    </row>
    <row r="3808" spans="1:6" x14ac:dyDescent="0.25">
      <c r="A3808" s="3">
        <v>7500</v>
      </c>
      <c r="B3808" s="3">
        <v>5</v>
      </c>
      <c r="C3808" s="9" t="s">
        <v>8221</v>
      </c>
      <c r="D3808" s="3">
        <v>1</v>
      </c>
      <c r="E3808">
        <f t="shared" si="59"/>
        <v>12455.006404000002</v>
      </c>
      <c r="F3808" s="3">
        <v>112.602</v>
      </c>
    </row>
    <row r="3809" spans="1:6" x14ac:dyDescent="0.25">
      <c r="A3809" s="3">
        <v>1500</v>
      </c>
      <c r="B3809" s="3">
        <v>455</v>
      </c>
      <c r="C3809" s="9" t="s">
        <v>8221</v>
      </c>
      <c r="D3809" s="3">
        <v>9</v>
      </c>
      <c r="E3809">
        <f t="shared" si="59"/>
        <v>10733.374404</v>
      </c>
      <c r="F3809" s="3">
        <v>112.602</v>
      </c>
    </row>
    <row r="3810" spans="1:6" x14ac:dyDescent="0.25">
      <c r="A3810" s="3">
        <v>1000</v>
      </c>
      <c r="B3810" s="3">
        <v>1000</v>
      </c>
      <c r="C3810" s="8" t="s">
        <v>8219</v>
      </c>
      <c r="D3810" s="3">
        <v>24</v>
      </c>
      <c r="E3810">
        <f t="shared" si="59"/>
        <v>7850.3144040000006</v>
      </c>
      <c r="F3810" s="3">
        <v>112.602</v>
      </c>
    </row>
    <row r="3811" spans="1:6" x14ac:dyDescent="0.25">
      <c r="A3811" s="3">
        <v>2000</v>
      </c>
      <c r="B3811" s="3">
        <v>2025</v>
      </c>
      <c r="C3811" s="8" t="s">
        <v>8219</v>
      </c>
      <c r="D3811" s="3">
        <v>38</v>
      </c>
      <c r="E3811">
        <f t="shared" si="59"/>
        <v>5565.4584040000009</v>
      </c>
      <c r="F3811" s="3">
        <v>112.602</v>
      </c>
    </row>
    <row r="3812" spans="1:6" x14ac:dyDescent="0.25">
      <c r="A3812" s="3">
        <v>1500</v>
      </c>
      <c r="B3812" s="3">
        <v>1826</v>
      </c>
      <c r="C3812" s="8" t="s">
        <v>8219</v>
      </c>
      <c r="D3812" s="3">
        <v>26</v>
      </c>
      <c r="E3812">
        <f t="shared" si="59"/>
        <v>7499.9064040000003</v>
      </c>
      <c r="F3812" s="3">
        <v>112.602</v>
      </c>
    </row>
    <row r="3813" spans="1:6" x14ac:dyDescent="0.25">
      <c r="A3813" s="3">
        <v>250</v>
      </c>
      <c r="B3813" s="3">
        <v>825</v>
      </c>
      <c r="C3813" s="8" t="s">
        <v>8219</v>
      </c>
      <c r="D3813" s="3">
        <v>19</v>
      </c>
      <c r="E3813">
        <f t="shared" si="59"/>
        <v>8761.3344040000011</v>
      </c>
      <c r="F3813" s="3">
        <v>112.602</v>
      </c>
    </row>
    <row r="3814" spans="1:6" x14ac:dyDescent="0.25">
      <c r="A3814" s="3">
        <v>2000</v>
      </c>
      <c r="B3814" s="3">
        <v>2191</v>
      </c>
      <c r="C3814" s="8" t="s">
        <v>8219</v>
      </c>
      <c r="D3814" s="3">
        <v>11</v>
      </c>
      <c r="E3814">
        <f t="shared" si="59"/>
        <v>10322.966404000001</v>
      </c>
      <c r="F3814" s="3">
        <v>112.602</v>
      </c>
    </row>
    <row r="3815" spans="1:6" x14ac:dyDescent="0.25">
      <c r="A3815" s="3">
        <v>2100</v>
      </c>
      <c r="B3815" s="3">
        <v>2119.9899999999998</v>
      </c>
      <c r="C3815" s="8" t="s">
        <v>8219</v>
      </c>
      <c r="D3815" s="3">
        <v>27</v>
      </c>
      <c r="E3815">
        <f t="shared" si="59"/>
        <v>7327.7024040000006</v>
      </c>
      <c r="F3815" s="3">
        <v>112.602</v>
      </c>
    </row>
    <row r="3816" spans="1:6" x14ac:dyDescent="0.25">
      <c r="A3816" s="3">
        <v>1500</v>
      </c>
      <c r="B3816" s="3">
        <v>2102</v>
      </c>
      <c r="C3816" s="8" t="s">
        <v>8219</v>
      </c>
      <c r="D3816" s="3">
        <v>34</v>
      </c>
      <c r="E3816">
        <f t="shared" si="59"/>
        <v>6178.2744040000007</v>
      </c>
      <c r="F3816" s="3">
        <v>112.602</v>
      </c>
    </row>
    <row r="3817" spans="1:6" x14ac:dyDescent="0.25">
      <c r="A3817" s="3">
        <v>1000</v>
      </c>
      <c r="B3817" s="3">
        <v>1000.01</v>
      </c>
      <c r="C3817" s="8" t="s">
        <v>8219</v>
      </c>
      <c r="D3817" s="3">
        <v>20</v>
      </c>
      <c r="E3817">
        <f t="shared" si="59"/>
        <v>8575.1304040000014</v>
      </c>
      <c r="F3817" s="3">
        <v>112.602</v>
      </c>
    </row>
    <row r="3818" spans="1:6" x14ac:dyDescent="0.25">
      <c r="A3818" s="3">
        <v>1500</v>
      </c>
      <c r="B3818" s="3">
        <v>1788.57</v>
      </c>
      <c r="C3818" s="8" t="s">
        <v>8219</v>
      </c>
      <c r="D3818" s="3">
        <v>37</v>
      </c>
      <c r="E3818">
        <f t="shared" si="59"/>
        <v>5715.6624040000006</v>
      </c>
      <c r="F3818" s="3">
        <v>112.602</v>
      </c>
    </row>
    <row r="3819" spans="1:6" x14ac:dyDescent="0.25">
      <c r="A3819" s="3">
        <v>2000</v>
      </c>
      <c r="B3819" s="3">
        <v>2145</v>
      </c>
      <c r="C3819" s="8" t="s">
        <v>8219</v>
      </c>
      <c r="D3819" s="3">
        <v>20</v>
      </c>
      <c r="E3819">
        <f t="shared" si="59"/>
        <v>8575.1304040000014</v>
      </c>
      <c r="F3819" s="3">
        <v>112.602</v>
      </c>
    </row>
    <row r="3820" spans="1:6" x14ac:dyDescent="0.25">
      <c r="A3820" s="3">
        <v>250</v>
      </c>
      <c r="B3820" s="3">
        <v>570</v>
      </c>
      <c r="C3820" s="8" t="s">
        <v>8219</v>
      </c>
      <c r="D3820" s="3">
        <v>10</v>
      </c>
      <c r="E3820">
        <f t="shared" si="59"/>
        <v>10527.170404</v>
      </c>
      <c r="F3820" s="3">
        <v>112.602</v>
      </c>
    </row>
    <row r="3821" spans="1:6" x14ac:dyDescent="0.25">
      <c r="A3821" s="3">
        <v>1000</v>
      </c>
      <c r="B3821" s="3">
        <v>1064</v>
      </c>
      <c r="C3821" s="8" t="s">
        <v>8219</v>
      </c>
      <c r="D3821" s="3">
        <v>26</v>
      </c>
      <c r="E3821">
        <f t="shared" si="59"/>
        <v>7499.9064040000003</v>
      </c>
      <c r="F3821" s="3">
        <v>112.602</v>
      </c>
    </row>
    <row r="3822" spans="1:6" x14ac:dyDescent="0.25">
      <c r="A3822" s="3">
        <v>300</v>
      </c>
      <c r="B3822" s="3">
        <v>430</v>
      </c>
      <c r="C3822" s="8" t="s">
        <v>8219</v>
      </c>
      <c r="D3822" s="3">
        <v>20</v>
      </c>
      <c r="E3822">
        <f t="shared" si="59"/>
        <v>8575.1304040000014</v>
      </c>
      <c r="F3822" s="3">
        <v>112.602</v>
      </c>
    </row>
    <row r="3823" spans="1:6" x14ac:dyDescent="0.25">
      <c r="A3823" s="3">
        <v>3500</v>
      </c>
      <c r="B3823" s="3">
        <v>3659</v>
      </c>
      <c r="C3823" s="8" t="s">
        <v>8219</v>
      </c>
      <c r="D3823" s="3">
        <v>46</v>
      </c>
      <c r="E3823">
        <f t="shared" si="59"/>
        <v>4435.8264040000004</v>
      </c>
      <c r="F3823" s="3">
        <v>112.602</v>
      </c>
    </row>
    <row r="3824" spans="1:6" x14ac:dyDescent="0.25">
      <c r="A3824" s="3">
        <v>5000</v>
      </c>
      <c r="B3824" s="3">
        <v>5501</v>
      </c>
      <c r="C3824" s="8" t="s">
        <v>8219</v>
      </c>
      <c r="D3824" s="3">
        <v>76</v>
      </c>
      <c r="E3824">
        <f t="shared" si="59"/>
        <v>1339.7064040000002</v>
      </c>
      <c r="F3824" s="3">
        <v>112.602</v>
      </c>
    </row>
    <row r="3825" spans="1:6" x14ac:dyDescent="0.25">
      <c r="A3825" s="3">
        <v>2500</v>
      </c>
      <c r="B3825" s="3">
        <v>2650</v>
      </c>
      <c r="C3825" s="8" t="s">
        <v>8219</v>
      </c>
      <c r="D3825" s="3">
        <v>41</v>
      </c>
      <c r="E3825">
        <f t="shared" si="59"/>
        <v>5126.8464040000008</v>
      </c>
      <c r="F3825" s="3">
        <v>112.602</v>
      </c>
    </row>
    <row r="3826" spans="1:6" x14ac:dyDescent="0.25">
      <c r="A3826" s="3">
        <v>250</v>
      </c>
      <c r="B3826" s="3">
        <v>270</v>
      </c>
      <c r="C3826" s="8" t="s">
        <v>8219</v>
      </c>
      <c r="D3826" s="3">
        <v>7</v>
      </c>
      <c r="E3826">
        <f t="shared" si="59"/>
        <v>11151.782404000001</v>
      </c>
      <c r="F3826" s="3">
        <v>112.602</v>
      </c>
    </row>
    <row r="3827" spans="1:6" x14ac:dyDescent="0.25">
      <c r="A3827" s="3">
        <v>5000</v>
      </c>
      <c r="B3827" s="3">
        <v>5271</v>
      </c>
      <c r="C3827" s="8" t="s">
        <v>8219</v>
      </c>
      <c r="D3827" s="3">
        <v>49</v>
      </c>
      <c r="E3827">
        <f t="shared" si="59"/>
        <v>4045.2144040000003</v>
      </c>
      <c r="F3827" s="3">
        <v>112.602</v>
      </c>
    </row>
    <row r="3828" spans="1:6" x14ac:dyDescent="0.25">
      <c r="A3828" s="3">
        <v>600</v>
      </c>
      <c r="B3828" s="3">
        <v>715</v>
      </c>
      <c r="C3828" s="8" t="s">
        <v>8219</v>
      </c>
      <c r="D3828" s="3">
        <v>26</v>
      </c>
      <c r="E3828">
        <f t="shared" si="59"/>
        <v>7499.9064040000003</v>
      </c>
      <c r="F3828" s="3">
        <v>112.602</v>
      </c>
    </row>
    <row r="3829" spans="1:6" x14ac:dyDescent="0.25">
      <c r="A3829" s="3">
        <v>3000</v>
      </c>
      <c r="B3829" s="3">
        <v>4580</v>
      </c>
      <c r="C3829" s="8" t="s">
        <v>8219</v>
      </c>
      <c r="D3829" s="3">
        <v>65</v>
      </c>
      <c r="E3829">
        <f t="shared" si="59"/>
        <v>2265.9504040000002</v>
      </c>
      <c r="F3829" s="3">
        <v>112.602</v>
      </c>
    </row>
    <row r="3830" spans="1:6" x14ac:dyDescent="0.25">
      <c r="A3830" s="3">
        <v>5000</v>
      </c>
      <c r="B3830" s="3">
        <v>5000</v>
      </c>
      <c r="C3830" s="8" t="s">
        <v>8219</v>
      </c>
      <c r="D3830" s="3">
        <v>28</v>
      </c>
      <c r="E3830">
        <f t="shared" si="59"/>
        <v>7157.4984040000008</v>
      </c>
      <c r="F3830" s="3">
        <v>112.602</v>
      </c>
    </row>
    <row r="3831" spans="1:6" x14ac:dyDescent="0.25">
      <c r="A3831" s="3">
        <v>500</v>
      </c>
      <c r="B3831" s="3">
        <v>501</v>
      </c>
      <c r="C3831" s="8" t="s">
        <v>8219</v>
      </c>
      <c r="D3831" s="3">
        <v>8</v>
      </c>
      <c r="E3831">
        <f t="shared" si="59"/>
        <v>10941.578404000002</v>
      </c>
      <c r="F3831" s="3">
        <v>112.602</v>
      </c>
    </row>
    <row r="3832" spans="1:6" x14ac:dyDescent="0.25">
      <c r="A3832" s="3">
        <v>100</v>
      </c>
      <c r="B3832" s="3">
        <v>225</v>
      </c>
      <c r="C3832" s="8" t="s">
        <v>8219</v>
      </c>
      <c r="D3832" s="3">
        <v>3</v>
      </c>
      <c r="E3832">
        <f t="shared" si="59"/>
        <v>12012.598404</v>
      </c>
      <c r="F3832" s="3">
        <v>112.602</v>
      </c>
    </row>
    <row r="3833" spans="1:6" x14ac:dyDescent="0.25">
      <c r="A3833" s="3">
        <v>500</v>
      </c>
      <c r="B3833" s="3">
        <v>530.11</v>
      </c>
      <c r="C3833" s="8" t="s">
        <v>8219</v>
      </c>
      <c r="D3833" s="3">
        <v>9</v>
      </c>
      <c r="E3833">
        <f t="shared" si="59"/>
        <v>10733.374404</v>
      </c>
      <c r="F3833" s="3">
        <v>112.602</v>
      </c>
    </row>
    <row r="3834" spans="1:6" x14ac:dyDescent="0.25">
      <c r="A3834" s="3">
        <v>1200</v>
      </c>
      <c r="B3834" s="3">
        <v>1256</v>
      </c>
      <c r="C3834" s="8" t="s">
        <v>8219</v>
      </c>
      <c r="D3834" s="3">
        <v>9</v>
      </c>
      <c r="E3834">
        <f t="shared" si="59"/>
        <v>10733.374404</v>
      </c>
      <c r="F3834" s="3">
        <v>112.602</v>
      </c>
    </row>
    <row r="3835" spans="1:6" x14ac:dyDescent="0.25">
      <c r="A3835" s="3">
        <v>1200</v>
      </c>
      <c r="B3835" s="3">
        <v>1400</v>
      </c>
      <c r="C3835" s="8" t="s">
        <v>8219</v>
      </c>
      <c r="D3835" s="3">
        <v>20</v>
      </c>
      <c r="E3835">
        <f t="shared" si="59"/>
        <v>8575.1304040000014</v>
      </c>
      <c r="F3835" s="3">
        <v>112.602</v>
      </c>
    </row>
    <row r="3836" spans="1:6" x14ac:dyDescent="0.25">
      <c r="A3836" s="3">
        <v>3000</v>
      </c>
      <c r="B3836" s="3">
        <v>3271</v>
      </c>
      <c r="C3836" s="8" t="s">
        <v>8219</v>
      </c>
      <c r="D3836" s="3">
        <v>57</v>
      </c>
      <c r="E3836">
        <f t="shared" si="59"/>
        <v>3091.5824040000002</v>
      </c>
      <c r="F3836" s="3">
        <v>112.602</v>
      </c>
    </row>
    <row r="3837" spans="1:6" x14ac:dyDescent="0.25">
      <c r="A3837" s="3">
        <v>200</v>
      </c>
      <c r="B3837" s="3">
        <v>320</v>
      </c>
      <c r="C3837" s="8" t="s">
        <v>8219</v>
      </c>
      <c r="D3837" s="3">
        <v>8</v>
      </c>
      <c r="E3837">
        <f t="shared" si="59"/>
        <v>10941.578404000002</v>
      </c>
      <c r="F3837" s="3">
        <v>112.602</v>
      </c>
    </row>
    <row r="3838" spans="1:6" x14ac:dyDescent="0.25">
      <c r="A3838" s="3">
        <v>800</v>
      </c>
      <c r="B3838" s="3">
        <v>900</v>
      </c>
      <c r="C3838" s="8" t="s">
        <v>8219</v>
      </c>
      <c r="D3838" s="3">
        <v>14</v>
      </c>
      <c r="E3838">
        <f t="shared" si="59"/>
        <v>9722.3544040000015</v>
      </c>
      <c r="F3838" s="3">
        <v>112.602</v>
      </c>
    </row>
    <row r="3839" spans="1:6" x14ac:dyDescent="0.25">
      <c r="A3839" s="3">
        <v>2000</v>
      </c>
      <c r="B3839" s="3">
        <v>2042</v>
      </c>
      <c r="C3839" s="8" t="s">
        <v>8219</v>
      </c>
      <c r="D3839" s="3">
        <v>17</v>
      </c>
      <c r="E3839">
        <f t="shared" si="59"/>
        <v>9139.7424040000005</v>
      </c>
      <c r="F3839" s="3">
        <v>112.602</v>
      </c>
    </row>
    <row r="3840" spans="1:6" x14ac:dyDescent="0.25">
      <c r="A3840" s="3">
        <v>100000</v>
      </c>
      <c r="B3840" s="3">
        <v>100824</v>
      </c>
      <c r="C3840" s="8" t="s">
        <v>8219</v>
      </c>
      <c r="D3840" s="3">
        <v>100</v>
      </c>
      <c r="E3840">
        <f t="shared" si="59"/>
        <v>158.81040400000009</v>
      </c>
      <c r="F3840" s="3">
        <v>112.602</v>
      </c>
    </row>
    <row r="3841" spans="1:6" x14ac:dyDescent="0.25">
      <c r="A3841" s="3">
        <v>2000</v>
      </c>
      <c r="B3841" s="3">
        <v>2025</v>
      </c>
      <c r="C3841" s="8" t="s">
        <v>8219</v>
      </c>
      <c r="D3841" s="3">
        <v>32</v>
      </c>
      <c r="E3841">
        <f t="shared" si="59"/>
        <v>6496.682404000001</v>
      </c>
      <c r="F3841" s="3">
        <v>112.602</v>
      </c>
    </row>
    <row r="3842" spans="1:6" x14ac:dyDescent="0.25">
      <c r="A3842" s="3">
        <v>1</v>
      </c>
      <c r="B3842" s="3">
        <v>65</v>
      </c>
      <c r="C3842" s="8" t="s">
        <v>8219</v>
      </c>
      <c r="D3842" s="3">
        <v>3</v>
      </c>
      <c r="E3842">
        <f t="shared" si="59"/>
        <v>12012.598404</v>
      </c>
      <c r="F3842" s="3">
        <v>112.602</v>
      </c>
    </row>
    <row r="3843" spans="1:6" x14ac:dyDescent="0.25">
      <c r="A3843" s="3">
        <v>10000</v>
      </c>
      <c r="B3843" s="3">
        <v>872</v>
      </c>
      <c r="C3843" s="9" t="s">
        <v>8221</v>
      </c>
      <c r="D3843" s="3">
        <v>34</v>
      </c>
      <c r="E3843">
        <f t="shared" ref="E3843:E3906" si="60">POWER(D3843-F3843,2)</f>
        <v>6178.2744040000007</v>
      </c>
      <c r="F3843" s="3">
        <v>112.602</v>
      </c>
    </row>
    <row r="3844" spans="1:6" x14ac:dyDescent="0.25">
      <c r="A3844" s="3">
        <v>5000</v>
      </c>
      <c r="B3844" s="3">
        <v>1097</v>
      </c>
      <c r="C3844" s="9" t="s">
        <v>8221</v>
      </c>
      <c r="D3844" s="3">
        <v>23</v>
      </c>
      <c r="E3844">
        <f t="shared" si="60"/>
        <v>8028.5184040000004</v>
      </c>
      <c r="F3844" s="3">
        <v>112.602</v>
      </c>
    </row>
    <row r="3845" spans="1:6" x14ac:dyDescent="0.25">
      <c r="A3845" s="3">
        <v>5000</v>
      </c>
      <c r="B3845" s="3">
        <v>1065</v>
      </c>
      <c r="C3845" s="9" t="s">
        <v>8221</v>
      </c>
      <c r="D3845" s="3">
        <v>19</v>
      </c>
      <c r="E3845">
        <f t="shared" si="60"/>
        <v>8761.3344040000011</v>
      </c>
      <c r="F3845" s="3">
        <v>112.602</v>
      </c>
    </row>
    <row r="3846" spans="1:6" x14ac:dyDescent="0.25">
      <c r="A3846" s="3">
        <v>9800</v>
      </c>
      <c r="B3846" s="3">
        <v>4066</v>
      </c>
      <c r="C3846" s="9" t="s">
        <v>8221</v>
      </c>
      <c r="D3846" s="3">
        <v>50</v>
      </c>
      <c r="E3846">
        <f t="shared" si="60"/>
        <v>3919.0104040000006</v>
      </c>
      <c r="F3846" s="3">
        <v>112.602</v>
      </c>
    </row>
    <row r="3847" spans="1:6" x14ac:dyDescent="0.25">
      <c r="A3847" s="3">
        <v>40000</v>
      </c>
      <c r="B3847" s="3">
        <v>842</v>
      </c>
      <c r="C3847" s="9" t="s">
        <v>8221</v>
      </c>
      <c r="D3847" s="3">
        <v>12</v>
      </c>
      <c r="E3847">
        <f t="shared" si="60"/>
        <v>10120.762404000001</v>
      </c>
      <c r="F3847" s="3">
        <v>112.602</v>
      </c>
    </row>
    <row r="3848" spans="1:6" x14ac:dyDescent="0.25">
      <c r="A3848" s="3">
        <v>7000</v>
      </c>
      <c r="B3848" s="3">
        <v>189</v>
      </c>
      <c r="C3848" s="9" t="s">
        <v>8221</v>
      </c>
      <c r="D3848" s="3">
        <v>8</v>
      </c>
      <c r="E3848">
        <f t="shared" si="60"/>
        <v>10941.578404000002</v>
      </c>
      <c r="F3848" s="3">
        <v>112.602</v>
      </c>
    </row>
    <row r="3849" spans="1:6" x14ac:dyDescent="0.25">
      <c r="A3849" s="3">
        <v>10500</v>
      </c>
      <c r="B3849" s="3">
        <v>1697</v>
      </c>
      <c r="C3849" s="9" t="s">
        <v>8221</v>
      </c>
      <c r="D3849" s="3">
        <v>9</v>
      </c>
      <c r="E3849">
        <f t="shared" si="60"/>
        <v>10733.374404</v>
      </c>
      <c r="F3849" s="3">
        <v>112.602</v>
      </c>
    </row>
    <row r="3850" spans="1:6" x14ac:dyDescent="0.25">
      <c r="A3850" s="3">
        <v>13000</v>
      </c>
      <c r="B3850" s="3">
        <v>2129</v>
      </c>
      <c r="C3850" s="9" t="s">
        <v>8221</v>
      </c>
      <c r="D3850" s="3">
        <v>43</v>
      </c>
      <c r="E3850">
        <f t="shared" si="60"/>
        <v>4844.4384040000004</v>
      </c>
      <c r="F3850" s="3">
        <v>112.602</v>
      </c>
    </row>
    <row r="3851" spans="1:6" x14ac:dyDescent="0.25">
      <c r="A3851" s="3">
        <v>30000</v>
      </c>
      <c r="B3851" s="3">
        <v>2113</v>
      </c>
      <c r="C3851" s="9" t="s">
        <v>8221</v>
      </c>
      <c r="D3851" s="3">
        <v>28</v>
      </c>
      <c r="E3851">
        <f t="shared" si="60"/>
        <v>7157.4984040000008</v>
      </c>
      <c r="F3851" s="3">
        <v>112.602</v>
      </c>
    </row>
    <row r="3852" spans="1:6" x14ac:dyDescent="0.25">
      <c r="A3852" s="3">
        <v>1000</v>
      </c>
      <c r="B3852" s="3">
        <v>38</v>
      </c>
      <c r="C3852" s="9" t="s">
        <v>8221</v>
      </c>
      <c r="D3852" s="3">
        <v>4</v>
      </c>
      <c r="E3852">
        <f t="shared" si="60"/>
        <v>11794.394404000001</v>
      </c>
      <c r="F3852" s="3">
        <v>112.602</v>
      </c>
    </row>
    <row r="3853" spans="1:6" x14ac:dyDescent="0.25">
      <c r="A3853" s="3">
        <v>2500</v>
      </c>
      <c r="B3853" s="3">
        <v>852</v>
      </c>
      <c r="C3853" s="9" t="s">
        <v>8221</v>
      </c>
      <c r="D3853" s="3">
        <v>24</v>
      </c>
      <c r="E3853">
        <f t="shared" si="60"/>
        <v>7850.3144040000006</v>
      </c>
      <c r="F3853" s="3">
        <v>112.602</v>
      </c>
    </row>
    <row r="3854" spans="1:6" x14ac:dyDescent="0.25">
      <c r="A3854" s="3">
        <v>10000</v>
      </c>
      <c r="B3854" s="3">
        <v>20</v>
      </c>
      <c r="C3854" s="9" t="s">
        <v>8221</v>
      </c>
      <c r="D3854" s="3">
        <v>2</v>
      </c>
      <c r="E3854">
        <f t="shared" si="60"/>
        <v>12232.802404</v>
      </c>
      <c r="F3854" s="3">
        <v>112.602</v>
      </c>
    </row>
    <row r="3855" spans="1:6" x14ac:dyDescent="0.25">
      <c r="A3855" s="3">
        <v>100000</v>
      </c>
      <c r="B3855" s="3">
        <v>26</v>
      </c>
      <c r="C3855" s="9" t="s">
        <v>8221</v>
      </c>
      <c r="D3855" s="3">
        <v>2</v>
      </c>
      <c r="E3855">
        <f t="shared" si="60"/>
        <v>12232.802404</v>
      </c>
      <c r="F3855" s="3">
        <v>112.602</v>
      </c>
    </row>
    <row r="3856" spans="1:6" x14ac:dyDescent="0.25">
      <c r="A3856" s="3">
        <v>11000</v>
      </c>
      <c r="B3856" s="3">
        <v>1788</v>
      </c>
      <c r="C3856" s="9" t="s">
        <v>8221</v>
      </c>
      <c r="D3856" s="3">
        <v>20</v>
      </c>
      <c r="E3856">
        <f t="shared" si="60"/>
        <v>8575.1304040000014</v>
      </c>
      <c r="F3856" s="3">
        <v>112.602</v>
      </c>
    </row>
    <row r="3857" spans="1:6" x14ac:dyDescent="0.25">
      <c r="A3857" s="3">
        <v>1000</v>
      </c>
      <c r="B3857" s="3">
        <v>25</v>
      </c>
      <c r="C3857" s="9" t="s">
        <v>8221</v>
      </c>
      <c r="D3857" s="3">
        <v>1</v>
      </c>
      <c r="E3857">
        <f t="shared" si="60"/>
        <v>12455.006404000002</v>
      </c>
      <c r="F3857" s="3">
        <v>112.602</v>
      </c>
    </row>
    <row r="3858" spans="1:6" x14ac:dyDescent="0.25">
      <c r="A3858" s="3">
        <v>5000</v>
      </c>
      <c r="B3858" s="3">
        <v>1</v>
      </c>
      <c r="C3858" s="9" t="s">
        <v>8221</v>
      </c>
      <c r="D3858" s="3">
        <v>1</v>
      </c>
      <c r="E3858">
        <f t="shared" si="60"/>
        <v>12455.006404000002</v>
      </c>
      <c r="F3858" s="3">
        <v>112.602</v>
      </c>
    </row>
    <row r="3859" spans="1:6" x14ac:dyDescent="0.25">
      <c r="A3859" s="3">
        <v>5000</v>
      </c>
      <c r="B3859" s="3">
        <v>260</v>
      </c>
      <c r="C3859" s="9" t="s">
        <v>8221</v>
      </c>
      <c r="D3859" s="3">
        <v>4</v>
      </c>
      <c r="E3859">
        <f t="shared" si="60"/>
        <v>11794.394404000001</v>
      </c>
      <c r="F3859" s="3">
        <v>112.602</v>
      </c>
    </row>
    <row r="3860" spans="1:6" x14ac:dyDescent="0.25">
      <c r="A3860" s="3">
        <v>500</v>
      </c>
      <c r="B3860" s="3">
        <v>10</v>
      </c>
      <c r="C3860" s="9" t="s">
        <v>8221</v>
      </c>
      <c r="D3860" s="3">
        <v>1</v>
      </c>
      <c r="E3860">
        <f t="shared" si="60"/>
        <v>12455.006404000002</v>
      </c>
      <c r="F3860" s="3">
        <v>112.602</v>
      </c>
    </row>
    <row r="3861" spans="1:6" x14ac:dyDescent="0.25">
      <c r="A3861" s="3">
        <v>2500</v>
      </c>
      <c r="B3861" s="3">
        <v>1</v>
      </c>
      <c r="C3861" s="9" t="s">
        <v>8221</v>
      </c>
      <c r="D3861" s="3">
        <v>1</v>
      </c>
      <c r="E3861">
        <f t="shared" si="60"/>
        <v>12455.006404000002</v>
      </c>
      <c r="F3861" s="3">
        <v>112.602</v>
      </c>
    </row>
    <row r="3862" spans="1:6" x14ac:dyDescent="0.25">
      <c r="A3862" s="3">
        <v>6000</v>
      </c>
      <c r="B3862" s="3">
        <v>1060</v>
      </c>
      <c r="C3862" s="9" t="s">
        <v>8221</v>
      </c>
      <c r="D3862" s="3">
        <v>13</v>
      </c>
      <c r="E3862">
        <f t="shared" si="60"/>
        <v>9920.5584040000012</v>
      </c>
      <c r="F3862" s="3">
        <v>112.602</v>
      </c>
    </row>
    <row r="3863" spans="1:6" x14ac:dyDescent="0.25">
      <c r="A3863" s="3">
        <v>2000</v>
      </c>
      <c r="B3863" s="3">
        <v>100</v>
      </c>
      <c r="C3863" s="9" t="s">
        <v>8221</v>
      </c>
      <c r="D3863" s="3">
        <v>1</v>
      </c>
      <c r="E3863">
        <f t="shared" si="60"/>
        <v>12455.006404000002</v>
      </c>
      <c r="F3863" s="3">
        <v>112.602</v>
      </c>
    </row>
    <row r="3864" spans="1:6" x14ac:dyDescent="0.25">
      <c r="A3864" s="3">
        <v>7500</v>
      </c>
      <c r="B3864" s="3">
        <v>1</v>
      </c>
      <c r="C3864" s="9" t="s">
        <v>8221</v>
      </c>
      <c r="D3864" s="3">
        <v>1</v>
      </c>
      <c r="E3864">
        <f t="shared" si="60"/>
        <v>12455.006404000002</v>
      </c>
      <c r="F3864" s="3">
        <v>112.602</v>
      </c>
    </row>
    <row r="3865" spans="1:6" x14ac:dyDescent="0.25">
      <c r="A3865" s="3">
        <v>6000</v>
      </c>
      <c r="B3865" s="3">
        <v>0</v>
      </c>
      <c r="C3865" s="9" t="s">
        <v>8221</v>
      </c>
      <c r="D3865" s="3">
        <v>0</v>
      </c>
      <c r="E3865">
        <f t="shared" si="60"/>
        <v>12679.210404000001</v>
      </c>
      <c r="F3865" s="3">
        <v>112.602</v>
      </c>
    </row>
    <row r="3866" spans="1:6" x14ac:dyDescent="0.25">
      <c r="A3866" s="3">
        <v>5000</v>
      </c>
      <c r="B3866" s="3">
        <v>60</v>
      </c>
      <c r="C3866" s="9" t="s">
        <v>8221</v>
      </c>
      <c r="D3866" s="3">
        <v>3</v>
      </c>
      <c r="E3866">
        <f t="shared" si="60"/>
        <v>12012.598404</v>
      </c>
      <c r="F3866" s="3">
        <v>112.602</v>
      </c>
    </row>
    <row r="3867" spans="1:6" x14ac:dyDescent="0.25">
      <c r="A3867" s="3">
        <v>2413</v>
      </c>
      <c r="B3867" s="3">
        <v>650</v>
      </c>
      <c r="C3867" s="9" t="s">
        <v>8221</v>
      </c>
      <c r="D3867" s="3">
        <v>14</v>
      </c>
      <c r="E3867">
        <f t="shared" si="60"/>
        <v>9722.3544040000015</v>
      </c>
      <c r="F3867" s="3">
        <v>112.602</v>
      </c>
    </row>
    <row r="3868" spans="1:6" x14ac:dyDescent="0.25">
      <c r="A3868" s="3">
        <v>2000</v>
      </c>
      <c r="B3868" s="3">
        <v>11</v>
      </c>
      <c r="C3868" s="9" t="s">
        <v>8221</v>
      </c>
      <c r="D3868" s="3">
        <v>2</v>
      </c>
      <c r="E3868">
        <f t="shared" si="60"/>
        <v>12232.802404</v>
      </c>
      <c r="F3868" s="3">
        <v>112.602</v>
      </c>
    </row>
    <row r="3869" spans="1:6" x14ac:dyDescent="0.25">
      <c r="A3869" s="3">
        <v>2000</v>
      </c>
      <c r="B3869" s="3">
        <v>251</v>
      </c>
      <c r="C3869" s="9" t="s">
        <v>8221</v>
      </c>
      <c r="D3869" s="3">
        <v>5</v>
      </c>
      <c r="E3869">
        <f t="shared" si="60"/>
        <v>11578.190404000001</v>
      </c>
      <c r="F3869" s="3">
        <v>112.602</v>
      </c>
    </row>
    <row r="3870" spans="1:6" x14ac:dyDescent="0.25">
      <c r="A3870" s="3">
        <v>5000</v>
      </c>
      <c r="B3870" s="3">
        <v>10</v>
      </c>
      <c r="C3870" s="7" t="s">
        <v>8220</v>
      </c>
      <c r="D3870" s="3">
        <v>1</v>
      </c>
      <c r="E3870">
        <f t="shared" si="60"/>
        <v>12455.006404000002</v>
      </c>
      <c r="F3870" s="3">
        <v>112.602</v>
      </c>
    </row>
    <row r="3871" spans="1:6" x14ac:dyDescent="0.25">
      <c r="A3871" s="3">
        <v>13111</v>
      </c>
      <c r="B3871" s="3">
        <v>452</v>
      </c>
      <c r="C3871" s="7" t="s">
        <v>8220</v>
      </c>
      <c r="D3871" s="3">
        <v>15</v>
      </c>
      <c r="E3871">
        <f t="shared" si="60"/>
        <v>9526.150404</v>
      </c>
      <c r="F3871" s="3">
        <v>112.602</v>
      </c>
    </row>
    <row r="3872" spans="1:6" x14ac:dyDescent="0.25">
      <c r="A3872" s="3">
        <v>10000</v>
      </c>
      <c r="B3872" s="3">
        <v>1500</v>
      </c>
      <c r="C3872" s="7" t="s">
        <v>8220</v>
      </c>
      <c r="D3872" s="3">
        <v>10</v>
      </c>
      <c r="E3872">
        <f t="shared" si="60"/>
        <v>10527.170404</v>
      </c>
      <c r="F3872" s="3">
        <v>112.602</v>
      </c>
    </row>
    <row r="3873" spans="1:6" x14ac:dyDescent="0.25">
      <c r="A3873" s="3">
        <v>1500</v>
      </c>
      <c r="B3873" s="3">
        <v>40</v>
      </c>
      <c r="C3873" s="7" t="s">
        <v>8220</v>
      </c>
      <c r="D3873" s="3">
        <v>3</v>
      </c>
      <c r="E3873">
        <f t="shared" si="60"/>
        <v>12012.598404</v>
      </c>
      <c r="F3873" s="3">
        <v>112.602</v>
      </c>
    </row>
    <row r="3874" spans="1:6" x14ac:dyDescent="0.25">
      <c r="A3874" s="3">
        <v>15000</v>
      </c>
      <c r="B3874" s="3">
        <v>0</v>
      </c>
      <c r="C3874" s="7" t="s">
        <v>8220</v>
      </c>
      <c r="D3874" s="3">
        <v>0</v>
      </c>
      <c r="E3874">
        <f t="shared" si="60"/>
        <v>12679.210404000001</v>
      </c>
      <c r="F3874" s="3">
        <v>112.602</v>
      </c>
    </row>
    <row r="3875" spans="1:6" x14ac:dyDescent="0.25">
      <c r="A3875" s="3">
        <v>5500</v>
      </c>
      <c r="B3875" s="3">
        <v>0</v>
      </c>
      <c r="C3875" s="7" t="s">
        <v>8220</v>
      </c>
      <c r="D3875" s="3">
        <v>0</v>
      </c>
      <c r="E3875">
        <f t="shared" si="60"/>
        <v>12679.210404000001</v>
      </c>
      <c r="F3875" s="3">
        <v>112.602</v>
      </c>
    </row>
    <row r="3876" spans="1:6" x14ac:dyDescent="0.25">
      <c r="A3876" s="3">
        <v>620</v>
      </c>
      <c r="B3876" s="3">
        <v>0</v>
      </c>
      <c r="C3876" s="7" t="s">
        <v>8220</v>
      </c>
      <c r="D3876" s="3">
        <v>0</v>
      </c>
      <c r="E3876">
        <f t="shared" si="60"/>
        <v>12679.210404000001</v>
      </c>
      <c r="F3876" s="3">
        <v>112.602</v>
      </c>
    </row>
    <row r="3877" spans="1:6" x14ac:dyDescent="0.25">
      <c r="A3877" s="3">
        <v>30000</v>
      </c>
      <c r="B3877" s="3">
        <v>0</v>
      </c>
      <c r="C3877" s="7" t="s">
        <v>8220</v>
      </c>
      <c r="D3877" s="3">
        <v>0</v>
      </c>
      <c r="E3877">
        <f t="shared" si="60"/>
        <v>12679.210404000001</v>
      </c>
      <c r="F3877" s="3">
        <v>112.602</v>
      </c>
    </row>
    <row r="3878" spans="1:6" x14ac:dyDescent="0.25">
      <c r="A3878" s="3">
        <v>3900</v>
      </c>
      <c r="B3878" s="3">
        <v>2059</v>
      </c>
      <c r="C3878" s="7" t="s">
        <v>8220</v>
      </c>
      <c r="D3878" s="3">
        <v>46</v>
      </c>
      <c r="E3878">
        <f t="shared" si="60"/>
        <v>4435.8264040000004</v>
      </c>
      <c r="F3878" s="3">
        <v>112.602</v>
      </c>
    </row>
    <row r="3879" spans="1:6" x14ac:dyDescent="0.25">
      <c r="A3879" s="3">
        <v>25000</v>
      </c>
      <c r="B3879" s="3">
        <v>1241</v>
      </c>
      <c r="C3879" s="7" t="s">
        <v>8220</v>
      </c>
      <c r="D3879" s="3">
        <v>14</v>
      </c>
      <c r="E3879">
        <f t="shared" si="60"/>
        <v>9722.3544040000015</v>
      </c>
      <c r="F3879" s="3">
        <v>112.602</v>
      </c>
    </row>
    <row r="3880" spans="1:6" x14ac:dyDescent="0.25">
      <c r="A3880" s="3">
        <v>18000</v>
      </c>
      <c r="B3880" s="3">
        <v>10</v>
      </c>
      <c r="C3880" s="7" t="s">
        <v>8220</v>
      </c>
      <c r="D3880" s="3">
        <v>1</v>
      </c>
      <c r="E3880">
        <f t="shared" si="60"/>
        <v>12455.006404000002</v>
      </c>
      <c r="F3880" s="3">
        <v>112.602</v>
      </c>
    </row>
    <row r="3881" spans="1:6" x14ac:dyDescent="0.25">
      <c r="A3881" s="3">
        <v>15000</v>
      </c>
      <c r="B3881" s="3">
        <v>0</v>
      </c>
      <c r="C3881" s="7" t="s">
        <v>8220</v>
      </c>
      <c r="D3881" s="3">
        <v>0</v>
      </c>
      <c r="E3881">
        <f t="shared" si="60"/>
        <v>12679.210404000001</v>
      </c>
      <c r="F3881" s="3">
        <v>112.602</v>
      </c>
    </row>
    <row r="3882" spans="1:6" x14ac:dyDescent="0.25">
      <c r="A3882" s="3">
        <v>7500</v>
      </c>
      <c r="B3882" s="3">
        <v>980</v>
      </c>
      <c r="C3882" s="7" t="s">
        <v>8220</v>
      </c>
      <c r="D3882" s="3">
        <v>17</v>
      </c>
      <c r="E3882">
        <f t="shared" si="60"/>
        <v>9139.7424040000005</v>
      </c>
      <c r="F3882" s="3">
        <v>112.602</v>
      </c>
    </row>
    <row r="3883" spans="1:6" x14ac:dyDescent="0.25">
      <c r="A3883" s="3">
        <v>500</v>
      </c>
      <c r="B3883" s="3">
        <v>25</v>
      </c>
      <c r="C3883" s="7" t="s">
        <v>8220</v>
      </c>
      <c r="D3883" s="3">
        <v>1</v>
      </c>
      <c r="E3883">
        <f t="shared" si="60"/>
        <v>12455.006404000002</v>
      </c>
      <c r="F3883" s="3">
        <v>112.602</v>
      </c>
    </row>
    <row r="3884" spans="1:6" x14ac:dyDescent="0.25">
      <c r="A3884" s="3">
        <v>30000</v>
      </c>
      <c r="B3884" s="3">
        <v>0</v>
      </c>
      <c r="C3884" s="7" t="s">
        <v>8220</v>
      </c>
      <c r="D3884" s="3">
        <v>0</v>
      </c>
      <c r="E3884">
        <f t="shared" si="60"/>
        <v>12679.210404000001</v>
      </c>
      <c r="F3884" s="3">
        <v>112.602</v>
      </c>
    </row>
    <row r="3885" spans="1:6" x14ac:dyDescent="0.25">
      <c r="A3885" s="3">
        <v>15000</v>
      </c>
      <c r="B3885" s="3">
        <v>0</v>
      </c>
      <c r="C3885" s="7" t="s">
        <v>8220</v>
      </c>
      <c r="D3885" s="3">
        <v>0</v>
      </c>
      <c r="E3885">
        <f t="shared" si="60"/>
        <v>12679.210404000001</v>
      </c>
      <c r="F3885" s="3">
        <v>112.602</v>
      </c>
    </row>
    <row r="3886" spans="1:6" x14ac:dyDescent="0.25">
      <c r="A3886" s="3">
        <v>10000</v>
      </c>
      <c r="B3886" s="3">
        <v>0</v>
      </c>
      <c r="C3886" s="7" t="s">
        <v>8220</v>
      </c>
      <c r="D3886" s="3">
        <v>0</v>
      </c>
      <c r="E3886">
        <f t="shared" si="60"/>
        <v>12679.210404000001</v>
      </c>
      <c r="F3886" s="3">
        <v>112.602</v>
      </c>
    </row>
    <row r="3887" spans="1:6" x14ac:dyDescent="0.25">
      <c r="A3887" s="3">
        <v>375000</v>
      </c>
      <c r="B3887" s="3">
        <v>0</v>
      </c>
      <c r="C3887" s="7" t="s">
        <v>8220</v>
      </c>
      <c r="D3887" s="3">
        <v>0</v>
      </c>
      <c r="E3887">
        <f t="shared" si="60"/>
        <v>12679.210404000001</v>
      </c>
      <c r="F3887" s="3">
        <v>112.602</v>
      </c>
    </row>
    <row r="3888" spans="1:6" x14ac:dyDescent="0.25">
      <c r="A3888" s="3">
        <v>10000</v>
      </c>
      <c r="B3888" s="3">
        <v>0</v>
      </c>
      <c r="C3888" s="7" t="s">
        <v>8220</v>
      </c>
      <c r="D3888" s="3">
        <v>0</v>
      </c>
      <c r="E3888">
        <f t="shared" si="60"/>
        <v>12679.210404000001</v>
      </c>
      <c r="F3888" s="3">
        <v>112.602</v>
      </c>
    </row>
    <row r="3889" spans="1:6" x14ac:dyDescent="0.25">
      <c r="A3889" s="3">
        <v>2000</v>
      </c>
      <c r="B3889" s="3">
        <v>35</v>
      </c>
      <c r="C3889" s="7" t="s">
        <v>8220</v>
      </c>
      <c r="D3889" s="3">
        <v>2</v>
      </c>
      <c r="E3889">
        <f t="shared" si="60"/>
        <v>12232.802404</v>
      </c>
      <c r="F3889" s="3">
        <v>112.602</v>
      </c>
    </row>
    <row r="3890" spans="1:6" x14ac:dyDescent="0.25">
      <c r="A3890" s="3">
        <v>2000</v>
      </c>
      <c r="B3890" s="3">
        <v>542</v>
      </c>
      <c r="C3890" s="9" t="s">
        <v>8221</v>
      </c>
      <c r="D3890" s="3">
        <v>14</v>
      </c>
      <c r="E3890">
        <f t="shared" si="60"/>
        <v>9722.3544040000015</v>
      </c>
      <c r="F3890" s="3">
        <v>112.602</v>
      </c>
    </row>
    <row r="3891" spans="1:6" x14ac:dyDescent="0.25">
      <c r="A3891" s="3">
        <v>8000</v>
      </c>
      <c r="B3891" s="3">
        <v>118</v>
      </c>
      <c r="C3891" s="9" t="s">
        <v>8221</v>
      </c>
      <c r="D3891" s="3">
        <v>9</v>
      </c>
      <c r="E3891">
        <f t="shared" si="60"/>
        <v>10733.374404</v>
      </c>
      <c r="F3891" s="3">
        <v>112.602</v>
      </c>
    </row>
    <row r="3892" spans="1:6" x14ac:dyDescent="0.25">
      <c r="A3892" s="3">
        <v>15000</v>
      </c>
      <c r="B3892" s="3">
        <v>2524</v>
      </c>
      <c r="C3892" s="9" t="s">
        <v>8221</v>
      </c>
      <c r="D3892" s="3">
        <v>8</v>
      </c>
      <c r="E3892">
        <f t="shared" si="60"/>
        <v>10941.578404000002</v>
      </c>
      <c r="F3892" s="3">
        <v>112.602</v>
      </c>
    </row>
    <row r="3893" spans="1:6" x14ac:dyDescent="0.25">
      <c r="A3893" s="3">
        <v>800</v>
      </c>
      <c r="B3893" s="3">
        <v>260</v>
      </c>
      <c r="C3893" s="9" t="s">
        <v>8221</v>
      </c>
      <c r="D3893" s="3">
        <v>7</v>
      </c>
      <c r="E3893">
        <f t="shared" si="60"/>
        <v>11151.782404000001</v>
      </c>
      <c r="F3893" s="3">
        <v>112.602</v>
      </c>
    </row>
    <row r="3894" spans="1:6" x14ac:dyDescent="0.25">
      <c r="A3894" s="3">
        <v>1000</v>
      </c>
      <c r="B3894" s="3">
        <v>0</v>
      </c>
      <c r="C3894" s="9" t="s">
        <v>8221</v>
      </c>
      <c r="D3894" s="3">
        <v>0</v>
      </c>
      <c r="E3894">
        <f t="shared" si="60"/>
        <v>12679.210404000001</v>
      </c>
      <c r="F3894" s="3">
        <v>112.602</v>
      </c>
    </row>
    <row r="3895" spans="1:6" x14ac:dyDescent="0.25">
      <c r="A3895" s="3">
        <v>50000</v>
      </c>
      <c r="B3895" s="3">
        <v>10775</v>
      </c>
      <c r="C3895" s="9" t="s">
        <v>8221</v>
      </c>
      <c r="D3895" s="3">
        <v>84</v>
      </c>
      <c r="E3895">
        <f t="shared" si="60"/>
        <v>818.07440400000019</v>
      </c>
      <c r="F3895" s="3">
        <v>112.602</v>
      </c>
    </row>
    <row r="3896" spans="1:6" x14ac:dyDescent="0.25">
      <c r="A3896" s="3">
        <v>15000</v>
      </c>
      <c r="B3896" s="3">
        <v>520</v>
      </c>
      <c r="C3896" s="9" t="s">
        <v>8221</v>
      </c>
      <c r="D3896" s="3">
        <v>11</v>
      </c>
      <c r="E3896">
        <f t="shared" si="60"/>
        <v>10322.966404000001</v>
      </c>
      <c r="F3896" s="3">
        <v>112.602</v>
      </c>
    </row>
    <row r="3897" spans="1:6" x14ac:dyDescent="0.25">
      <c r="A3897" s="3">
        <v>1000</v>
      </c>
      <c r="B3897" s="3">
        <v>50</v>
      </c>
      <c r="C3897" s="9" t="s">
        <v>8221</v>
      </c>
      <c r="D3897" s="3">
        <v>1</v>
      </c>
      <c r="E3897">
        <f t="shared" si="60"/>
        <v>12455.006404000002</v>
      </c>
      <c r="F3897" s="3">
        <v>112.602</v>
      </c>
    </row>
    <row r="3898" spans="1:6" x14ac:dyDescent="0.25">
      <c r="A3898" s="3">
        <v>1600</v>
      </c>
      <c r="B3898" s="3">
        <v>170</v>
      </c>
      <c r="C3898" s="9" t="s">
        <v>8221</v>
      </c>
      <c r="D3898" s="3">
        <v>4</v>
      </c>
      <c r="E3898">
        <f t="shared" si="60"/>
        <v>11794.394404000001</v>
      </c>
      <c r="F3898" s="3">
        <v>112.602</v>
      </c>
    </row>
    <row r="3899" spans="1:6" x14ac:dyDescent="0.25">
      <c r="A3899" s="3">
        <v>2500</v>
      </c>
      <c r="B3899" s="3">
        <v>440</v>
      </c>
      <c r="C3899" s="9" t="s">
        <v>8221</v>
      </c>
      <c r="D3899" s="3">
        <v>10</v>
      </c>
      <c r="E3899">
        <f t="shared" si="60"/>
        <v>10527.170404</v>
      </c>
      <c r="F3899" s="3">
        <v>112.602</v>
      </c>
    </row>
    <row r="3900" spans="1:6" x14ac:dyDescent="0.25">
      <c r="A3900" s="3">
        <v>2500</v>
      </c>
      <c r="B3900" s="3">
        <v>814</v>
      </c>
      <c r="C3900" s="9" t="s">
        <v>8221</v>
      </c>
      <c r="D3900" s="3">
        <v>16</v>
      </c>
      <c r="E3900">
        <f t="shared" si="60"/>
        <v>9331.9464040000003</v>
      </c>
      <c r="F3900" s="3">
        <v>112.602</v>
      </c>
    </row>
    <row r="3901" spans="1:6" x14ac:dyDescent="0.25">
      <c r="A3901" s="3">
        <v>10000</v>
      </c>
      <c r="B3901" s="3">
        <v>125</v>
      </c>
      <c r="C3901" s="9" t="s">
        <v>8221</v>
      </c>
      <c r="D3901" s="3">
        <v>2</v>
      </c>
      <c r="E3901">
        <f t="shared" si="60"/>
        <v>12232.802404</v>
      </c>
      <c r="F3901" s="3">
        <v>112.602</v>
      </c>
    </row>
    <row r="3902" spans="1:6" x14ac:dyDescent="0.25">
      <c r="A3902" s="3">
        <v>2500</v>
      </c>
      <c r="B3902" s="3">
        <v>135</v>
      </c>
      <c r="C3902" s="9" t="s">
        <v>8221</v>
      </c>
      <c r="D3902" s="3">
        <v>5</v>
      </c>
      <c r="E3902">
        <f t="shared" si="60"/>
        <v>11578.190404000001</v>
      </c>
      <c r="F3902" s="3">
        <v>112.602</v>
      </c>
    </row>
    <row r="3903" spans="1:6" x14ac:dyDescent="0.25">
      <c r="A3903" s="3">
        <v>3000</v>
      </c>
      <c r="B3903" s="3">
        <v>25</v>
      </c>
      <c r="C3903" s="9" t="s">
        <v>8221</v>
      </c>
      <c r="D3903" s="3">
        <v>1</v>
      </c>
      <c r="E3903">
        <f t="shared" si="60"/>
        <v>12455.006404000002</v>
      </c>
      <c r="F3903" s="3">
        <v>112.602</v>
      </c>
    </row>
    <row r="3904" spans="1:6" x14ac:dyDescent="0.25">
      <c r="A3904" s="3">
        <v>3000</v>
      </c>
      <c r="B3904" s="3">
        <v>1465</v>
      </c>
      <c r="C3904" s="9" t="s">
        <v>8221</v>
      </c>
      <c r="D3904" s="3">
        <v>31</v>
      </c>
      <c r="E3904">
        <f t="shared" si="60"/>
        <v>6658.8864040000008</v>
      </c>
      <c r="F3904" s="3">
        <v>112.602</v>
      </c>
    </row>
    <row r="3905" spans="1:6" x14ac:dyDescent="0.25">
      <c r="A3905" s="3">
        <v>1500</v>
      </c>
      <c r="B3905" s="3">
        <v>0</v>
      </c>
      <c r="C3905" s="9" t="s">
        <v>8221</v>
      </c>
      <c r="D3905" s="3">
        <v>0</v>
      </c>
      <c r="E3905">
        <f t="shared" si="60"/>
        <v>12679.210404000001</v>
      </c>
      <c r="F3905" s="3">
        <v>112.602</v>
      </c>
    </row>
    <row r="3906" spans="1:6" x14ac:dyDescent="0.25">
      <c r="A3906" s="3">
        <v>10000</v>
      </c>
      <c r="B3906" s="3">
        <v>3</v>
      </c>
      <c r="C3906" s="9" t="s">
        <v>8221</v>
      </c>
      <c r="D3906" s="3">
        <v>2</v>
      </c>
      <c r="E3906">
        <f t="shared" si="60"/>
        <v>12232.802404</v>
      </c>
      <c r="F3906" s="3">
        <v>112.602</v>
      </c>
    </row>
    <row r="3907" spans="1:6" x14ac:dyDescent="0.25">
      <c r="A3907" s="3">
        <v>1500</v>
      </c>
      <c r="B3907" s="3">
        <v>173</v>
      </c>
      <c r="C3907" s="9" t="s">
        <v>8221</v>
      </c>
      <c r="D3907" s="3">
        <v>7</v>
      </c>
      <c r="E3907">
        <f t="shared" ref="E3907:E3970" si="61">POWER(D3907-F3907,2)</f>
        <v>11151.782404000001</v>
      </c>
      <c r="F3907" s="3">
        <v>112.602</v>
      </c>
    </row>
    <row r="3908" spans="1:6" x14ac:dyDescent="0.25">
      <c r="A3908" s="3">
        <v>1500</v>
      </c>
      <c r="B3908" s="3">
        <v>1010</v>
      </c>
      <c r="C3908" s="9" t="s">
        <v>8221</v>
      </c>
      <c r="D3908" s="3">
        <v>16</v>
      </c>
      <c r="E3908">
        <f t="shared" si="61"/>
        <v>9331.9464040000003</v>
      </c>
      <c r="F3908" s="3">
        <v>112.602</v>
      </c>
    </row>
    <row r="3909" spans="1:6" x14ac:dyDescent="0.25">
      <c r="A3909" s="3">
        <v>1000</v>
      </c>
      <c r="B3909" s="3">
        <v>153</v>
      </c>
      <c r="C3909" s="9" t="s">
        <v>8221</v>
      </c>
      <c r="D3909" s="3">
        <v>4</v>
      </c>
      <c r="E3909">
        <f t="shared" si="61"/>
        <v>11794.394404000001</v>
      </c>
      <c r="F3909" s="3">
        <v>112.602</v>
      </c>
    </row>
    <row r="3910" spans="1:6" x14ac:dyDescent="0.25">
      <c r="A3910" s="3">
        <v>750</v>
      </c>
      <c r="B3910" s="3">
        <v>65</v>
      </c>
      <c r="C3910" s="9" t="s">
        <v>8221</v>
      </c>
      <c r="D3910" s="3">
        <v>4</v>
      </c>
      <c r="E3910">
        <f t="shared" si="61"/>
        <v>11794.394404000001</v>
      </c>
      <c r="F3910" s="3">
        <v>112.602</v>
      </c>
    </row>
    <row r="3911" spans="1:6" x14ac:dyDescent="0.25">
      <c r="A3911" s="3">
        <v>60000</v>
      </c>
      <c r="B3911" s="3">
        <v>135</v>
      </c>
      <c r="C3911" s="9" t="s">
        <v>8221</v>
      </c>
      <c r="D3911" s="3">
        <v>4</v>
      </c>
      <c r="E3911">
        <f t="shared" si="61"/>
        <v>11794.394404000001</v>
      </c>
      <c r="F3911" s="3">
        <v>112.602</v>
      </c>
    </row>
    <row r="3912" spans="1:6" x14ac:dyDescent="0.25">
      <c r="A3912" s="3">
        <v>6000</v>
      </c>
      <c r="B3912" s="3">
        <v>185</v>
      </c>
      <c r="C3912" s="9" t="s">
        <v>8221</v>
      </c>
      <c r="D3912" s="3">
        <v>3</v>
      </c>
      <c r="E3912">
        <f t="shared" si="61"/>
        <v>12012.598404</v>
      </c>
      <c r="F3912" s="3">
        <v>112.602</v>
      </c>
    </row>
    <row r="3913" spans="1:6" x14ac:dyDescent="0.25">
      <c r="A3913" s="3">
        <v>8000</v>
      </c>
      <c r="B3913" s="3">
        <v>2993</v>
      </c>
      <c r="C3913" s="9" t="s">
        <v>8221</v>
      </c>
      <c r="D3913" s="3">
        <v>36</v>
      </c>
      <c r="E3913">
        <f t="shared" si="61"/>
        <v>5867.8664040000003</v>
      </c>
      <c r="F3913" s="3">
        <v>112.602</v>
      </c>
    </row>
    <row r="3914" spans="1:6" x14ac:dyDescent="0.25">
      <c r="A3914" s="3">
        <v>15000</v>
      </c>
      <c r="B3914" s="3">
        <v>1</v>
      </c>
      <c r="C3914" s="9" t="s">
        <v>8221</v>
      </c>
      <c r="D3914" s="3">
        <v>1</v>
      </c>
      <c r="E3914">
        <f t="shared" si="61"/>
        <v>12455.006404000002</v>
      </c>
      <c r="F3914" s="3">
        <v>112.602</v>
      </c>
    </row>
    <row r="3915" spans="1:6" x14ac:dyDescent="0.25">
      <c r="A3915" s="3">
        <v>10000</v>
      </c>
      <c r="B3915" s="3">
        <v>1000</v>
      </c>
      <c r="C3915" s="9" t="s">
        <v>8221</v>
      </c>
      <c r="D3915" s="3">
        <v>7</v>
      </c>
      <c r="E3915">
        <f t="shared" si="61"/>
        <v>11151.782404000001</v>
      </c>
      <c r="F3915" s="3">
        <v>112.602</v>
      </c>
    </row>
    <row r="3916" spans="1:6" x14ac:dyDescent="0.25">
      <c r="A3916" s="3">
        <v>2500</v>
      </c>
      <c r="B3916" s="3">
        <v>909</v>
      </c>
      <c r="C3916" s="9" t="s">
        <v>8221</v>
      </c>
      <c r="D3916" s="3">
        <v>27</v>
      </c>
      <c r="E3916">
        <f t="shared" si="61"/>
        <v>7327.7024040000006</v>
      </c>
      <c r="F3916" s="3">
        <v>112.602</v>
      </c>
    </row>
    <row r="3917" spans="1:6" x14ac:dyDescent="0.25">
      <c r="A3917" s="3">
        <v>1500</v>
      </c>
      <c r="B3917" s="3">
        <v>5</v>
      </c>
      <c r="C3917" s="9" t="s">
        <v>8221</v>
      </c>
      <c r="D3917" s="3">
        <v>1</v>
      </c>
      <c r="E3917">
        <f t="shared" si="61"/>
        <v>12455.006404000002</v>
      </c>
      <c r="F3917" s="3">
        <v>112.602</v>
      </c>
    </row>
    <row r="3918" spans="1:6" x14ac:dyDescent="0.25">
      <c r="A3918" s="3">
        <v>2000</v>
      </c>
      <c r="B3918" s="3">
        <v>0</v>
      </c>
      <c r="C3918" s="9" t="s">
        <v>8221</v>
      </c>
      <c r="D3918" s="3">
        <v>0</v>
      </c>
      <c r="E3918">
        <f t="shared" si="61"/>
        <v>12679.210404000001</v>
      </c>
      <c r="F3918" s="3">
        <v>112.602</v>
      </c>
    </row>
    <row r="3919" spans="1:6" x14ac:dyDescent="0.25">
      <c r="A3919" s="3">
        <v>3500</v>
      </c>
      <c r="B3919" s="3">
        <v>10</v>
      </c>
      <c r="C3919" s="9" t="s">
        <v>8221</v>
      </c>
      <c r="D3919" s="3">
        <v>1</v>
      </c>
      <c r="E3919">
        <f t="shared" si="61"/>
        <v>12455.006404000002</v>
      </c>
      <c r="F3919" s="3">
        <v>112.602</v>
      </c>
    </row>
    <row r="3920" spans="1:6" x14ac:dyDescent="0.25">
      <c r="A3920" s="3">
        <v>60000</v>
      </c>
      <c r="B3920" s="3">
        <v>120</v>
      </c>
      <c r="C3920" s="9" t="s">
        <v>8221</v>
      </c>
      <c r="D3920" s="3">
        <v>3</v>
      </c>
      <c r="E3920">
        <f t="shared" si="61"/>
        <v>12012.598404</v>
      </c>
      <c r="F3920" s="3">
        <v>112.602</v>
      </c>
    </row>
    <row r="3921" spans="1:6" x14ac:dyDescent="0.25">
      <c r="A3921" s="3">
        <v>5000</v>
      </c>
      <c r="B3921" s="3">
        <v>90</v>
      </c>
      <c r="C3921" s="9" t="s">
        <v>8221</v>
      </c>
      <c r="D3921" s="3">
        <v>3</v>
      </c>
      <c r="E3921">
        <f t="shared" si="61"/>
        <v>12012.598404</v>
      </c>
      <c r="F3921" s="3">
        <v>112.602</v>
      </c>
    </row>
    <row r="3922" spans="1:6" x14ac:dyDescent="0.25">
      <c r="A3922" s="3">
        <v>2500</v>
      </c>
      <c r="B3922" s="3">
        <v>135</v>
      </c>
      <c r="C3922" s="9" t="s">
        <v>8221</v>
      </c>
      <c r="D3922" s="3">
        <v>3</v>
      </c>
      <c r="E3922">
        <f t="shared" si="61"/>
        <v>12012.598404</v>
      </c>
      <c r="F3922" s="3">
        <v>112.602</v>
      </c>
    </row>
    <row r="3923" spans="1:6" x14ac:dyDescent="0.25">
      <c r="A3923" s="3">
        <v>3000</v>
      </c>
      <c r="B3923" s="3">
        <v>0</v>
      </c>
      <c r="C3923" s="9" t="s">
        <v>8221</v>
      </c>
      <c r="D3923" s="3">
        <v>0</v>
      </c>
      <c r="E3923">
        <f t="shared" si="61"/>
        <v>12679.210404000001</v>
      </c>
      <c r="F3923" s="3">
        <v>112.602</v>
      </c>
    </row>
    <row r="3924" spans="1:6" x14ac:dyDescent="0.25">
      <c r="A3924" s="3">
        <v>750</v>
      </c>
      <c r="B3924" s="3">
        <v>61</v>
      </c>
      <c r="C3924" s="9" t="s">
        <v>8221</v>
      </c>
      <c r="D3924" s="3">
        <v>6</v>
      </c>
      <c r="E3924">
        <f t="shared" si="61"/>
        <v>11363.986404000001</v>
      </c>
      <c r="F3924" s="3">
        <v>112.602</v>
      </c>
    </row>
    <row r="3925" spans="1:6" x14ac:dyDescent="0.25">
      <c r="A3925" s="3">
        <v>11500</v>
      </c>
      <c r="B3925" s="3">
        <v>1384</v>
      </c>
      <c r="C3925" s="9" t="s">
        <v>8221</v>
      </c>
      <c r="D3925" s="3">
        <v>17</v>
      </c>
      <c r="E3925">
        <f t="shared" si="61"/>
        <v>9139.7424040000005</v>
      </c>
      <c r="F3925" s="3">
        <v>112.602</v>
      </c>
    </row>
    <row r="3926" spans="1:6" x14ac:dyDescent="0.25">
      <c r="A3926" s="3">
        <v>15000</v>
      </c>
      <c r="B3926" s="3">
        <v>2290</v>
      </c>
      <c r="C3926" s="9" t="s">
        <v>8221</v>
      </c>
      <c r="D3926" s="3">
        <v>40</v>
      </c>
      <c r="E3926">
        <f t="shared" si="61"/>
        <v>5271.0504040000005</v>
      </c>
      <c r="F3926" s="3">
        <v>112.602</v>
      </c>
    </row>
    <row r="3927" spans="1:6" x14ac:dyDescent="0.25">
      <c r="A3927" s="3">
        <v>150</v>
      </c>
      <c r="B3927" s="3">
        <v>15</v>
      </c>
      <c r="C3927" s="9" t="s">
        <v>8221</v>
      </c>
      <c r="D3927" s="3">
        <v>3</v>
      </c>
      <c r="E3927">
        <f t="shared" si="61"/>
        <v>12012.598404</v>
      </c>
      <c r="F3927" s="3">
        <v>112.602</v>
      </c>
    </row>
    <row r="3928" spans="1:6" x14ac:dyDescent="0.25">
      <c r="A3928" s="3">
        <v>5000</v>
      </c>
      <c r="B3928" s="3">
        <v>15</v>
      </c>
      <c r="C3928" s="9" t="s">
        <v>8221</v>
      </c>
      <c r="D3928" s="3">
        <v>1</v>
      </c>
      <c r="E3928">
        <f t="shared" si="61"/>
        <v>12455.006404000002</v>
      </c>
      <c r="F3928" s="3">
        <v>112.602</v>
      </c>
    </row>
    <row r="3929" spans="1:6" x14ac:dyDescent="0.25">
      <c r="A3929" s="3">
        <v>2500</v>
      </c>
      <c r="B3929" s="3">
        <v>25</v>
      </c>
      <c r="C3929" s="9" t="s">
        <v>8221</v>
      </c>
      <c r="D3929" s="3">
        <v>2</v>
      </c>
      <c r="E3929">
        <f t="shared" si="61"/>
        <v>12232.802404</v>
      </c>
      <c r="F3929" s="3">
        <v>112.602</v>
      </c>
    </row>
    <row r="3930" spans="1:6" x14ac:dyDescent="0.25">
      <c r="A3930" s="3">
        <v>5000</v>
      </c>
      <c r="B3930" s="3">
        <v>651</v>
      </c>
      <c r="C3930" s="9" t="s">
        <v>8221</v>
      </c>
      <c r="D3930" s="3">
        <v>7</v>
      </c>
      <c r="E3930">
        <f t="shared" si="61"/>
        <v>11151.782404000001</v>
      </c>
      <c r="F3930" s="3">
        <v>112.602</v>
      </c>
    </row>
    <row r="3931" spans="1:6" x14ac:dyDescent="0.25">
      <c r="A3931" s="3">
        <v>20000</v>
      </c>
      <c r="B3931" s="3">
        <v>453</v>
      </c>
      <c r="C3931" s="9" t="s">
        <v>8221</v>
      </c>
      <c r="D3931" s="3">
        <v>14</v>
      </c>
      <c r="E3931">
        <f t="shared" si="61"/>
        <v>9722.3544040000015</v>
      </c>
      <c r="F3931" s="3">
        <v>112.602</v>
      </c>
    </row>
    <row r="3932" spans="1:6" x14ac:dyDescent="0.25">
      <c r="A3932" s="3">
        <v>10000</v>
      </c>
      <c r="B3932" s="3">
        <v>0</v>
      </c>
      <c r="C3932" s="9" t="s">
        <v>8221</v>
      </c>
      <c r="D3932" s="3">
        <v>0</v>
      </c>
      <c r="E3932">
        <f t="shared" si="61"/>
        <v>12679.210404000001</v>
      </c>
      <c r="F3932" s="3">
        <v>112.602</v>
      </c>
    </row>
    <row r="3933" spans="1:6" x14ac:dyDescent="0.25">
      <c r="A3933" s="3">
        <v>8000</v>
      </c>
      <c r="B3933" s="3">
        <v>0</v>
      </c>
      <c r="C3933" s="9" t="s">
        <v>8221</v>
      </c>
      <c r="D3933" s="3">
        <v>0</v>
      </c>
      <c r="E3933">
        <f t="shared" si="61"/>
        <v>12679.210404000001</v>
      </c>
      <c r="F3933" s="3">
        <v>112.602</v>
      </c>
    </row>
    <row r="3934" spans="1:6" x14ac:dyDescent="0.25">
      <c r="A3934" s="3">
        <v>12000</v>
      </c>
      <c r="B3934" s="3">
        <v>1</v>
      </c>
      <c r="C3934" s="9" t="s">
        <v>8221</v>
      </c>
      <c r="D3934" s="3">
        <v>1</v>
      </c>
      <c r="E3934">
        <f t="shared" si="61"/>
        <v>12455.006404000002</v>
      </c>
      <c r="F3934" s="3">
        <v>112.602</v>
      </c>
    </row>
    <row r="3935" spans="1:6" x14ac:dyDescent="0.25">
      <c r="A3935" s="3">
        <v>7000</v>
      </c>
      <c r="B3935" s="3">
        <v>1102</v>
      </c>
      <c r="C3935" s="9" t="s">
        <v>8221</v>
      </c>
      <c r="D3935" s="3">
        <v>12</v>
      </c>
      <c r="E3935">
        <f t="shared" si="61"/>
        <v>10120.762404000001</v>
      </c>
      <c r="F3935" s="3">
        <v>112.602</v>
      </c>
    </row>
    <row r="3936" spans="1:6" x14ac:dyDescent="0.25">
      <c r="A3936" s="3">
        <v>5000</v>
      </c>
      <c r="B3936" s="3">
        <v>550</v>
      </c>
      <c r="C3936" s="9" t="s">
        <v>8221</v>
      </c>
      <c r="D3936" s="3">
        <v>12</v>
      </c>
      <c r="E3936">
        <f t="shared" si="61"/>
        <v>10120.762404000001</v>
      </c>
      <c r="F3936" s="3">
        <v>112.602</v>
      </c>
    </row>
    <row r="3937" spans="1:6" x14ac:dyDescent="0.25">
      <c r="A3937" s="3">
        <v>3000</v>
      </c>
      <c r="B3937" s="3">
        <v>1315</v>
      </c>
      <c r="C3937" s="9" t="s">
        <v>8221</v>
      </c>
      <c r="D3937" s="3">
        <v>23</v>
      </c>
      <c r="E3937">
        <f t="shared" si="61"/>
        <v>8028.5184040000004</v>
      </c>
      <c r="F3937" s="3">
        <v>112.602</v>
      </c>
    </row>
    <row r="3938" spans="1:6" x14ac:dyDescent="0.25">
      <c r="A3938" s="3">
        <v>20000</v>
      </c>
      <c r="B3938" s="3">
        <v>0</v>
      </c>
      <c r="C3938" s="9" t="s">
        <v>8221</v>
      </c>
      <c r="D3938" s="3">
        <v>0</v>
      </c>
      <c r="E3938">
        <f t="shared" si="61"/>
        <v>12679.210404000001</v>
      </c>
      <c r="F3938" s="3">
        <v>112.602</v>
      </c>
    </row>
    <row r="3939" spans="1:6" x14ac:dyDescent="0.25">
      <c r="A3939" s="3">
        <v>2885</v>
      </c>
      <c r="B3939" s="3">
        <v>2485</v>
      </c>
      <c r="C3939" s="9" t="s">
        <v>8221</v>
      </c>
      <c r="D3939" s="3">
        <v>10</v>
      </c>
      <c r="E3939">
        <f t="shared" si="61"/>
        <v>10527.170404</v>
      </c>
      <c r="F3939" s="3">
        <v>112.602</v>
      </c>
    </row>
    <row r="3940" spans="1:6" x14ac:dyDescent="0.25">
      <c r="A3940" s="3">
        <v>3255</v>
      </c>
      <c r="B3940" s="3">
        <v>397</v>
      </c>
      <c r="C3940" s="9" t="s">
        <v>8221</v>
      </c>
      <c r="D3940" s="3">
        <v>5</v>
      </c>
      <c r="E3940">
        <f t="shared" si="61"/>
        <v>11578.190404000001</v>
      </c>
      <c r="F3940" s="3">
        <v>112.602</v>
      </c>
    </row>
    <row r="3941" spans="1:6" x14ac:dyDescent="0.25">
      <c r="A3941" s="3">
        <v>5000</v>
      </c>
      <c r="B3941" s="3">
        <v>5</v>
      </c>
      <c r="C3941" s="9" t="s">
        <v>8221</v>
      </c>
      <c r="D3941" s="3">
        <v>1</v>
      </c>
      <c r="E3941">
        <f t="shared" si="61"/>
        <v>12455.006404000002</v>
      </c>
      <c r="F3941" s="3">
        <v>112.602</v>
      </c>
    </row>
    <row r="3942" spans="1:6" x14ac:dyDescent="0.25">
      <c r="A3942" s="3">
        <v>5000</v>
      </c>
      <c r="B3942" s="3">
        <v>11</v>
      </c>
      <c r="C3942" s="9" t="s">
        <v>8221</v>
      </c>
      <c r="D3942" s="3">
        <v>2</v>
      </c>
      <c r="E3942">
        <f t="shared" si="61"/>
        <v>12232.802404</v>
      </c>
      <c r="F3942" s="3">
        <v>112.602</v>
      </c>
    </row>
    <row r="3943" spans="1:6" x14ac:dyDescent="0.25">
      <c r="A3943" s="3">
        <v>5500</v>
      </c>
      <c r="B3943" s="3">
        <v>50</v>
      </c>
      <c r="C3943" s="9" t="s">
        <v>8221</v>
      </c>
      <c r="D3943" s="3">
        <v>2</v>
      </c>
      <c r="E3943">
        <f t="shared" si="61"/>
        <v>12232.802404</v>
      </c>
      <c r="F3943" s="3">
        <v>112.602</v>
      </c>
    </row>
    <row r="3944" spans="1:6" x14ac:dyDescent="0.25">
      <c r="A3944" s="3">
        <v>1200</v>
      </c>
      <c r="B3944" s="3">
        <v>0</v>
      </c>
      <c r="C3944" s="9" t="s">
        <v>8221</v>
      </c>
      <c r="D3944" s="3">
        <v>0</v>
      </c>
      <c r="E3944">
        <f t="shared" si="61"/>
        <v>12679.210404000001</v>
      </c>
      <c r="F3944" s="3">
        <v>112.602</v>
      </c>
    </row>
    <row r="3945" spans="1:6" x14ac:dyDescent="0.25">
      <c r="A3945" s="3">
        <v>5000</v>
      </c>
      <c r="B3945" s="3">
        <v>1782</v>
      </c>
      <c r="C3945" s="9" t="s">
        <v>8221</v>
      </c>
      <c r="D3945" s="3">
        <v>13</v>
      </c>
      <c r="E3945">
        <f t="shared" si="61"/>
        <v>9920.5584040000012</v>
      </c>
      <c r="F3945" s="3">
        <v>112.602</v>
      </c>
    </row>
    <row r="3946" spans="1:6" x14ac:dyDescent="0.25">
      <c r="A3946" s="3">
        <v>5000</v>
      </c>
      <c r="B3946" s="3">
        <v>0</v>
      </c>
      <c r="C3946" s="9" t="s">
        <v>8221</v>
      </c>
      <c r="D3946" s="3">
        <v>0</v>
      </c>
      <c r="E3946">
        <f t="shared" si="61"/>
        <v>12679.210404000001</v>
      </c>
      <c r="F3946" s="3">
        <v>112.602</v>
      </c>
    </row>
    <row r="3947" spans="1:6" x14ac:dyDescent="0.25">
      <c r="A3947" s="3">
        <v>2000</v>
      </c>
      <c r="B3947" s="3">
        <v>5</v>
      </c>
      <c r="C3947" s="9" t="s">
        <v>8221</v>
      </c>
      <c r="D3947" s="3">
        <v>1</v>
      </c>
      <c r="E3947">
        <f t="shared" si="61"/>
        <v>12455.006404000002</v>
      </c>
      <c r="F3947" s="3">
        <v>112.602</v>
      </c>
    </row>
    <row r="3948" spans="1:6" x14ac:dyDescent="0.25">
      <c r="A3948" s="3">
        <v>6000</v>
      </c>
      <c r="B3948" s="3">
        <v>195</v>
      </c>
      <c r="C3948" s="9" t="s">
        <v>8221</v>
      </c>
      <c r="D3948" s="3">
        <v>5</v>
      </c>
      <c r="E3948">
        <f t="shared" si="61"/>
        <v>11578.190404000001</v>
      </c>
      <c r="F3948" s="3">
        <v>112.602</v>
      </c>
    </row>
    <row r="3949" spans="1:6" x14ac:dyDescent="0.25">
      <c r="A3949" s="3">
        <v>3000</v>
      </c>
      <c r="B3949" s="3">
        <v>101</v>
      </c>
      <c r="C3949" s="9" t="s">
        <v>8221</v>
      </c>
      <c r="D3949" s="3">
        <v>2</v>
      </c>
      <c r="E3949">
        <f t="shared" si="61"/>
        <v>12232.802404</v>
      </c>
      <c r="F3949" s="3">
        <v>112.602</v>
      </c>
    </row>
    <row r="3950" spans="1:6" x14ac:dyDescent="0.25">
      <c r="A3950" s="3">
        <v>30000</v>
      </c>
      <c r="B3950" s="3">
        <v>0</v>
      </c>
      <c r="C3950" s="9" t="s">
        <v>8221</v>
      </c>
      <c r="D3950" s="3">
        <v>0</v>
      </c>
      <c r="E3950">
        <f t="shared" si="61"/>
        <v>12679.210404000001</v>
      </c>
      <c r="F3950" s="3">
        <v>112.602</v>
      </c>
    </row>
    <row r="3951" spans="1:6" x14ac:dyDescent="0.25">
      <c r="A3951" s="3">
        <v>10000</v>
      </c>
      <c r="B3951" s="3">
        <v>1577</v>
      </c>
      <c r="C3951" s="9" t="s">
        <v>8221</v>
      </c>
      <c r="D3951" s="3">
        <v>32</v>
      </c>
      <c r="E3951">
        <f t="shared" si="61"/>
        <v>6496.682404000001</v>
      </c>
      <c r="F3951" s="3">
        <v>112.602</v>
      </c>
    </row>
    <row r="3952" spans="1:6" x14ac:dyDescent="0.25">
      <c r="A3952" s="3">
        <v>4000</v>
      </c>
      <c r="B3952" s="3">
        <v>25</v>
      </c>
      <c r="C3952" s="9" t="s">
        <v>8221</v>
      </c>
      <c r="D3952" s="3">
        <v>1</v>
      </c>
      <c r="E3952">
        <f t="shared" si="61"/>
        <v>12455.006404000002</v>
      </c>
      <c r="F3952" s="3">
        <v>112.602</v>
      </c>
    </row>
    <row r="3953" spans="1:6" x14ac:dyDescent="0.25">
      <c r="A3953" s="3">
        <v>200000</v>
      </c>
      <c r="B3953" s="3">
        <v>1</v>
      </c>
      <c r="C3953" s="9" t="s">
        <v>8221</v>
      </c>
      <c r="D3953" s="3">
        <v>1</v>
      </c>
      <c r="E3953">
        <f t="shared" si="61"/>
        <v>12455.006404000002</v>
      </c>
      <c r="F3953" s="3">
        <v>112.602</v>
      </c>
    </row>
    <row r="3954" spans="1:6" x14ac:dyDescent="0.25">
      <c r="A3954" s="3">
        <v>26000</v>
      </c>
      <c r="B3954" s="3">
        <v>25</v>
      </c>
      <c r="C3954" s="9" t="s">
        <v>8221</v>
      </c>
      <c r="D3954" s="3">
        <v>1</v>
      </c>
      <c r="E3954">
        <f t="shared" si="61"/>
        <v>12455.006404000002</v>
      </c>
      <c r="F3954" s="3">
        <v>112.602</v>
      </c>
    </row>
    <row r="3955" spans="1:6" x14ac:dyDescent="0.25">
      <c r="A3955" s="3">
        <v>17600</v>
      </c>
      <c r="B3955" s="3">
        <v>0</v>
      </c>
      <c r="C3955" s="9" t="s">
        <v>8221</v>
      </c>
      <c r="D3955" s="3">
        <v>0</v>
      </c>
      <c r="E3955">
        <f t="shared" si="61"/>
        <v>12679.210404000001</v>
      </c>
      <c r="F3955" s="3">
        <v>112.602</v>
      </c>
    </row>
    <row r="3956" spans="1:6" x14ac:dyDescent="0.25">
      <c r="A3956" s="3">
        <v>25000</v>
      </c>
      <c r="B3956" s="3">
        <v>0</v>
      </c>
      <c r="C3956" s="9" t="s">
        <v>8221</v>
      </c>
      <c r="D3956" s="3">
        <v>0</v>
      </c>
      <c r="E3956">
        <f t="shared" si="61"/>
        <v>12679.210404000001</v>
      </c>
      <c r="F3956" s="3">
        <v>112.602</v>
      </c>
    </row>
    <row r="3957" spans="1:6" x14ac:dyDescent="0.25">
      <c r="A3957" s="3">
        <v>1750</v>
      </c>
      <c r="B3957" s="3">
        <v>425</v>
      </c>
      <c r="C3957" s="9" t="s">
        <v>8221</v>
      </c>
      <c r="D3957" s="3">
        <v>8</v>
      </c>
      <c r="E3957">
        <f t="shared" si="61"/>
        <v>10941.578404000002</v>
      </c>
      <c r="F3957" s="3">
        <v>112.602</v>
      </c>
    </row>
    <row r="3958" spans="1:6" x14ac:dyDescent="0.25">
      <c r="A3958" s="3">
        <v>5500</v>
      </c>
      <c r="B3958" s="3">
        <v>0</v>
      </c>
      <c r="C3958" s="9" t="s">
        <v>8221</v>
      </c>
      <c r="D3958" s="3">
        <v>0</v>
      </c>
      <c r="E3958">
        <f t="shared" si="61"/>
        <v>12679.210404000001</v>
      </c>
      <c r="F3958" s="3">
        <v>112.602</v>
      </c>
    </row>
    <row r="3959" spans="1:6" x14ac:dyDescent="0.25">
      <c r="A3959" s="3">
        <v>28000</v>
      </c>
      <c r="B3959" s="3">
        <v>7</v>
      </c>
      <c r="C3959" s="9" t="s">
        <v>8221</v>
      </c>
      <c r="D3959" s="3">
        <v>1</v>
      </c>
      <c r="E3959">
        <f t="shared" si="61"/>
        <v>12455.006404000002</v>
      </c>
      <c r="F3959" s="3">
        <v>112.602</v>
      </c>
    </row>
    <row r="3960" spans="1:6" x14ac:dyDescent="0.25">
      <c r="A3960" s="3">
        <v>2000</v>
      </c>
      <c r="B3960" s="3">
        <v>641</v>
      </c>
      <c r="C3960" s="9" t="s">
        <v>8221</v>
      </c>
      <c r="D3960" s="3">
        <v>16</v>
      </c>
      <c r="E3960">
        <f t="shared" si="61"/>
        <v>9331.9464040000003</v>
      </c>
      <c r="F3960" s="3">
        <v>112.602</v>
      </c>
    </row>
    <row r="3961" spans="1:6" x14ac:dyDescent="0.25">
      <c r="A3961" s="3">
        <v>1200</v>
      </c>
      <c r="B3961" s="3">
        <v>292</v>
      </c>
      <c r="C3961" s="9" t="s">
        <v>8221</v>
      </c>
      <c r="D3961" s="3">
        <v>12</v>
      </c>
      <c r="E3961">
        <f t="shared" si="61"/>
        <v>10120.762404000001</v>
      </c>
      <c r="F3961" s="3">
        <v>112.602</v>
      </c>
    </row>
    <row r="3962" spans="1:6" x14ac:dyDescent="0.25">
      <c r="A3962" s="3">
        <v>3000</v>
      </c>
      <c r="B3962" s="3">
        <v>45</v>
      </c>
      <c r="C3962" s="9" t="s">
        <v>8221</v>
      </c>
      <c r="D3962" s="3">
        <v>4</v>
      </c>
      <c r="E3962">
        <f t="shared" si="61"/>
        <v>11794.394404000001</v>
      </c>
      <c r="F3962" s="3">
        <v>112.602</v>
      </c>
    </row>
    <row r="3963" spans="1:6" x14ac:dyDescent="0.25">
      <c r="A3963" s="3">
        <v>5000</v>
      </c>
      <c r="B3963" s="3">
        <v>21</v>
      </c>
      <c r="C3963" s="9" t="s">
        <v>8221</v>
      </c>
      <c r="D3963" s="3">
        <v>2</v>
      </c>
      <c r="E3963">
        <f t="shared" si="61"/>
        <v>12232.802404</v>
      </c>
      <c r="F3963" s="3">
        <v>112.602</v>
      </c>
    </row>
    <row r="3964" spans="1:6" x14ac:dyDescent="0.25">
      <c r="A3964" s="3">
        <v>1400</v>
      </c>
      <c r="B3964" s="3">
        <v>45</v>
      </c>
      <c r="C3964" s="9" t="s">
        <v>8221</v>
      </c>
      <c r="D3964" s="3">
        <v>3</v>
      </c>
      <c r="E3964">
        <f t="shared" si="61"/>
        <v>12012.598404</v>
      </c>
      <c r="F3964" s="3">
        <v>112.602</v>
      </c>
    </row>
    <row r="3965" spans="1:6" x14ac:dyDescent="0.25">
      <c r="A3965" s="3">
        <v>10000</v>
      </c>
      <c r="B3965" s="3">
        <v>0</v>
      </c>
      <c r="C3965" s="9" t="s">
        <v>8221</v>
      </c>
      <c r="D3965" s="3">
        <v>0</v>
      </c>
      <c r="E3965">
        <f t="shared" si="61"/>
        <v>12679.210404000001</v>
      </c>
      <c r="F3965" s="3">
        <v>112.602</v>
      </c>
    </row>
    <row r="3966" spans="1:6" x14ac:dyDescent="0.25">
      <c r="A3966" s="3">
        <v>2000</v>
      </c>
      <c r="B3966" s="3">
        <v>126</v>
      </c>
      <c r="C3966" s="9" t="s">
        <v>8221</v>
      </c>
      <c r="D3966" s="3">
        <v>3</v>
      </c>
      <c r="E3966">
        <f t="shared" si="61"/>
        <v>12012.598404</v>
      </c>
      <c r="F3966" s="3">
        <v>112.602</v>
      </c>
    </row>
    <row r="3967" spans="1:6" x14ac:dyDescent="0.25">
      <c r="A3967" s="3">
        <v>2000</v>
      </c>
      <c r="B3967" s="3">
        <v>285</v>
      </c>
      <c r="C3967" s="9" t="s">
        <v>8221</v>
      </c>
      <c r="D3967" s="3">
        <v>4</v>
      </c>
      <c r="E3967">
        <f t="shared" si="61"/>
        <v>11794.394404000001</v>
      </c>
      <c r="F3967" s="3">
        <v>112.602</v>
      </c>
    </row>
    <row r="3968" spans="1:6" x14ac:dyDescent="0.25">
      <c r="A3968" s="3">
        <v>7500</v>
      </c>
      <c r="B3968" s="3">
        <v>45</v>
      </c>
      <c r="C3968" s="9" t="s">
        <v>8221</v>
      </c>
      <c r="D3968" s="3">
        <v>2</v>
      </c>
      <c r="E3968">
        <f t="shared" si="61"/>
        <v>12232.802404</v>
      </c>
      <c r="F3968" s="3">
        <v>112.602</v>
      </c>
    </row>
    <row r="3969" spans="1:6" x14ac:dyDescent="0.25">
      <c r="A3969" s="3">
        <v>1700</v>
      </c>
      <c r="B3969" s="3">
        <v>410</v>
      </c>
      <c r="C3969" s="9" t="s">
        <v>8221</v>
      </c>
      <c r="D3969" s="3">
        <v>10</v>
      </c>
      <c r="E3969">
        <f t="shared" si="61"/>
        <v>10527.170404</v>
      </c>
      <c r="F3969" s="3">
        <v>112.602</v>
      </c>
    </row>
    <row r="3970" spans="1:6" x14ac:dyDescent="0.25">
      <c r="A3970" s="3">
        <v>5000</v>
      </c>
      <c r="B3970" s="3">
        <v>527</v>
      </c>
      <c r="C3970" s="9" t="s">
        <v>8221</v>
      </c>
      <c r="D3970" s="3">
        <v>11</v>
      </c>
      <c r="E3970">
        <f t="shared" si="61"/>
        <v>10322.966404000001</v>
      </c>
      <c r="F3970" s="3">
        <v>112.602</v>
      </c>
    </row>
    <row r="3971" spans="1:6" x14ac:dyDescent="0.25">
      <c r="A3971" s="3">
        <v>2825</v>
      </c>
      <c r="B3971" s="3">
        <v>211</v>
      </c>
      <c r="C3971" s="9" t="s">
        <v>8221</v>
      </c>
      <c r="D3971" s="3">
        <v>6</v>
      </c>
      <c r="E3971">
        <f t="shared" ref="E3971:E4034" si="62">POWER(D3971-F3971,2)</f>
        <v>11363.986404000001</v>
      </c>
      <c r="F3971" s="3">
        <v>112.602</v>
      </c>
    </row>
    <row r="3972" spans="1:6" x14ac:dyDescent="0.25">
      <c r="A3972" s="3">
        <v>15000</v>
      </c>
      <c r="B3972" s="3">
        <v>11</v>
      </c>
      <c r="C3972" s="9" t="s">
        <v>8221</v>
      </c>
      <c r="D3972" s="3">
        <v>2</v>
      </c>
      <c r="E3972">
        <f t="shared" si="62"/>
        <v>12232.802404</v>
      </c>
      <c r="F3972" s="3">
        <v>112.602</v>
      </c>
    </row>
    <row r="3973" spans="1:6" x14ac:dyDescent="0.25">
      <c r="A3973" s="3">
        <v>14000</v>
      </c>
      <c r="B3973" s="3">
        <v>136</v>
      </c>
      <c r="C3973" s="9" t="s">
        <v>8221</v>
      </c>
      <c r="D3973" s="3">
        <v>6</v>
      </c>
      <c r="E3973">
        <f t="shared" si="62"/>
        <v>11363.986404000001</v>
      </c>
      <c r="F3973" s="3">
        <v>112.602</v>
      </c>
    </row>
    <row r="3974" spans="1:6" x14ac:dyDescent="0.25">
      <c r="A3974" s="3">
        <v>1000</v>
      </c>
      <c r="B3974" s="3">
        <v>211</v>
      </c>
      <c r="C3974" s="9" t="s">
        <v>8221</v>
      </c>
      <c r="D3974" s="3">
        <v>8</v>
      </c>
      <c r="E3974">
        <f t="shared" si="62"/>
        <v>10941.578404000002</v>
      </c>
      <c r="F3974" s="3">
        <v>112.602</v>
      </c>
    </row>
    <row r="3975" spans="1:6" x14ac:dyDescent="0.25">
      <c r="A3975" s="3">
        <v>5000</v>
      </c>
      <c r="B3975" s="3">
        <v>3905</v>
      </c>
      <c r="C3975" s="9" t="s">
        <v>8221</v>
      </c>
      <c r="D3975" s="3">
        <v>37</v>
      </c>
      <c r="E3975">
        <f t="shared" si="62"/>
        <v>5715.6624040000006</v>
      </c>
      <c r="F3975" s="3">
        <v>112.602</v>
      </c>
    </row>
    <row r="3976" spans="1:6" x14ac:dyDescent="0.25">
      <c r="A3976" s="3">
        <v>1000</v>
      </c>
      <c r="B3976" s="3">
        <v>320</v>
      </c>
      <c r="C3976" s="9" t="s">
        <v>8221</v>
      </c>
      <c r="D3976" s="3">
        <v>11</v>
      </c>
      <c r="E3976">
        <f t="shared" si="62"/>
        <v>10322.966404000001</v>
      </c>
      <c r="F3976" s="3">
        <v>112.602</v>
      </c>
    </row>
    <row r="3977" spans="1:6" x14ac:dyDescent="0.25">
      <c r="A3977" s="3">
        <v>678</v>
      </c>
      <c r="B3977" s="3">
        <v>0</v>
      </c>
      <c r="C3977" s="9" t="s">
        <v>8221</v>
      </c>
      <c r="D3977" s="3">
        <v>0</v>
      </c>
      <c r="E3977">
        <f t="shared" si="62"/>
        <v>12679.210404000001</v>
      </c>
      <c r="F3977" s="3">
        <v>112.602</v>
      </c>
    </row>
    <row r="3978" spans="1:6" x14ac:dyDescent="0.25">
      <c r="A3978" s="3">
        <v>1300</v>
      </c>
      <c r="B3978" s="3">
        <v>620</v>
      </c>
      <c r="C3978" s="9" t="s">
        <v>8221</v>
      </c>
      <c r="D3978" s="3">
        <v>10</v>
      </c>
      <c r="E3978">
        <f t="shared" si="62"/>
        <v>10527.170404</v>
      </c>
      <c r="F3978" s="3">
        <v>112.602</v>
      </c>
    </row>
    <row r="3979" spans="1:6" x14ac:dyDescent="0.25">
      <c r="A3979" s="3">
        <v>90000</v>
      </c>
      <c r="B3979" s="3">
        <v>1305</v>
      </c>
      <c r="C3979" s="9" t="s">
        <v>8221</v>
      </c>
      <c r="D3979" s="3">
        <v>6</v>
      </c>
      <c r="E3979">
        <f t="shared" si="62"/>
        <v>11363.986404000001</v>
      </c>
      <c r="F3979" s="3">
        <v>112.602</v>
      </c>
    </row>
    <row r="3980" spans="1:6" x14ac:dyDescent="0.25">
      <c r="A3980" s="3">
        <v>2000</v>
      </c>
      <c r="B3980" s="3">
        <v>214</v>
      </c>
      <c r="C3980" s="9" t="s">
        <v>8221</v>
      </c>
      <c r="D3980" s="3">
        <v>8</v>
      </c>
      <c r="E3980">
        <f t="shared" si="62"/>
        <v>10941.578404000002</v>
      </c>
      <c r="F3980" s="3">
        <v>112.602</v>
      </c>
    </row>
    <row r="3981" spans="1:6" x14ac:dyDescent="0.25">
      <c r="A3981" s="3">
        <v>6000</v>
      </c>
      <c r="B3981" s="3">
        <v>110</v>
      </c>
      <c r="C3981" s="9" t="s">
        <v>8221</v>
      </c>
      <c r="D3981" s="3">
        <v>6</v>
      </c>
      <c r="E3981">
        <f t="shared" si="62"/>
        <v>11363.986404000001</v>
      </c>
      <c r="F3981" s="3">
        <v>112.602</v>
      </c>
    </row>
    <row r="3982" spans="1:6" x14ac:dyDescent="0.25">
      <c r="A3982" s="3">
        <v>2500</v>
      </c>
      <c r="B3982" s="3">
        <v>450</v>
      </c>
      <c r="C3982" s="9" t="s">
        <v>8221</v>
      </c>
      <c r="D3982" s="3">
        <v>7</v>
      </c>
      <c r="E3982">
        <f t="shared" si="62"/>
        <v>11151.782404000001</v>
      </c>
      <c r="F3982" s="3">
        <v>112.602</v>
      </c>
    </row>
    <row r="3983" spans="1:6" x14ac:dyDescent="0.25">
      <c r="A3983" s="3">
        <v>30000</v>
      </c>
      <c r="B3983" s="3">
        <v>1225</v>
      </c>
      <c r="C3983" s="9" t="s">
        <v>8221</v>
      </c>
      <c r="D3983" s="3">
        <v>7</v>
      </c>
      <c r="E3983">
        <f t="shared" si="62"/>
        <v>11151.782404000001</v>
      </c>
      <c r="F3983" s="3">
        <v>112.602</v>
      </c>
    </row>
    <row r="3984" spans="1:6" x14ac:dyDescent="0.25">
      <c r="A3984" s="3">
        <v>850</v>
      </c>
      <c r="B3984" s="3">
        <v>170</v>
      </c>
      <c r="C3984" s="9" t="s">
        <v>8221</v>
      </c>
      <c r="D3984" s="3">
        <v>5</v>
      </c>
      <c r="E3984">
        <f t="shared" si="62"/>
        <v>11578.190404000001</v>
      </c>
      <c r="F3984" s="3">
        <v>112.602</v>
      </c>
    </row>
    <row r="3985" spans="1:6" x14ac:dyDescent="0.25">
      <c r="A3985" s="3">
        <v>11140</v>
      </c>
      <c r="B3985" s="3">
        <v>3877</v>
      </c>
      <c r="C3985" s="9" t="s">
        <v>8221</v>
      </c>
      <c r="D3985" s="3">
        <v>46</v>
      </c>
      <c r="E3985">
        <f t="shared" si="62"/>
        <v>4435.8264040000004</v>
      </c>
      <c r="F3985" s="3">
        <v>112.602</v>
      </c>
    </row>
    <row r="3986" spans="1:6" x14ac:dyDescent="0.25">
      <c r="A3986" s="3">
        <v>1500</v>
      </c>
      <c r="B3986" s="3">
        <v>95</v>
      </c>
      <c r="C3986" s="9" t="s">
        <v>8221</v>
      </c>
      <c r="D3986" s="3">
        <v>10</v>
      </c>
      <c r="E3986">
        <f t="shared" si="62"/>
        <v>10527.170404</v>
      </c>
      <c r="F3986" s="3">
        <v>112.602</v>
      </c>
    </row>
    <row r="3987" spans="1:6" x14ac:dyDescent="0.25">
      <c r="A3987" s="3">
        <v>2000</v>
      </c>
      <c r="B3987" s="3">
        <v>641</v>
      </c>
      <c r="C3987" s="9" t="s">
        <v>8221</v>
      </c>
      <c r="D3987" s="3">
        <v>19</v>
      </c>
      <c r="E3987">
        <f t="shared" si="62"/>
        <v>8761.3344040000011</v>
      </c>
      <c r="F3987" s="3">
        <v>112.602</v>
      </c>
    </row>
    <row r="3988" spans="1:6" x14ac:dyDescent="0.25">
      <c r="A3988" s="3">
        <v>5000</v>
      </c>
      <c r="B3988" s="3">
        <v>488</v>
      </c>
      <c r="C3988" s="9" t="s">
        <v>8221</v>
      </c>
      <c r="D3988" s="3">
        <v>13</v>
      </c>
      <c r="E3988">
        <f t="shared" si="62"/>
        <v>9920.5584040000012</v>
      </c>
      <c r="F3988" s="3">
        <v>112.602</v>
      </c>
    </row>
    <row r="3989" spans="1:6" x14ac:dyDescent="0.25">
      <c r="A3989" s="3">
        <v>400</v>
      </c>
      <c r="B3989" s="3">
        <v>151</v>
      </c>
      <c r="C3989" s="9" t="s">
        <v>8221</v>
      </c>
      <c r="D3989" s="3">
        <v>13</v>
      </c>
      <c r="E3989">
        <f t="shared" si="62"/>
        <v>9920.5584040000012</v>
      </c>
      <c r="F3989" s="3">
        <v>112.602</v>
      </c>
    </row>
    <row r="3990" spans="1:6" x14ac:dyDescent="0.25">
      <c r="A3990" s="3">
        <v>1500</v>
      </c>
      <c r="B3990" s="3">
        <v>32</v>
      </c>
      <c r="C3990" s="9" t="s">
        <v>8221</v>
      </c>
      <c r="D3990" s="3">
        <v>4</v>
      </c>
      <c r="E3990">
        <f t="shared" si="62"/>
        <v>11794.394404000001</v>
      </c>
      <c r="F3990" s="3">
        <v>112.602</v>
      </c>
    </row>
    <row r="3991" spans="1:6" x14ac:dyDescent="0.25">
      <c r="A3991" s="3">
        <v>3000</v>
      </c>
      <c r="B3991" s="3">
        <v>0</v>
      </c>
      <c r="C3991" s="9" t="s">
        <v>8221</v>
      </c>
      <c r="D3991" s="3">
        <v>0</v>
      </c>
      <c r="E3991">
        <f t="shared" si="62"/>
        <v>12679.210404000001</v>
      </c>
      <c r="F3991" s="3">
        <v>112.602</v>
      </c>
    </row>
    <row r="3992" spans="1:6" x14ac:dyDescent="0.25">
      <c r="A3992" s="3">
        <v>1650</v>
      </c>
      <c r="B3992" s="3">
        <v>69</v>
      </c>
      <c r="C3992" s="9" t="s">
        <v>8221</v>
      </c>
      <c r="D3992" s="3">
        <v>3</v>
      </c>
      <c r="E3992">
        <f t="shared" si="62"/>
        <v>12012.598404</v>
      </c>
      <c r="F3992" s="3">
        <v>112.602</v>
      </c>
    </row>
    <row r="3993" spans="1:6" x14ac:dyDescent="0.25">
      <c r="A3993" s="3">
        <v>500</v>
      </c>
      <c r="B3993" s="3">
        <v>100</v>
      </c>
      <c r="C3993" s="9" t="s">
        <v>8221</v>
      </c>
      <c r="D3993" s="3">
        <v>1</v>
      </c>
      <c r="E3993">
        <f t="shared" si="62"/>
        <v>12455.006404000002</v>
      </c>
      <c r="F3993" s="3">
        <v>112.602</v>
      </c>
    </row>
    <row r="3994" spans="1:6" x14ac:dyDescent="0.25">
      <c r="A3994" s="3">
        <v>10000</v>
      </c>
      <c r="B3994" s="3">
        <v>541</v>
      </c>
      <c r="C3994" s="9" t="s">
        <v>8221</v>
      </c>
      <c r="D3994" s="3">
        <v>9</v>
      </c>
      <c r="E3994">
        <f t="shared" si="62"/>
        <v>10733.374404</v>
      </c>
      <c r="F3994" s="3">
        <v>112.602</v>
      </c>
    </row>
    <row r="3995" spans="1:6" x14ac:dyDescent="0.25">
      <c r="A3995" s="3">
        <v>50000</v>
      </c>
      <c r="B3995" s="3">
        <v>3</v>
      </c>
      <c r="C3995" s="9" t="s">
        <v>8221</v>
      </c>
      <c r="D3995" s="3">
        <v>1</v>
      </c>
      <c r="E3995">
        <f t="shared" si="62"/>
        <v>12455.006404000002</v>
      </c>
      <c r="F3995" s="3">
        <v>112.602</v>
      </c>
    </row>
    <row r="3996" spans="1:6" x14ac:dyDescent="0.25">
      <c r="A3996" s="3">
        <v>2000</v>
      </c>
      <c r="B3996" s="3">
        <v>5</v>
      </c>
      <c r="C3996" s="9" t="s">
        <v>8221</v>
      </c>
      <c r="D3996" s="3">
        <v>1</v>
      </c>
      <c r="E3996">
        <f t="shared" si="62"/>
        <v>12455.006404000002</v>
      </c>
      <c r="F3996" s="3">
        <v>112.602</v>
      </c>
    </row>
    <row r="3997" spans="1:6" x14ac:dyDescent="0.25">
      <c r="A3997" s="3">
        <v>200</v>
      </c>
      <c r="B3997" s="3">
        <v>70</v>
      </c>
      <c r="C3997" s="9" t="s">
        <v>8221</v>
      </c>
      <c r="D3997" s="3">
        <v>4</v>
      </c>
      <c r="E3997">
        <f t="shared" si="62"/>
        <v>11794.394404000001</v>
      </c>
      <c r="F3997" s="3">
        <v>112.602</v>
      </c>
    </row>
    <row r="3998" spans="1:6" x14ac:dyDescent="0.25">
      <c r="A3998" s="3">
        <v>3000</v>
      </c>
      <c r="B3998" s="3">
        <v>497</v>
      </c>
      <c r="C3998" s="9" t="s">
        <v>8221</v>
      </c>
      <c r="D3998" s="3">
        <v>17</v>
      </c>
      <c r="E3998">
        <f t="shared" si="62"/>
        <v>9139.7424040000005</v>
      </c>
      <c r="F3998" s="3">
        <v>112.602</v>
      </c>
    </row>
    <row r="3999" spans="1:6" x14ac:dyDescent="0.25">
      <c r="A3999" s="3">
        <v>3000</v>
      </c>
      <c r="B3999" s="3">
        <v>0</v>
      </c>
      <c r="C3999" s="9" t="s">
        <v>8221</v>
      </c>
      <c r="D3999" s="3">
        <v>0</v>
      </c>
      <c r="E3999">
        <f t="shared" si="62"/>
        <v>12679.210404000001</v>
      </c>
      <c r="F3999" s="3">
        <v>112.602</v>
      </c>
    </row>
    <row r="4000" spans="1:6" x14ac:dyDescent="0.25">
      <c r="A4000" s="3">
        <v>1250</v>
      </c>
      <c r="B4000" s="3">
        <v>715</v>
      </c>
      <c r="C4000" s="9" t="s">
        <v>8221</v>
      </c>
      <c r="D4000" s="3">
        <v>12</v>
      </c>
      <c r="E4000">
        <f t="shared" si="62"/>
        <v>10120.762404000001</v>
      </c>
      <c r="F4000" s="3">
        <v>112.602</v>
      </c>
    </row>
    <row r="4001" spans="1:6" x14ac:dyDescent="0.25">
      <c r="A4001" s="3">
        <v>7000</v>
      </c>
      <c r="B4001" s="3">
        <v>1156</v>
      </c>
      <c r="C4001" s="9" t="s">
        <v>8221</v>
      </c>
      <c r="D4001" s="3">
        <v>14</v>
      </c>
      <c r="E4001">
        <f t="shared" si="62"/>
        <v>9722.3544040000015</v>
      </c>
      <c r="F4001" s="3">
        <v>112.602</v>
      </c>
    </row>
    <row r="4002" spans="1:6" x14ac:dyDescent="0.25">
      <c r="A4002" s="3">
        <v>8000</v>
      </c>
      <c r="B4002" s="3">
        <v>10</v>
      </c>
      <c r="C4002" s="9" t="s">
        <v>8221</v>
      </c>
      <c r="D4002" s="3">
        <v>1</v>
      </c>
      <c r="E4002">
        <f t="shared" si="62"/>
        <v>12455.006404000002</v>
      </c>
      <c r="F4002" s="3">
        <v>112.602</v>
      </c>
    </row>
    <row r="4003" spans="1:6" x14ac:dyDescent="0.25">
      <c r="A4003" s="3">
        <v>1200</v>
      </c>
      <c r="B4003" s="3">
        <v>453</v>
      </c>
      <c r="C4003" s="9" t="s">
        <v>8221</v>
      </c>
      <c r="D4003" s="3">
        <v>14</v>
      </c>
      <c r="E4003">
        <f t="shared" si="62"/>
        <v>9722.3544040000015</v>
      </c>
      <c r="F4003" s="3">
        <v>112.602</v>
      </c>
    </row>
    <row r="4004" spans="1:6" x14ac:dyDescent="0.25">
      <c r="A4004" s="3">
        <v>1250</v>
      </c>
      <c r="B4004" s="3">
        <v>23</v>
      </c>
      <c r="C4004" s="9" t="s">
        <v>8221</v>
      </c>
      <c r="D4004" s="3">
        <v>4</v>
      </c>
      <c r="E4004">
        <f t="shared" si="62"/>
        <v>11794.394404000001</v>
      </c>
      <c r="F4004" s="3">
        <v>112.602</v>
      </c>
    </row>
    <row r="4005" spans="1:6" x14ac:dyDescent="0.25">
      <c r="A4005" s="3">
        <v>2000</v>
      </c>
      <c r="B4005" s="3">
        <v>201</v>
      </c>
      <c r="C4005" s="9" t="s">
        <v>8221</v>
      </c>
      <c r="D4005" s="3">
        <v>2</v>
      </c>
      <c r="E4005">
        <f t="shared" si="62"/>
        <v>12232.802404</v>
      </c>
      <c r="F4005" s="3">
        <v>112.602</v>
      </c>
    </row>
    <row r="4006" spans="1:6" x14ac:dyDescent="0.25">
      <c r="A4006" s="3">
        <v>500</v>
      </c>
      <c r="B4006" s="3">
        <v>1</v>
      </c>
      <c r="C4006" s="9" t="s">
        <v>8221</v>
      </c>
      <c r="D4006" s="3">
        <v>1</v>
      </c>
      <c r="E4006">
        <f t="shared" si="62"/>
        <v>12455.006404000002</v>
      </c>
      <c r="F4006" s="3">
        <v>112.602</v>
      </c>
    </row>
    <row r="4007" spans="1:6" x14ac:dyDescent="0.25">
      <c r="A4007" s="3">
        <v>3000</v>
      </c>
      <c r="B4007" s="3">
        <v>40</v>
      </c>
      <c r="C4007" s="9" t="s">
        <v>8221</v>
      </c>
      <c r="D4007" s="3">
        <v>2</v>
      </c>
      <c r="E4007">
        <f t="shared" si="62"/>
        <v>12232.802404</v>
      </c>
      <c r="F4007" s="3">
        <v>112.602</v>
      </c>
    </row>
    <row r="4008" spans="1:6" x14ac:dyDescent="0.25">
      <c r="A4008" s="3">
        <v>30000</v>
      </c>
      <c r="B4008" s="3">
        <v>2</v>
      </c>
      <c r="C4008" s="9" t="s">
        <v>8221</v>
      </c>
      <c r="D4008" s="3">
        <v>1</v>
      </c>
      <c r="E4008">
        <f t="shared" si="62"/>
        <v>12455.006404000002</v>
      </c>
      <c r="F4008" s="3">
        <v>112.602</v>
      </c>
    </row>
    <row r="4009" spans="1:6" x14ac:dyDescent="0.25">
      <c r="A4009" s="3">
        <v>2000</v>
      </c>
      <c r="B4009" s="3">
        <v>5</v>
      </c>
      <c r="C4009" s="9" t="s">
        <v>8221</v>
      </c>
      <c r="D4009" s="3">
        <v>1</v>
      </c>
      <c r="E4009">
        <f t="shared" si="62"/>
        <v>12455.006404000002</v>
      </c>
      <c r="F4009" s="3">
        <v>112.602</v>
      </c>
    </row>
    <row r="4010" spans="1:6" x14ac:dyDescent="0.25">
      <c r="A4010" s="3">
        <v>1000</v>
      </c>
      <c r="B4010" s="3">
        <v>60</v>
      </c>
      <c r="C4010" s="9" t="s">
        <v>8221</v>
      </c>
      <c r="D4010" s="3">
        <v>4</v>
      </c>
      <c r="E4010">
        <f t="shared" si="62"/>
        <v>11794.394404000001</v>
      </c>
      <c r="F4010" s="3">
        <v>112.602</v>
      </c>
    </row>
    <row r="4011" spans="1:6" x14ac:dyDescent="0.25">
      <c r="A4011" s="3">
        <v>1930</v>
      </c>
      <c r="B4011" s="3">
        <v>75</v>
      </c>
      <c r="C4011" s="9" t="s">
        <v>8221</v>
      </c>
      <c r="D4011" s="3">
        <v>3</v>
      </c>
      <c r="E4011">
        <f t="shared" si="62"/>
        <v>12012.598404</v>
      </c>
      <c r="F4011" s="3">
        <v>112.602</v>
      </c>
    </row>
    <row r="4012" spans="1:6" x14ac:dyDescent="0.25">
      <c r="A4012" s="3">
        <v>7200</v>
      </c>
      <c r="B4012" s="3">
        <v>1742</v>
      </c>
      <c r="C4012" s="9" t="s">
        <v>8221</v>
      </c>
      <c r="D4012" s="3">
        <v>38</v>
      </c>
      <c r="E4012">
        <f t="shared" si="62"/>
        <v>5565.4584040000009</v>
      </c>
      <c r="F4012" s="3">
        <v>112.602</v>
      </c>
    </row>
    <row r="4013" spans="1:6" x14ac:dyDescent="0.25">
      <c r="A4013" s="3">
        <v>250</v>
      </c>
      <c r="B4013" s="3">
        <v>19</v>
      </c>
      <c r="C4013" s="9" t="s">
        <v>8221</v>
      </c>
      <c r="D4013" s="3">
        <v>4</v>
      </c>
      <c r="E4013">
        <f t="shared" si="62"/>
        <v>11794.394404000001</v>
      </c>
      <c r="F4013" s="3">
        <v>112.602</v>
      </c>
    </row>
    <row r="4014" spans="1:6" x14ac:dyDescent="0.25">
      <c r="A4014" s="3">
        <v>575</v>
      </c>
      <c r="B4014" s="3">
        <v>0</v>
      </c>
      <c r="C4014" s="9" t="s">
        <v>8221</v>
      </c>
      <c r="D4014" s="3">
        <v>0</v>
      </c>
      <c r="E4014">
        <f t="shared" si="62"/>
        <v>12679.210404000001</v>
      </c>
      <c r="F4014" s="3">
        <v>112.602</v>
      </c>
    </row>
    <row r="4015" spans="1:6" x14ac:dyDescent="0.25">
      <c r="A4015" s="3">
        <v>2000</v>
      </c>
      <c r="B4015" s="3">
        <v>26</v>
      </c>
      <c r="C4015" s="9" t="s">
        <v>8221</v>
      </c>
      <c r="D4015" s="3">
        <v>2</v>
      </c>
      <c r="E4015">
        <f t="shared" si="62"/>
        <v>12232.802404</v>
      </c>
      <c r="F4015" s="3">
        <v>112.602</v>
      </c>
    </row>
    <row r="4016" spans="1:6" x14ac:dyDescent="0.25">
      <c r="A4016" s="3">
        <v>9000</v>
      </c>
      <c r="B4016" s="3">
        <v>0</v>
      </c>
      <c r="C4016" s="9" t="s">
        <v>8221</v>
      </c>
      <c r="D4016" s="3">
        <v>0</v>
      </c>
      <c r="E4016">
        <f t="shared" si="62"/>
        <v>12679.210404000001</v>
      </c>
      <c r="F4016" s="3">
        <v>112.602</v>
      </c>
    </row>
    <row r="4017" spans="1:6" x14ac:dyDescent="0.25">
      <c r="A4017" s="3">
        <v>7000</v>
      </c>
      <c r="B4017" s="3">
        <v>1</v>
      </c>
      <c r="C4017" s="9" t="s">
        <v>8221</v>
      </c>
      <c r="D4017" s="3">
        <v>1</v>
      </c>
      <c r="E4017">
        <f t="shared" si="62"/>
        <v>12455.006404000002</v>
      </c>
      <c r="F4017" s="3">
        <v>112.602</v>
      </c>
    </row>
    <row r="4018" spans="1:6" x14ac:dyDescent="0.25">
      <c r="A4018" s="3">
        <v>500</v>
      </c>
      <c r="B4018" s="3">
        <v>70</v>
      </c>
      <c r="C4018" s="9" t="s">
        <v>8221</v>
      </c>
      <c r="D4018" s="3">
        <v>7</v>
      </c>
      <c r="E4018">
        <f t="shared" si="62"/>
        <v>11151.782404000001</v>
      </c>
      <c r="F4018" s="3">
        <v>112.602</v>
      </c>
    </row>
    <row r="4019" spans="1:6" x14ac:dyDescent="0.25">
      <c r="A4019" s="3">
        <v>10000</v>
      </c>
      <c r="B4019" s="3">
        <v>105</v>
      </c>
      <c r="C4019" s="9" t="s">
        <v>8221</v>
      </c>
      <c r="D4019" s="3">
        <v>2</v>
      </c>
      <c r="E4019">
        <f t="shared" si="62"/>
        <v>12232.802404</v>
      </c>
      <c r="F4019" s="3">
        <v>112.602</v>
      </c>
    </row>
    <row r="4020" spans="1:6" x14ac:dyDescent="0.25">
      <c r="A4020" s="3">
        <v>1500</v>
      </c>
      <c r="B4020" s="3">
        <v>130</v>
      </c>
      <c r="C4020" s="9" t="s">
        <v>8221</v>
      </c>
      <c r="D4020" s="3">
        <v>4</v>
      </c>
      <c r="E4020">
        <f t="shared" si="62"/>
        <v>11794.394404000001</v>
      </c>
      <c r="F4020" s="3">
        <v>112.602</v>
      </c>
    </row>
    <row r="4021" spans="1:6" x14ac:dyDescent="0.25">
      <c r="A4021" s="3">
        <v>3500</v>
      </c>
      <c r="B4021" s="3">
        <v>29</v>
      </c>
      <c r="C4021" s="9" t="s">
        <v>8221</v>
      </c>
      <c r="D4021" s="3">
        <v>4</v>
      </c>
      <c r="E4021">
        <f t="shared" si="62"/>
        <v>11794.394404000001</v>
      </c>
      <c r="F4021" s="3">
        <v>112.602</v>
      </c>
    </row>
    <row r="4022" spans="1:6" x14ac:dyDescent="0.25">
      <c r="A4022" s="3">
        <v>600</v>
      </c>
      <c r="B4022" s="3">
        <v>100</v>
      </c>
      <c r="C4022" s="9" t="s">
        <v>8221</v>
      </c>
      <c r="D4022" s="3">
        <v>3</v>
      </c>
      <c r="E4022">
        <f t="shared" si="62"/>
        <v>12012.598404</v>
      </c>
      <c r="F4022" s="3">
        <v>112.602</v>
      </c>
    </row>
    <row r="4023" spans="1:6" x14ac:dyDescent="0.25">
      <c r="A4023" s="3">
        <v>15000</v>
      </c>
      <c r="B4023" s="3">
        <v>125</v>
      </c>
      <c r="C4023" s="9" t="s">
        <v>8221</v>
      </c>
      <c r="D4023" s="3">
        <v>2</v>
      </c>
      <c r="E4023">
        <f t="shared" si="62"/>
        <v>12232.802404</v>
      </c>
      <c r="F4023" s="3">
        <v>112.602</v>
      </c>
    </row>
    <row r="4024" spans="1:6" x14ac:dyDescent="0.25">
      <c r="A4024" s="3">
        <v>18000</v>
      </c>
      <c r="B4024" s="3">
        <v>12521</v>
      </c>
      <c r="C4024" s="9" t="s">
        <v>8221</v>
      </c>
      <c r="D4024" s="3">
        <v>197</v>
      </c>
      <c r="E4024">
        <f t="shared" si="62"/>
        <v>7123.0224039999994</v>
      </c>
      <c r="F4024" s="3">
        <v>112.602</v>
      </c>
    </row>
    <row r="4025" spans="1:6" x14ac:dyDescent="0.25">
      <c r="A4025" s="3">
        <v>7000</v>
      </c>
      <c r="B4025" s="3">
        <v>0</v>
      </c>
      <c r="C4025" s="9" t="s">
        <v>8221</v>
      </c>
      <c r="D4025" s="3">
        <v>0</v>
      </c>
      <c r="E4025">
        <f t="shared" si="62"/>
        <v>12679.210404000001</v>
      </c>
      <c r="F4025" s="3">
        <v>112.602</v>
      </c>
    </row>
    <row r="4026" spans="1:6" x14ac:dyDescent="0.25">
      <c r="A4026" s="3">
        <v>800</v>
      </c>
      <c r="B4026" s="3">
        <v>10</v>
      </c>
      <c r="C4026" s="9" t="s">
        <v>8221</v>
      </c>
      <c r="D4026" s="3">
        <v>1</v>
      </c>
      <c r="E4026">
        <f t="shared" si="62"/>
        <v>12455.006404000002</v>
      </c>
      <c r="F4026" s="3">
        <v>112.602</v>
      </c>
    </row>
    <row r="4027" spans="1:6" x14ac:dyDescent="0.25">
      <c r="A4027" s="3">
        <v>5000</v>
      </c>
      <c r="B4027" s="3">
        <v>250</v>
      </c>
      <c r="C4027" s="9" t="s">
        <v>8221</v>
      </c>
      <c r="D4027" s="3">
        <v>4</v>
      </c>
      <c r="E4027">
        <f t="shared" si="62"/>
        <v>11794.394404000001</v>
      </c>
      <c r="F4027" s="3">
        <v>112.602</v>
      </c>
    </row>
    <row r="4028" spans="1:6" x14ac:dyDescent="0.25">
      <c r="A4028" s="3">
        <v>4000</v>
      </c>
      <c r="B4028" s="3">
        <v>0</v>
      </c>
      <c r="C4028" s="9" t="s">
        <v>8221</v>
      </c>
      <c r="D4028" s="3">
        <v>0</v>
      </c>
      <c r="E4028">
        <f t="shared" si="62"/>
        <v>12679.210404000001</v>
      </c>
      <c r="F4028" s="3">
        <v>112.602</v>
      </c>
    </row>
    <row r="4029" spans="1:6" x14ac:dyDescent="0.25">
      <c r="A4029" s="3">
        <v>3000</v>
      </c>
      <c r="B4029" s="3">
        <v>215</v>
      </c>
      <c r="C4029" s="9" t="s">
        <v>8221</v>
      </c>
      <c r="D4029" s="3">
        <v>7</v>
      </c>
      <c r="E4029">
        <f t="shared" si="62"/>
        <v>11151.782404000001</v>
      </c>
      <c r="F4029" s="3">
        <v>112.602</v>
      </c>
    </row>
    <row r="4030" spans="1:6" x14ac:dyDescent="0.25">
      <c r="A4030" s="3">
        <v>2000</v>
      </c>
      <c r="B4030" s="3">
        <v>561</v>
      </c>
      <c r="C4030" s="9" t="s">
        <v>8221</v>
      </c>
      <c r="D4030" s="3">
        <v>11</v>
      </c>
      <c r="E4030">
        <f t="shared" si="62"/>
        <v>10322.966404000001</v>
      </c>
      <c r="F4030" s="3">
        <v>112.602</v>
      </c>
    </row>
    <row r="4031" spans="1:6" x14ac:dyDescent="0.25">
      <c r="A4031" s="3">
        <v>20000</v>
      </c>
      <c r="B4031" s="3">
        <v>0</v>
      </c>
      <c r="C4031" s="9" t="s">
        <v>8221</v>
      </c>
      <c r="D4031" s="3">
        <v>0</v>
      </c>
      <c r="E4031">
        <f t="shared" si="62"/>
        <v>12679.210404000001</v>
      </c>
      <c r="F4031" s="3">
        <v>112.602</v>
      </c>
    </row>
    <row r="4032" spans="1:6" x14ac:dyDescent="0.25">
      <c r="A4032" s="3">
        <v>2500</v>
      </c>
      <c r="B4032" s="3">
        <v>400</v>
      </c>
      <c r="C4032" s="9" t="s">
        <v>8221</v>
      </c>
      <c r="D4032" s="3">
        <v>6</v>
      </c>
      <c r="E4032">
        <f t="shared" si="62"/>
        <v>11363.986404000001</v>
      </c>
      <c r="F4032" s="3">
        <v>112.602</v>
      </c>
    </row>
    <row r="4033" spans="1:6" x14ac:dyDescent="0.25">
      <c r="A4033" s="3">
        <v>5000</v>
      </c>
      <c r="B4033" s="3">
        <v>0</v>
      </c>
      <c r="C4033" s="9" t="s">
        <v>8221</v>
      </c>
      <c r="D4033" s="3">
        <v>0</v>
      </c>
      <c r="E4033">
        <f t="shared" si="62"/>
        <v>12679.210404000001</v>
      </c>
      <c r="F4033" s="3">
        <v>112.602</v>
      </c>
    </row>
    <row r="4034" spans="1:6" x14ac:dyDescent="0.25">
      <c r="A4034" s="3">
        <v>6048</v>
      </c>
      <c r="B4034" s="3">
        <v>413</v>
      </c>
      <c r="C4034" s="9" t="s">
        <v>8221</v>
      </c>
      <c r="D4034" s="3">
        <v>7</v>
      </c>
      <c r="E4034">
        <f t="shared" si="62"/>
        <v>11151.782404000001</v>
      </c>
      <c r="F4034" s="3">
        <v>112.602</v>
      </c>
    </row>
    <row r="4035" spans="1:6" x14ac:dyDescent="0.25">
      <c r="A4035" s="3">
        <v>23900</v>
      </c>
      <c r="B4035" s="3">
        <v>6141.99</v>
      </c>
      <c r="C4035" s="9" t="s">
        <v>8221</v>
      </c>
      <c r="D4035" s="3">
        <v>94</v>
      </c>
      <c r="E4035">
        <f t="shared" ref="E4035:E4098" si="63">POWER(D4035-F4035,2)</f>
        <v>346.03440400000017</v>
      </c>
      <c r="F4035" s="3">
        <v>112.602</v>
      </c>
    </row>
    <row r="4036" spans="1:6" x14ac:dyDescent="0.25">
      <c r="A4036" s="3">
        <v>13500</v>
      </c>
      <c r="B4036" s="3">
        <v>200</v>
      </c>
      <c r="C4036" s="9" t="s">
        <v>8221</v>
      </c>
      <c r="D4036" s="3">
        <v>2</v>
      </c>
      <c r="E4036">
        <f t="shared" si="63"/>
        <v>12232.802404</v>
      </c>
      <c r="F4036" s="3">
        <v>112.602</v>
      </c>
    </row>
    <row r="4037" spans="1:6" x14ac:dyDescent="0.25">
      <c r="A4037" s="3">
        <v>10000</v>
      </c>
      <c r="B4037" s="3">
        <v>3685</v>
      </c>
      <c r="C4037" s="9" t="s">
        <v>8221</v>
      </c>
      <c r="D4037" s="3">
        <v>25</v>
      </c>
      <c r="E4037">
        <f t="shared" si="63"/>
        <v>7674.1104040000009</v>
      </c>
      <c r="F4037" s="3">
        <v>112.602</v>
      </c>
    </row>
    <row r="4038" spans="1:6" x14ac:dyDescent="0.25">
      <c r="A4038" s="3">
        <v>6000</v>
      </c>
      <c r="B4038" s="3">
        <v>2823</v>
      </c>
      <c r="C4038" s="9" t="s">
        <v>8221</v>
      </c>
      <c r="D4038" s="3">
        <v>17</v>
      </c>
      <c r="E4038">
        <f t="shared" si="63"/>
        <v>9139.7424040000005</v>
      </c>
      <c r="F4038" s="3">
        <v>112.602</v>
      </c>
    </row>
    <row r="4039" spans="1:6" x14ac:dyDescent="0.25">
      <c r="A4039" s="3">
        <v>700</v>
      </c>
      <c r="B4039" s="3">
        <v>80</v>
      </c>
      <c r="C4039" s="9" t="s">
        <v>8221</v>
      </c>
      <c r="D4039" s="3">
        <v>2</v>
      </c>
      <c r="E4039">
        <f t="shared" si="63"/>
        <v>12232.802404</v>
      </c>
      <c r="F4039" s="3">
        <v>112.602</v>
      </c>
    </row>
    <row r="4040" spans="1:6" x14ac:dyDescent="0.25">
      <c r="A4040" s="3">
        <v>2500</v>
      </c>
      <c r="B4040" s="3">
        <v>301</v>
      </c>
      <c r="C4040" s="9" t="s">
        <v>8221</v>
      </c>
      <c r="D4040" s="3">
        <v>4</v>
      </c>
      <c r="E4040">
        <f t="shared" si="63"/>
        <v>11794.394404000001</v>
      </c>
      <c r="F4040" s="3">
        <v>112.602</v>
      </c>
    </row>
    <row r="4041" spans="1:6" x14ac:dyDescent="0.25">
      <c r="A4041" s="3">
        <v>500</v>
      </c>
      <c r="B4041" s="3">
        <v>300</v>
      </c>
      <c r="C4041" s="9" t="s">
        <v>8221</v>
      </c>
      <c r="D4041" s="3">
        <v>5</v>
      </c>
      <c r="E4041">
        <f t="shared" si="63"/>
        <v>11578.190404000001</v>
      </c>
      <c r="F4041" s="3">
        <v>112.602</v>
      </c>
    </row>
    <row r="4042" spans="1:6" x14ac:dyDescent="0.25">
      <c r="A4042" s="3">
        <v>8000</v>
      </c>
      <c r="B4042" s="3">
        <v>2500</v>
      </c>
      <c r="C4042" s="9" t="s">
        <v>8221</v>
      </c>
      <c r="D4042" s="3">
        <v>2</v>
      </c>
      <c r="E4042">
        <f t="shared" si="63"/>
        <v>12232.802404</v>
      </c>
      <c r="F4042" s="3">
        <v>112.602</v>
      </c>
    </row>
    <row r="4043" spans="1:6" x14ac:dyDescent="0.25">
      <c r="A4043" s="3">
        <v>5000</v>
      </c>
      <c r="B4043" s="3">
        <v>21</v>
      </c>
      <c r="C4043" s="9" t="s">
        <v>8221</v>
      </c>
      <c r="D4043" s="3">
        <v>2</v>
      </c>
      <c r="E4043">
        <f t="shared" si="63"/>
        <v>12232.802404</v>
      </c>
      <c r="F4043" s="3">
        <v>112.602</v>
      </c>
    </row>
    <row r="4044" spans="1:6" x14ac:dyDescent="0.25">
      <c r="A4044" s="3">
        <v>10000</v>
      </c>
      <c r="B4044" s="3">
        <v>21</v>
      </c>
      <c r="C4044" s="9" t="s">
        <v>8221</v>
      </c>
      <c r="D4044" s="3">
        <v>3</v>
      </c>
      <c r="E4044">
        <f t="shared" si="63"/>
        <v>12012.598404</v>
      </c>
      <c r="F4044" s="3">
        <v>112.602</v>
      </c>
    </row>
    <row r="4045" spans="1:6" x14ac:dyDescent="0.25">
      <c r="A4045" s="3">
        <v>300</v>
      </c>
      <c r="B4045" s="3">
        <v>0</v>
      </c>
      <c r="C4045" s="9" t="s">
        <v>8221</v>
      </c>
      <c r="D4045" s="3">
        <v>0</v>
      </c>
      <c r="E4045">
        <f t="shared" si="63"/>
        <v>12679.210404000001</v>
      </c>
      <c r="F4045" s="3">
        <v>112.602</v>
      </c>
    </row>
    <row r="4046" spans="1:6" x14ac:dyDescent="0.25">
      <c r="A4046" s="3">
        <v>600</v>
      </c>
      <c r="B4046" s="3">
        <v>225</v>
      </c>
      <c r="C4046" s="9" t="s">
        <v>8221</v>
      </c>
      <c r="D4046" s="3">
        <v>4</v>
      </c>
      <c r="E4046">
        <f t="shared" si="63"/>
        <v>11794.394404000001</v>
      </c>
      <c r="F4046" s="3">
        <v>112.602</v>
      </c>
    </row>
    <row r="4047" spans="1:6" x14ac:dyDescent="0.25">
      <c r="A4047" s="3">
        <v>5000</v>
      </c>
      <c r="B4047" s="3">
        <v>1</v>
      </c>
      <c r="C4047" s="9" t="s">
        <v>8221</v>
      </c>
      <c r="D4047" s="3">
        <v>1</v>
      </c>
      <c r="E4047">
        <f t="shared" si="63"/>
        <v>12455.006404000002</v>
      </c>
      <c r="F4047" s="3">
        <v>112.602</v>
      </c>
    </row>
    <row r="4048" spans="1:6" x14ac:dyDescent="0.25">
      <c r="A4048" s="3">
        <v>5600</v>
      </c>
      <c r="B4048" s="3">
        <v>460</v>
      </c>
      <c r="C4048" s="9" t="s">
        <v>8221</v>
      </c>
      <c r="D4048" s="3">
        <v>12</v>
      </c>
      <c r="E4048">
        <f t="shared" si="63"/>
        <v>10120.762404000001</v>
      </c>
      <c r="F4048" s="3">
        <v>112.602</v>
      </c>
    </row>
    <row r="4049" spans="1:6" x14ac:dyDescent="0.25">
      <c r="A4049" s="3">
        <v>5000</v>
      </c>
      <c r="B4049" s="3">
        <v>110</v>
      </c>
      <c r="C4049" s="9" t="s">
        <v>8221</v>
      </c>
      <c r="D4049" s="3">
        <v>4</v>
      </c>
      <c r="E4049">
        <f t="shared" si="63"/>
        <v>11794.394404000001</v>
      </c>
      <c r="F4049" s="3">
        <v>112.602</v>
      </c>
    </row>
    <row r="4050" spans="1:6" x14ac:dyDescent="0.25">
      <c r="A4050" s="3">
        <v>17000</v>
      </c>
      <c r="B4050" s="3">
        <v>3001</v>
      </c>
      <c r="C4050" s="9" t="s">
        <v>8221</v>
      </c>
      <c r="D4050" s="3">
        <v>91</v>
      </c>
      <c r="E4050">
        <f t="shared" si="63"/>
        <v>466.64640400000019</v>
      </c>
      <c r="F4050" s="3">
        <v>112.602</v>
      </c>
    </row>
    <row r="4051" spans="1:6" x14ac:dyDescent="0.25">
      <c r="A4051" s="3">
        <v>20000</v>
      </c>
      <c r="B4051" s="3">
        <v>16</v>
      </c>
      <c r="C4051" s="9" t="s">
        <v>8221</v>
      </c>
      <c r="D4051" s="3">
        <v>1</v>
      </c>
      <c r="E4051">
        <f t="shared" si="63"/>
        <v>12455.006404000002</v>
      </c>
      <c r="F4051" s="3">
        <v>112.602</v>
      </c>
    </row>
    <row r="4052" spans="1:6" x14ac:dyDescent="0.25">
      <c r="A4052" s="3">
        <v>1500</v>
      </c>
      <c r="B4052" s="3">
        <v>1</v>
      </c>
      <c r="C4052" s="9" t="s">
        <v>8221</v>
      </c>
      <c r="D4052" s="3">
        <v>1</v>
      </c>
      <c r="E4052">
        <f t="shared" si="63"/>
        <v>12455.006404000002</v>
      </c>
      <c r="F4052" s="3">
        <v>112.602</v>
      </c>
    </row>
    <row r="4053" spans="1:6" x14ac:dyDescent="0.25">
      <c r="A4053" s="3">
        <v>500</v>
      </c>
      <c r="B4053" s="3">
        <v>0</v>
      </c>
      <c r="C4053" s="9" t="s">
        <v>8221</v>
      </c>
      <c r="D4053" s="3">
        <v>0</v>
      </c>
      <c r="E4053">
        <f t="shared" si="63"/>
        <v>12679.210404000001</v>
      </c>
      <c r="F4053" s="3">
        <v>112.602</v>
      </c>
    </row>
    <row r="4054" spans="1:6" x14ac:dyDescent="0.25">
      <c r="A4054" s="3">
        <v>3000</v>
      </c>
      <c r="B4054" s="3">
        <v>1126</v>
      </c>
      <c r="C4054" s="9" t="s">
        <v>8221</v>
      </c>
      <c r="D4054" s="3">
        <v>13</v>
      </c>
      <c r="E4054">
        <f t="shared" si="63"/>
        <v>9920.5584040000012</v>
      </c>
      <c r="F4054" s="3">
        <v>112.602</v>
      </c>
    </row>
    <row r="4055" spans="1:6" x14ac:dyDescent="0.25">
      <c r="A4055" s="3">
        <v>500</v>
      </c>
      <c r="B4055" s="3">
        <v>110</v>
      </c>
      <c r="C4055" s="9" t="s">
        <v>8221</v>
      </c>
      <c r="D4055" s="3">
        <v>2</v>
      </c>
      <c r="E4055">
        <f t="shared" si="63"/>
        <v>12232.802404</v>
      </c>
      <c r="F4055" s="3">
        <v>112.602</v>
      </c>
    </row>
    <row r="4056" spans="1:6" x14ac:dyDescent="0.25">
      <c r="A4056" s="3">
        <v>8880</v>
      </c>
      <c r="B4056" s="3">
        <v>0</v>
      </c>
      <c r="C4056" s="9" t="s">
        <v>8221</v>
      </c>
      <c r="D4056" s="3">
        <v>0</v>
      </c>
      <c r="E4056">
        <f t="shared" si="63"/>
        <v>12679.210404000001</v>
      </c>
      <c r="F4056" s="3">
        <v>112.602</v>
      </c>
    </row>
    <row r="4057" spans="1:6" x14ac:dyDescent="0.25">
      <c r="A4057" s="3">
        <v>5000</v>
      </c>
      <c r="B4057" s="3">
        <v>881</v>
      </c>
      <c r="C4057" s="9" t="s">
        <v>8221</v>
      </c>
      <c r="D4057" s="3">
        <v>21</v>
      </c>
      <c r="E4057">
        <f t="shared" si="63"/>
        <v>8390.9264039999998</v>
      </c>
      <c r="F4057" s="3">
        <v>112.602</v>
      </c>
    </row>
    <row r="4058" spans="1:6" x14ac:dyDescent="0.25">
      <c r="A4058" s="3">
        <v>1500</v>
      </c>
      <c r="B4058" s="3">
        <v>795</v>
      </c>
      <c r="C4058" s="9" t="s">
        <v>8221</v>
      </c>
      <c r="D4058" s="3">
        <v>9</v>
      </c>
      <c r="E4058">
        <f t="shared" si="63"/>
        <v>10733.374404</v>
      </c>
      <c r="F4058" s="3">
        <v>112.602</v>
      </c>
    </row>
    <row r="4059" spans="1:6" x14ac:dyDescent="0.25">
      <c r="A4059" s="3">
        <v>3500</v>
      </c>
      <c r="B4059" s="3">
        <v>775</v>
      </c>
      <c r="C4059" s="9" t="s">
        <v>8221</v>
      </c>
      <c r="D4059" s="3">
        <v>6</v>
      </c>
      <c r="E4059">
        <f t="shared" si="63"/>
        <v>11363.986404000001</v>
      </c>
      <c r="F4059" s="3">
        <v>112.602</v>
      </c>
    </row>
    <row r="4060" spans="1:6" x14ac:dyDescent="0.25">
      <c r="A4060" s="3">
        <v>3750</v>
      </c>
      <c r="B4060" s="3">
        <v>95</v>
      </c>
      <c r="C4060" s="9" t="s">
        <v>8221</v>
      </c>
      <c r="D4060" s="3">
        <v>4</v>
      </c>
      <c r="E4060">
        <f t="shared" si="63"/>
        <v>11794.394404000001</v>
      </c>
      <c r="F4060" s="3">
        <v>112.602</v>
      </c>
    </row>
    <row r="4061" spans="1:6" x14ac:dyDescent="0.25">
      <c r="A4061" s="3">
        <v>10000</v>
      </c>
      <c r="B4061" s="3">
        <v>250</v>
      </c>
      <c r="C4061" s="9" t="s">
        <v>8221</v>
      </c>
      <c r="D4061" s="3">
        <v>7</v>
      </c>
      <c r="E4061">
        <f t="shared" si="63"/>
        <v>11151.782404000001</v>
      </c>
      <c r="F4061" s="3">
        <v>112.602</v>
      </c>
    </row>
    <row r="4062" spans="1:6" x14ac:dyDescent="0.25">
      <c r="A4062" s="3">
        <v>10000</v>
      </c>
      <c r="B4062" s="3">
        <v>285</v>
      </c>
      <c r="C4062" s="9" t="s">
        <v>8221</v>
      </c>
      <c r="D4062" s="3">
        <v>5</v>
      </c>
      <c r="E4062">
        <f t="shared" si="63"/>
        <v>11578.190404000001</v>
      </c>
      <c r="F4062" s="3">
        <v>112.602</v>
      </c>
    </row>
    <row r="4063" spans="1:6" x14ac:dyDescent="0.25">
      <c r="A4063" s="3">
        <v>525</v>
      </c>
      <c r="B4063" s="3">
        <v>0</v>
      </c>
      <c r="C4063" s="9" t="s">
        <v>8221</v>
      </c>
      <c r="D4063" s="3">
        <v>0</v>
      </c>
      <c r="E4063">
        <f t="shared" si="63"/>
        <v>12679.210404000001</v>
      </c>
      <c r="F4063" s="3">
        <v>112.602</v>
      </c>
    </row>
    <row r="4064" spans="1:6" x14ac:dyDescent="0.25">
      <c r="A4064" s="3">
        <v>20000</v>
      </c>
      <c r="B4064" s="3">
        <v>490</v>
      </c>
      <c r="C4064" s="9" t="s">
        <v>8221</v>
      </c>
      <c r="D4064" s="3">
        <v>3</v>
      </c>
      <c r="E4064">
        <f t="shared" si="63"/>
        <v>12012.598404</v>
      </c>
      <c r="F4064" s="3">
        <v>112.602</v>
      </c>
    </row>
    <row r="4065" spans="1:6" x14ac:dyDescent="0.25">
      <c r="A4065" s="3">
        <v>9500</v>
      </c>
      <c r="B4065" s="3">
        <v>135</v>
      </c>
      <c r="C4065" s="9" t="s">
        <v>8221</v>
      </c>
      <c r="D4065" s="3">
        <v>9</v>
      </c>
      <c r="E4065">
        <f t="shared" si="63"/>
        <v>10733.374404</v>
      </c>
      <c r="F4065" s="3">
        <v>112.602</v>
      </c>
    </row>
    <row r="4066" spans="1:6" x14ac:dyDescent="0.25">
      <c r="A4066" s="3">
        <v>2000</v>
      </c>
      <c r="B4066" s="3">
        <v>385</v>
      </c>
      <c r="C4066" s="9" t="s">
        <v>8221</v>
      </c>
      <c r="D4066" s="3">
        <v>6</v>
      </c>
      <c r="E4066">
        <f t="shared" si="63"/>
        <v>11363.986404000001</v>
      </c>
      <c r="F4066" s="3">
        <v>112.602</v>
      </c>
    </row>
    <row r="4067" spans="1:6" x14ac:dyDescent="0.25">
      <c r="A4067" s="3">
        <v>4000</v>
      </c>
      <c r="B4067" s="3">
        <v>27</v>
      </c>
      <c r="C4067" s="9" t="s">
        <v>8221</v>
      </c>
      <c r="D4067" s="3">
        <v>4</v>
      </c>
      <c r="E4067">
        <f t="shared" si="63"/>
        <v>11794.394404000001</v>
      </c>
      <c r="F4067" s="3">
        <v>112.602</v>
      </c>
    </row>
    <row r="4068" spans="1:6" x14ac:dyDescent="0.25">
      <c r="A4068" s="3">
        <v>15000</v>
      </c>
      <c r="B4068" s="3">
        <v>25</v>
      </c>
      <c r="C4068" s="9" t="s">
        <v>8221</v>
      </c>
      <c r="D4068" s="3">
        <v>1</v>
      </c>
      <c r="E4068">
        <f t="shared" si="63"/>
        <v>12455.006404000002</v>
      </c>
      <c r="F4068" s="3">
        <v>112.602</v>
      </c>
    </row>
    <row r="4069" spans="1:6" x14ac:dyDescent="0.25">
      <c r="A4069" s="3">
        <v>5000</v>
      </c>
      <c r="B4069" s="3">
        <v>3045</v>
      </c>
      <c r="C4069" s="9" t="s">
        <v>8221</v>
      </c>
      <c r="D4069" s="3">
        <v>17</v>
      </c>
      <c r="E4069">
        <f t="shared" si="63"/>
        <v>9139.7424040000005</v>
      </c>
      <c r="F4069" s="3">
        <v>112.602</v>
      </c>
    </row>
    <row r="4070" spans="1:6" x14ac:dyDescent="0.25">
      <c r="A4070" s="3">
        <v>3495</v>
      </c>
      <c r="B4070" s="3">
        <v>34.950000000000003</v>
      </c>
      <c r="C4070" s="9" t="s">
        <v>8221</v>
      </c>
      <c r="D4070" s="3">
        <v>1</v>
      </c>
      <c r="E4070">
        <f t="shared" si="63"/>
        <v>12455.006404000002</v>
      </c>
      <c r="F4070" s="3">
        <v>112.602</v>
      </c>
    </row>
    <row r="4071" spans="1:6" x14ac:dyDescent="0.25">
      <c r="A4071" s="3">
        <v>1250</v>
      </c>
      <c r="B4071" s="3">
        <v>430</v>
      </c>
      <c r="C4071" s="9" t="s">
        <v>8221</v>
      </c>
      <c r="D4071" s="3">
        <v>13</v>
      </c>
      <c r="E4071">
        <f t="shared" si="63"/>
        <v>9920.5584040000012</v>
      </c>
      <c r="F4071" s="3">
        <v>112.602</v>
      </c>
    </row>
    <row r="4072" spans="1:6" x14ac:dyDescent="0.25">
      <c r="A4072" s="3">
        <v>1000</v>
      </c>
      <c r="B4072" s="3">
        <v>165</v>
      </c>
      <c r="C4072" s="9" t="s">
        <v>8221</v>
      </c>
      <c r="D4072" s="3">
        <v>6</v>
      </c>
      <c r="E4072">
        <f t="shared" si="63"/>
        <v>11363.986404000001</v>
      </c>
      <c r="F4072" s="3">
        <v>112.602</v>
      </c>
    </row>
    <row r="4073" spans="1:6" x14ac:dyDescent="0.25">
      <c r="A4073" s="3">
        <v>20000</v>
      </c>
      <c r="B4073" s="3">
        <v>0</v>
      </c>
      <c r="C4073" s="9" t="s">
        <v>8221</v>
      </c>
      <c r="D4073" s="3">
        <v>0</v>
      </c>
      <c r="E4073">
        <f t="shared" si="63"/>
        <v>12679.210404000001</v>
      </c>
      <c r="F4073" s="3">
        <v>112.602</v>
      </c>
    </row>
    <row r="4074" spans="1:6" x14ac:dyDescent="0.25">
      <c r="A4074" s="3">
        <v>1000</v>
      </c>
      <c r="B4074" s="3">
        <v>4</v>
      </c>
      <c r="C4074" s="9" t="s">
        <v>8221</v>
      </c>
      <c r="D4074" s="3">
        <v>2</v>
      </c>
      <c r="E4074">
        <f t="shared" si="63"/>
        <v>12232.802404</v>
      </c>
      <c r="F4074" s="3">
        <v>112.602</v>
      </c>
    </row>
    <row r="4075" spans="1:6" x14ac:dyDescent="0.25">
      <c r="A4075" s="3">
        <v>3500</v>
      </c>
      <c r="B4075" s="3">
        <v>37</v>
      </c>
      <c r="C4075" s="9" t="s">
        <v>8221</v>
      </c>
      <c r="D4075" s="3">
        <v>2</v>
      </c>
      <c r="E4075">
        <f t="shared" si="63"/>
        <v>12232.802404</v>
      </c>
      <c r="F4075" s="3">
        <v>112.602</v>
      </c>
    </row>
    <row r="4076" spans="1:6" x14ac:dyDescent="0.25">
      <c r="A4076" s="3">
        <v>2750</v>
      </c>
      <c r="B4076" s="3">
        <v>735</v>
      </c>
      <c r="C4076" s="9" t="s">
        <v>8221</v>
      </c>
      <c r="D4076" s="3">
        <v>21</v>
      </c>
      <c r="E4076">
        <f t="shared" si="63"/>
        <v>8390.9264039999998</v>
      </c>
      <c r="F4076" s="3">
        <v>112.602</v>
      </c>
    </row>
    <row r="4077" spans="1:6" x14ac:dyDescent="0.25">
      <c r="A4077" s="3">
        <v>2000</v>
      </c>
      <c r="B4077" s="3">
        <v>576</v>
      </c>
      <c r="C4077" s="9" t="s">
        <v>8221</v>
      </c>
      <c r="D4077" s="3">
        <v>13</v>
      </c>
      <c r="E4077">
        <f t="shared" si="63"/>
        <v>9920.5584040000012</v>
      </c>
      <c r="F4077" s="3">
        <v>112.602</v>
      </c>
    </row>
    <row r="4078" spans="1:6" x14ac:dyDescent="0.25">
      <c r="A4078" s="3">
        <v>700</v>
      </c>
      <c r="B4078" s="3">
        <v>0</v>
      </c>
      <c r="C4078" s="9" t="s">
        <v>8221</v>
      </c>
      <c r="D4078" s="3">
        <v>0</v>
      </c>
      <c r="E4078">
        <f t="shared" si="63"/>
        <v>12679.210404000001</v>
      </c>
      <c r="F4078" s="3">
        <v>112.602</v>
      </c>
    </row>
    <row r="4079" spans="1:6" x14ac:dyDescent="0.25">
      <c r="A4079" s="3">
        <v>15000</v>
      </c>
      <c r="B4079" s="3">
        <v>1335</v>
      </c>
      <c r="C4079" s="9" t="s">
        <v>8221</v>
      </c>
      <c r="D4079" s="3">
        <v>6</v>
      </c>
      <c r="E4079">
        <f t="shared" si="63"/>
        <v>11363.986404000001</v>
      </c>
      <c r="F4079" s="3">
        <v>112.602</v>
      </c>
    </row>
    <row r="4080" spans="1:6" x14ac:dyDescent="0.25">
      <c r="A4080" s="3">
        <v>250</v>
      </c>
      <c r="B4080" s="3">
        <v>0</v>
      </c>
      <c r="C4080" s="9" t="s">
        <v>8221</v>
      </c>
      <c r="D4080" s="3">
        <v>0</v>
      </c>
      <c r="E4080">
        <f t="shared" si="63"/>
        <v>12679.210404000001</v>
      </c>
      <c r="F4080" s="3">
        <v>112.602</v>
      </c>
    </row>
    <row r="4081" spans="1:6" x14ac:dyDescent="0.25">
      <c r="A4081" s="3">
        <v>3000</v>
      </c>
      <c r="B4081" s="3">
        <v>5</v>
      </c>
      <c r="C4081" s="9" t="s">
        <v>8221</v>
      </c>
      <c r="D4081" s="3">
        <v>1</v>
      </c>
      <c r="E4081">
        <f t="shared" si="63"/>
        <v>12455.006404000002</v>
      </c>
      <c r="F4081" s="3">
        <v>112.602</v>
      </c>
    </row>
    <row r="4082" spans="1:6" x14ac:dyDescent="0.25">
      <c r="A4082" s="3">
        <v>3000</v>
      </c>
      <c r="B4082" s="3">
        <v>0</v>
      </c>
      <c r="C4082" s="9" t="s">
        <v>8221</v>
      </c>
      <c r="D4082" s="3">
        <v>0</v>
      </c>
      <c r="E4082">
        <f t="shared" si="63"/>
        <v>12679.210404000001</v>
      </c>
      <c r="F4082" s="3">
        <v>112.602</v>
      </c>
    </row>
    <row r="4083" spans="1:6" x14ac:dyDescent="0.25">
      <c r="A4083" s="3">
        <v>2224</v>
      </c>
      <c r="B4083" s="3">
        <v>350</v>
      </c>
      <c r="C4083" s="9" t="s">
        <v>8221</v>
      </c>
      <c r="D4083" s="3">
        <v>12</v>
      </c>
      <c r="E4083">
        <f t="shared" si="63"/>
        <v>10120.762404000001</v>
      </c>
      <c r="F4083" s="3">
        <v>112.602</v>
      </c>
    </row>
    <row r="4084" spans="1:6" x14ac:dyDescent="0.25">
      <c r="A4084" s="3">
        <v>150</v>
      </c>
      <c r="B4084" s="3">
        <v>3</v>
      </c>
      <c r="C4084" s="9" t="s">
        <v>8221</v>
      </c>
      <c r="D4084" s="3">
        <v>2</v>
      </c>
      <c r="E4084">
        <f t="shared" si="63"/>
        <v>12232.802404</v>
      </c>
      <c r="F4084" s="3">
        <v>112.602</v>
      </c>
    </row>
    <row r="4085" spans="1:6" x14ac:dyDescent="0.25">
      <c r="A4085" s="3">
        <v>3500</v>
      </c>
      <c r="B4085" s="3">
        <v>759</v>
      </c>
      <c r="C4085" s="9" t="s">
        <v>8221</v>
      </c>
      <c r="D4085" s="3">
        <v>6</v>
      </c>
      <c r="E4085">
        <f t="shared" si="63"/>
        <v>11363.986404000001</v>
      </c>
      <c r="F4085" s="3">
        <v>112.602</v>
      </c>
    </row>
    <row r="4086" spans="1:6" x14ac:dyDescent="0.25">
      <c r="A4086" s="3">
        <v>3000</v>
      </c>
      <c r="B4086" s="3">
        <v>10</v>
      </c>
      <c r="C4086" s="9" t="s">
        <v>8221</v>
      </c>
      <c r="D4086" s="3">
        <v>1</v>
      </c>
      <c r="E4086">
        <f t="shared" si="63"/>
        <v>12455.006404000002</v>
      </c>
      <c r="F4086" s="3">
        <v>112.602</v>
      </c>
    </row>
    <row r="4087" spans="1:6" x14ac:dyDescent="0.25">
      <c r="A4087" s="3">
        <v>3500</v>
      </c>
      <c r="B4087" s="3">
        <v>10</v>
      </c>
      <c r="C4087" s="9" t="s">
        <v>8221</v>
      </c>
      <c r="D4087" s="3">
        <v>1</v>
      </c>
      <c r="E4087">
        <f t="shared" si="63"/>
        <v>12455.006404000002</v>
      </c>
      <c r="F4087" s="3">
        <v>112.602</v>
      </c>
    </row>
    <row r="4088" spans="1:6" x14ac:dyDescent="0.25">
      <c r="A4088" s="3">
        <v>1000</v>
      </c>
      <c r="B4088" s="3">
        <v>47</v>
      </c>
      <c r="C4088" s="9" t="s">
        <v>8221</v>
      </c>
      <c r="D4088" s="3">
        <v>5</v>
      </c>
      <c r="E4088">
        <f t="shared" si="63"/>
        <v>11578.190404000001</v>
      </c>
      <c r="F4088" s="3">
        <v>112.602</v>
      </c>
    </row>
    <row r="4089" spans="1:6" x14ac:dyDescent="0.25">
      <c r="A4089" s="3">
        <v>9600</v>
      </c>
      <c r="B4089" s="3">
        <v>0</v>
      </c>
      <c r="C4089" s="9" t="s">
        <v>8221</v>
      </c>
      <c r="D4089" s="3">
        <v>0</v>
      </c>
      <c r="E4089">
        <f t="shared" si="63"/>
        <v>12679.210404000001</v>
      </c>
      <c r="F4089" s="3">
        <v>112.602</v>
      </c>
    </row>
    <row r="4090" spans="1:6" x14ac:dyDescent="0.25">
      <c r="A4090" s="3">
        <v>2000</v>
      </c>
      <c r="B4090" s="3">
        <v>216</v>
      </c>
      <c r="C4090" s="9" t="s">
        <v>8221</v>
      </c>
      <c r="D4090" s="3">
        <v>3</v>
      </c>
      <c r="E4090">
        <f t="shared" si="63"/>
        <v>12012.598404</v>
      </c>
      <c r="F4090" s="3">
        <v>112.602</v>
      </c>
    </row>
    <row r="4091" spans="1:6" x14ac:dyDescent="0.25">
      <c r="A4091" s="3">
        <v>5000</v>
      </c>
      <c r="B4091" s="3">
        <v>240</v>
      </c>
      <c r="C4091" s="9" t="s">
        <v>8221</v>
      </c>
      <c r="D4091" s="3">
        <v>8</v>
      </c>
      <c r="E4091">
        <f t="shared" si="63"/>
        <v>10941.578404000002</v>
      </c>
      <c r="F4091" s="3">
        <v>112.602</v>
      </c>
    </row>
    <row r="4092" spans="1:6" x14ac:dyDescent="0.25">
      <c r="A4092" s="3">
        <v>1000</v>
      </c>
      <c r="B4092" s="3">
        <v>32</v>
      </c>
      <c r="C4092" s="9" t="s">
        <v>8221</v>
      </c>
      <c r="D4092" s="3">
        <v>3</v>
      </c>
      <c r="E4092">
        <f t="shared" si="63"/>
        <v>12012.598404</v>
      </c>
      <c r="F4092" s="3">
        <v>112.602</v>
      </c>
    </row>
    <row r="4093" spans="1:6" x14ac:dyDescent="0.25">
      <c r="A4093" s="3">
        <v>1600</v>
      </c>
      <c r="B4093" s="3">
        <v>204</v>
      </c>
      <c r="C4093" s="9" t="s">
        <v>8221</v>
      </c>
      <c r="D4093" s="3">
        <v>8</v>
      </c>
      <c r="E4093">
        <f t="shared" si="63"/>
        <v>10941.578404000002</v>
      </c>
      <c r="F4093" s="3">
        <v>112.602</v>
      </c>
    </row>
    <row r="4094" spans="1:6" x14ac:dyDescent="0.25">
      <c r="A4094" s="3">
        <v>110000</v>
      </c>
      <c r="B4094" s="3">
        <v>20</v>
      </c>
      <c r="C4094" s="9" t="s">
        <v>8221</v>
      </c>
      <c r="D4094" s="3">
        <v>1</v>
      </c>
      <c r="E4094">
        <f t="shared" si="63"/>
        <v>12455.006404000002</v>
      </c>
      <c r="F4094" s="3">
        <v>112.602</v>
      </c>
    </row>
    <row r="4095" spans="1:6" x14ac:dyDescent="0.25">
      <c r="A4095" s="3">
        <v>2500</v>
      </c>
      <c r="B4095" s="3">
        <v>60</v>
      </c>
      <c r="C4095" s="9" t="s">
        <v>8221</v>
      </c>
      <c r="D4095" s="3">
        <v>4</v>
      </c>
      <c r="E4095">
        <f t="shared" si="63"/>
        <v>11794.394404000001</v>
      </c>
      <c r="F4095" s="3">
        <v>112.602</v>
      </c>
    </row>
    <row r="4096" spans="1:6" x14ac:dyDescent="0.25">
      <c r="A4096" s="3">
        <v>2000</v>
      </c>
      <c r="B4096" s="3">
        <v>730</v>
      </c>
      <c r="C4096" s="9" t="s">
        <v>8221</v>
      </c>
      <c r="D4096" s="3">
        <v>8</v>
      </c>
      <c r="E4096">
        <f t="shared" si="63"/>
        <v>10941.578404000002</v>
      </c>
      <c r="F4096" s="3">
        <v>112.602</v>
      </c>
    </row>
    <row r="4097" spans="1:6" x14ac:dyDescent="0.25">
      <c r="A4097" s="3">
        <v>30000</v>
      </c>
      <c r="B4097" s="3">
        <v>800</v>
      </c>
      <c r="C4097" s="9" t="s">
        <v>8221</v>
      </c>
      <c r="D4097" s="3">
        <v>1</v>
      </c>
      <c r="E4097">
        <f t="shared" si="63"/>
        <v>12455.006404000002</v>
      </c>
      <c r="F4097" s="3">
        <v>112.602</v>
      </c>
    </row>
    <row r="4098" spans="1:6" x14ac:dyDescent="0.25">
      <c r="A4098" s="3">
        <v>3500</v>
      </c>
      <c r="B4098" s="3">
        <v>400</v>
      </c>
      <c r="C4098" s="9" t="s">
        <v>8221</v>
      </c>
      <c r="D4098" s="3">
        <v>5</v>
      </c>
      <c r="E4098">
        <f t="shared" si="63"/>
        <v>11578.190404000001</v>
      </c>
      <c r="F4098" s="3">
        <v>112.602</v>
      </c>
    </row>
    <row r="4099" spans="1:6" x14ac:dyDescent="0.25">
      <c r="A4099" s="3">
        <v>10000</v>
      </c>
      <c r="B4099" s="3">
        <v>0</v>
      </c>
      <c r="C4099" s="9" t="s">
        <v>8221</v>
      </c>
      <c r="D4099" s="3">
        <v>0</v>
      </c>
      <c r="E4099">
        <f t="shared" ref="E4099:E4115" si="64">POWER(D4099-F4099,2)</f>
        <v>12679.210404000001</v>
      </c>
      <c r="F4099" s="3">
        <v>112.602</v>
      </c>
    </row>
    <row r="4100" spans="1:6" x14ac:dyDescent="0.25">
      <c r="A4100" s="3">
        <v>75000</v>
      </c>
      <c r="B4100" s="3">
        <v>0</v>
      </c>
      <c r="C4100" s="9" t="s">
        <v>8221</v>
      </c>
      <c r="D4100" s="3">
        <v>0</v>
      </c>
      <c r="E4100">
        <f t="shared" si="64"/>
        <v>12679.210404000001</v>
      </c>
      <c r="F4100" s="3">
        <v>112.602</v>
      </c>
    </row>
    <row r="4101" spans="1:6" x14ac:dyDescent="0.25">
      <c r="A4101" s="3">
        <v>4500</v>
      </c>
      <c r="B4101" s="3">
        <v>50</v>
      </c>
      <c r="C4101" s="9" t="s">
        <v>8221</v>
      </c>
      <c r="D4101" s="3">
        <v>1</v>
      </c>
      <c r="E4101">
        <f t="shared" si="64"/>
        <v>12455.006404000002</v>
      </c>
      <c r="F4101" s="3">
        <v>112.602</v>
      </c>
    </row>
    <row r="4102" spans="1:6" x14ac:dyDescent="0.25">
      <c r="A4102" s="3">
        <v>270</v>
      </c>
      <c r="B4102" s="3">
        <v>0</v>
      </c>
      <c r="C4102" s="9" t="s">
        <v>8221</v>
      </c>
      <c r="D4102" s="3">
        <v>0</v>
      </c>
      <c r="E4102">
        <f t="shared" si="64"/>
        <v>12679.210404000001</v>
      </c>
      <c r="F4102" s="3">
        <v>112.602</v>
      </c>
    </row>
    <row r="4103" spans="1:6" x14ac:dyDescent="0.25">
      <c r="A4103" s="3">
        <v>600</v>
      </c>
      <c r="B4103" s="3">
        <v>0</v>
      </c>
      <c r="C4103" s="9" t="s">
        <v>8221</v>
      </c>
      <c r="D4103" s="3">
        <v>0</v>
      </c>
      <c r="E4103">
        <f t="shared" si="64"/>
        <v>12679.210404000001</v>
      </c>
      <c r="F4103" s="3">
        <v>112.602</v>
      </c>
    </row>
    <row r="4104" spans="1:6" x14ac:dyDescent="0.25">
      <c r="A4104" s="3">
        <v>500</v>
      </c>
      <c r="B4104" s="3">
        <v>137</v>
      </c>
      <c r="C4104" s="9" t="s">
        <v>8221</v>
      </c>
      <c r="D4104" s="3">
        <v>6</v>
      </c>
      <c r="E4104">
        <f t="shared" si="64"/>
        <v>11363.986404000001</v>
      </c>
      <c r="F4104" s="3">
        <v>112.602</v>
      </c>
    </row>
    <row r="4105" spans="1:6" x14ac:dyDescent="0.25">
      <c r="A4105" s="3">
        <v>1000</v>
      </c>
      <c r="B4105" s="3">
        <v>100</v>
      </c>
      <c r="C4105" s="9" t="s">
        <v>8221</v>
      </c>
      <c r="D4105" s="3">
        <v>6</v>
      </c>
      <c r="E4105">
        <f t="shared" si="64"/>
        <v>11363.986404000001</v>
      </c>
      <c r="F4105" s="3">
        <v>112.602</v>
      </c>
    </row>
    <row r="4106" spans="1:6" x14ac:dyDescent="0.25">
      <c r="A4106" s="3">
        <v>3000</v>
      </c>
      <c r="B4106" s="3">
        <v>641</v>
      </c>
      <c r="C4106" s="9" t="s">
        <v>8221</v>
      </c>
      <c r="D4106" s="3">
        <v>14</v>
      </c>
      <c r="E4106">
        <f t="shared" si="64"/>
        <v>9722.3544040000015</v>
      </c>
      <c r="F4106" s="3">
        <v>112.602</v>
      </c>
    </row>
    <row r="4107" spans="1:6" x14ac:dyDescent="0.25">
      <c r="A4107" s="3">
        <v>33000</v>
      </c>
      <c r="B4107" s="3">
        <v>2300</v>
      </c>
      <c r="C4107" s="9" t="s">
        <v>8221</v>
      </c>
      <c r="D4107" s="3">
        <v>6</v>
      </c>
      <c r="E4107">
        <f t="shared" si="64"/>
        <v>11363.986404000001</v>
      </c>
      <c r="F4107" s="3">
        <v>112.602</v>
      </c>
    </row>
    <row r="4108" spans="1:6" x14ac:dyDescent="0.25">
      <c r="A4108" s="3">
        <v>5000</v>
      </c>
      <c r="B4108" s="3">
        <v>3530</v>
      </c>
      <c r="C4108" s="9" t="s">
        <v>8221</v>
      </c>
      <c r="D4108" s="3">
        <v>33</v>
      </c>
      <c r="E4108">
        <f t="shared" si="64"/>
        <v>6336.4784040000004</v>
      </c>
      <c r="F4108" s="3">
        <v>112.602</v>
      </c>
    </row>
    <row r="4109" spans="1:6" x14ac:dyDescent="0.25">
      <c r="A4109" s="3">
        <v>2000</v>
      </c>
      <c r="B4109" s="3">
        <v>41</v>
      </c>
      <c r="C4109" s="9" t="s">
        <v>8221</v>
      </c>
      <c r="D4109" s="3">
        <v>4</v>
      </c>
      <c r="E4109">
        <f t="shared" si="64"/>
        <v>11794.394404000001</v>
      </c>
      <c r="F4109" s="3">
        <v>112.602</v>
      </c>
    </row>
    <row r="4110" spans="1:6" x14ac:dyDescent="0.25">
      <c r="A4110" s="3">
        <v>3000</v>
      </c>
      <c r="B4110" s="3">
        <v>59</v>
      </c>
      <c r="C4110" s="9" t="s">
        <v>8221</v>
      </c>
      <c r="D4110" s="3">
        <v>1</v>
      </c>
      <c r="E4110">
        <f t="shared" si="64"/>
        <v>12455.006404000002</v>
      </c>
      <c r="F4110" s="3">
        <v>112.602</v>
      </c>
    </row>
    <row r="4111" spans="1:6" x14ac:dyDescent="0.25">
      <c r="A4111" s="3">
        <v>500</v>
      </c>
      <c r="B4111" s="3">
        <v>0</v>
      </c>
      <c r="C4111" s="9" t="s">
        <v>8221</v>
      </c>
      <c r="D4111" s="3">
        <v>0</v>
      </c>
      <c r="E4111">
        <f t="shared" si="64"/>
        <v>12679.210404000001</v>
      </c>
      <c r="F4111" s="3">
        <v>112.602</v>
      </c>
    </row>
    <row r="4112" spans="1:6" x14ac:dyDescent="0.25">
      <c r="A4112" s="3">
        <v>300</v>
      </c>
      <c r="B4112" s="3">
        <v>86</v>
      </c>
      <c r="C4112" s="9" t="s">
        <v>8221</v>
      </c>
      <c r="D4112" s="3">
        <v>6</v>
      </c>
      <c r="E4112">
        <f t="shared" si="64"/>
        <v>11363.986404000001</v>
      </c>
      <c r="F4112" s="3">
        <v>112.602</v>
      </c>
    </row>
    <row r="4113" spans="1:6" x14ac:dyDescent="0.25">
      <c r="A4113" s="3">
        <v>3000</v>
      </c>
      <c r="B4113" s="3">
        <v>94</v>
      </c>
      <c r="C4113" s="9" t="s">
        <v>8221</v>
      </c>
      <c r="D4113" s="3">
        <v>6</v>
      </c>
      <c r="E4113">
        <f t="shared" si="64"/>
        <v>11363.986404000001</v>
      </c>
      <c r="F4113" s="3">
        <v>112.602</v>
      </c>
    </row>
    <row r="4114" spans="1:6" x14ac:dyDescent="0.25">
      <c r="A4114" s="3">
        <v>2500</v>
      </c>
      <c r="B4114" s="3">
        <v>1</v>
      </c>
      <c r="C4114" s="9" t="s">
        <v>8221</v>
      </c>
      <c r="D4114" s="3">
        <v>1</v>
      </c>
      <c r="E4114">
        <f t="shared" si="64"/>
        <v>12455.006404000002</v>
      </c>
      <c r="F4114" s="3">
        <v>112.602</v>
      </c>
    </row>
    <row r="4115" spans="1:6" x14ac:dyDescent="0.25">
      <c r="A4115" s="3">
        <v>1500</v>
      </c>
      <c r="B4115" s="3">
        <v>3</v>
      </c>
      <c r="C4115" s="9" t="s">
        <v>8221</v>
      </c>
      <c r="D4115" s="3">
        <v>3</v>
      </c>
      <c r="E4115">
        <f t="shared" si="64"/>
        <v>12012.598404</v>
      </c>
      <c r="F4115" s="3">
        <v>112.602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Category</vt:lpstr>
      <vt:lpstr>SubCategory</vt:lpstr>
      <vt:lpstr>Category_Created</vt:lpstr>
      <vt:lpstr>Bonus</vt:lpstr>
      <vt:lpstr>BonusStatistics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ravi cinnaman</cp:lastModifiedBy>
  <dcterms:created xsi:type="dcterms:W3CDTF">2017-04-20T15:17:24Z</dcterms:created>
  <dcterms:modified xsi:type="dcterms:W3CDTF">2020-08-11T20:21:23Z</dcterms:modified>
</cp:coreProperties>
</file>