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E0133A2F-65E1-A44C-8BD1-2AE1E4BEB64A}" xr6:coauthVersionLast="47" xr6:coauthVersionMax="47" xr10:uidLastSave="{00000000-0000-0000-0000-000000000000}"/>
  <bookViews>
    <workbookView xWindow="16900" yWindow="52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type2!$A$4:$R$4</definedName>
    <definedName name="_xlnm._FilterDatabase" localSheetId="1" hidden="1">type3!$A$4:$AA$253</definedName>
    <definedName name="_xlnm._FilterDatabase" localSheetId="2" hidden="1">'ทะเบียนคุมใบเสร็จประเภท 2'!$A$4:$W$272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4" l="1"/>
  <c r="K88" i="4"/>
  <c r="L88" i="4" s="1"/>
  <c r="N88" i="4" s="1"/>
  <c r="K87" i="4"/>
  <c r="L87" i="4" s="1"/>
  <c r="N87" i="4" s="1"/>
  <c r="K86" i="4"/>
  <c r="L86" i="4" s="1"/>
  <c r="N86" i="4" s="1"/>
  <c r="K85" i="4"/>
  <c r="L85" i="4" s="1"/>
  <c r="N85" i="4" s="1"/>
  <c r="K84" i="4"/>
  <c r="L84" i="4" s="1"/>
  <c r="N84" i="4" s="1"/>
  <c r="K83" i="4"/>
  <c r="L83" i="4" s="1"/>
  <c r="T88" i="4"/>
  <c r="P271" i="3"/>
  <c r="L245" i="3"/>
  <c r="N245" i="3" s="1"/>
  <c r="K246" i="3"/>
  <c r="L246" i="3" s="1"/>
  <c r="K247" i="3"/>
  <c r="L247" i="3" s="1"/>
  <c r="K248" i="3"/>
  <c r="L248" i="3" s="1"/>
  <c r="K249" i="3"/>
  <c r="L249" i="3" s="1"/>
  <c r="N249" i="3" s="1"/>
  <c r="K250" i="3"/>
  <c r="L250" i="3" s="1"/>
  <c r="K251" i="3"/>
  <c r="L251" i="3" s="1"/>
  <c r="K252" i="3"/>
  <c r="L252" i="3" s="1"/>
  <c r="N252" i="3" s="1"/>
  <c r="K253" i="3"/>
  <c r="L253" i="3" s="1"/>
  <c r="K254" i="3"/>
  <c r="L254" i="3" s="1"/>
  <c r="K255" i="3"/>
  <c r="L255" i="3" s="1"/>
  <c r="N255" i="3" s="1"/>
  <c r="K256" i="3"/>
  <c r="L256" i="3" s="1"/>
  <c r="N256" i="3" s="1"/>
  <c r="K257" i="3"/>
  <c r="L257" i="3" s="1"/>
  <c r="K258" i="3"/>
  <c r="L258" i="3" s="1"/>
  <c r="K259" i="3"/>
  <c r="L259" i="3" s="1"/>
  <c r="K260" i="3"/>
  <c r="L260" i="3" s="1"/>
  <c r="K261" i="3"/>
  <c r="L261" i="3" s="1"/>
  <c r="N261" i="3" s="1"/>
  <c r="K262" i="3"/>
  <c r="L262" i="3" s="1"/>
  <c r="T82" i="4"/>
  <c r="K238" i="3"/>
  <c r="L238" i="3" s="1"/>
  <c r="N238" i="3" s="1"/>
  <c r="K239" i="3"/>
  <c r="L239" i="3" s="1"/>
  <c r="N239" i="3" s="1"/>
  <c r="K240" i="3"/>
  <c r="L240" i="3" s="1"/>
  <c r="K241" i="3"/>
  <c r="L241" i="3" s="1"/>
  <c r="N241" i="3" s="1"/>
  <c r="K242" i="3"/>
  <c r="L242" i="3" s="1"/>
  <c r="K243" i="3"/>
  <c r="L243" i="3" s="1"/>
  <c r="N243" i="3" s="1"/>
  <c r="K244" i="3"/>
  <c r="L244" i="3" s="1"/>
  <c r="K263" i="3"/>
  <c r="L263" i="3" s="1"/>
  <c r="K264" i="3"/>
  <c r="L264" i="3" s="1"/>
  <c r="K265" i="3"/>
  <c r="L265" i="3" s="1"/>
  <c r="K266" i="3"/>
  <c r="L266" i="3" s="1"/>
  <c r="K267" i="3"/>
  <c r="L267" i="3" s="1"/>
  <c r="T59" i="4"/>
  <c r="K56" i="4"/>
  <c r="T47" i="4"/>
  <c r="T20" i="4"/>
  <c r="T19" i="4"/>
  <c r="H271" i="3"/>
  <c r="T12" i="4"/>
  <c r="T6" i="4"/>
  <c r="K268" i="3"/>
  <c r="L268" i="3" s="1"/>
  <c r="K269" i="3"/>
  <c r="L269" i="3" s="1"/>
  <c r="K270" i="3"/>
  <c r="L270" i="3" s="1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K5" i="3"/>
  <c r="K5" i="4"/>
  <c r="L5" i="4" s="1"/>
  <c r="N5" i="4" s="1"/>
  <c r="K6" i="4"/>
  <c r="L6" i="4" s="1"/>
  <c r="K7" i="4"/>
  <c r="K8" i="4"/>
  <c r="L8" i="4" s="1"/>
  <c r="K9" i="4"/>
  <c r="L9" i="4" s="1"/>
  <c r="K10" i="4"/>
  <c r="L10" i="4" s="1"/>
  <c r="K163" i="3"/>
  <c r="L163" i="3" s="1"/>
  <c r="K164" i="3"/>
  <c r="L164" i="3" s="1"/>
  <c r="N164" i="3" s="1"/>
  <c r="K165" i="3"/>
  <c r="K166" i="3"/>
  <c r="L166" i="3" s="1"/>
  <c r="K167" i="3"/>
  <c r="L167" i="3" s="1"/>
  <c r="K168" i="3"/>
  <c r="L168" i="3" s="1"/>
  <c r="N168" i="3" s="1"/>
  <c r="K169" i="3"/>
  <c r="L169" i="3" s="1"/>
  <c r="M169" i="3" s="1"/>
  <c r="O169" i="3" s="1"/>
  <c r="K170" i="3"/>
  <c r="L170" i="3" s="1"/>
  <c r="K171" i="3"/>
  <c r="L171" i="3" s="1"/>
  <c r="N171" i="3" s="1"/>
  <c r="K172" i="3"/>
  <c r="L172" i="3" s="1"/>
  <c r="K173" i="3"/>
  <c r="L173" i="3" s="1"/>
  <c r="N173" i="3" s="1"/>
  <c r="K174" i="3"/>
  <c r="L174" i="3" s="1"/>
  <c r="K175" i="3"/>
  <c r="L175" i="3" s="1"/>
  <c r="K176" i="3"/>
  <c r="L176" i="3" s="1"/>
  <c r="N176" i="3" s="1"/>
  <c r="K177" i="3"/>
  <c r="L177" i="3" s="1"/>
  <c r="K178" i="3"/>
  <c r="L178" i="3" s="1"/>
  <c r="N178" i="3" s="1"/>
  <c r="K179" i="3"/>
  <c r="L179" i="3" s="1"/>
  <c r="M179" i="3" s="1"/>
  <c r="K180" i="3"/>
  <c r="L180" i="3" s="1"/>
  <c r="N180" i="3" s="1"/>
  <c r="K181" i="3"/>
  <c r="L181" i="3" s="1"/>
  <c r="K182" i="3"/>
  <c r="L182" i="3" s="1"/>
  <c r="K183" i="3"/>
  <c r="L183" i="3" s="1"/>
  <c r="K184" i="3"/>
  <c r="L184" i="3" s="1"/>
  <c r="K185" i="3"/>
  <c r="L185" i="3" s="1"/>
  <c r="N185" i="3" s="1"/>
  <c r="K186" i="3"/>
  <c r="K187" i="3"/>
  <c r="L187" i="3" s="1"/>
  <c r="N187" i="3" s="1"/>
  <c r="K188" i="3"/>
  <c r="K189" i="3"/>
  <c r="L189" i="3" s="1"/>
  <c r="K190" i="3"/>
  <c r="L190" i="3" s="1"/>
  <c r="N190" i="3" s="1"/>
  <c r="K191" i="3"/>
  <c r="K192" i="3"/>
  <c r="K193" i="3"/>
  <c r="K194" i="3"/>
  <c r="K195" i="3"/>
  <c r="K196" i="3"/>
  <c r="L196" i="3" s="1"/>
  <c r="K197" i="3"/>
  <c r="K198" i="3"/>
  <c r="L198" i="3" s="1"/>
  <c r="K199" i="3"/>
  <c r="L199" i="3" s="1"/>
  <c r="N199" i="3" s="1"/>
  <c r="K200" i="3"/>
  <c r="L200" i="3" s="1"/>
  <c r="K201" i="3"/>
  <c r="L201" i="3" s="1"/>
  <c r="M201" i="3" s="1"/>
  <c r="O201" i="3" s="1"/>
  <c r="K202" i="3"/>
  <c r="K203" i="3"/>
  <c r="K204" i="3"/>
  <c r="L204" i="3"/>
  <c r="N204" i="3" s="1"/>
  <c r="K205" i="3"/>
  <c r="L205" i="3" s="1"/>
  <c r="K206" i="3"/>
  <c r="L206" i="3" s="1"/>
  <c r="N206" i="3" s="1"/>
  <c r="K207" i="3"/>
  <c r="K208" i="3"/>
  <c r="K209" i="3"/>
  <c r="L209" i="3" s="1"/>
  <c r="N209" i="3" s="1"/>
  <c r="K210" i="3"/>
  <c r="L210" i="3" s="1"/>
  <c r="N210" i="3" s="1"/>
  <c r="K211" i="3"/>
  <c r="K212" i="3"/>
  <c r="K213" i="3"/>
  <c r="L213" i="3" s="1"/>
  <c r="K214" i="3"/>
  <c r="L214" i="3" s="1"/>
  <c r="N214" i="3" s="1"/>
  <c r="K215" i="3"/>
  <c r="L215" i="3" s="1"/>
  <c r="N215" i="3" s="1"/>
  <c r="K216" i="3"/>
  <c r="L216" i="3"/>
  <c r="K217" i="3"/>
  <c r="L217" i="3" s="1"/>
  <c r="N217" i="3" s="1"/>
  <c r="K218" i="3"/>
  <c r="L218" i="3" s="1"/>
  <c r="N218" i="3" s="1"/>
  <c r="K219" i="3"/>
  <c r="K220" i="3"/>
  <c r="L220" i="3" s="1"/>
  <c r="K221" i="3"/>
  <c r="L221" i="3" s="1"/>
  <c r="K222" i="3"/>
  <c r="L222" i="3" s="1"/>
  <c r="K223" i="3"/>
  <c r="L223" i="3" s="1"/>
  <c r="M223" i="3" s="1"/>
  <c r="O223" i="3" s="1"/>
  <c r="K224" i="3"/>
  <c r="L224" i="3"/>
  <c r="K225" i="3"/>
  <c r="L225" i="3" s="1"/>
  <c r="K226" i="3"/>
  <c r="K227" i="3"/>
  <c r="L227" i="3" s="1"/>
  <c r="K228" i="3"/>
  <c r="L228" i="3" s="1"/>
  <c r="N228" i="3" s="1"/>
  <c r="K229" i="3"/>
  <c r="K230" i="3"/>
  <c r="L230" i="3" s="1"/>
  <c r="N230" i="3" s="1"/>
  <c r="K231" i="3"/>
  <c r="K232" i="3"/>
  <c r="L232" i="3" s="1"/>
  <c r="N232" i="3" s="1"/>
  <c r="K233" i="3"/>
  <c r="L233" i="3" s="1"/>
  <c r="K234" i="3"/>
  <c r="L234" i="3" s="1"/>
  <c r="K235" i="3"/>
  <c r="L235" i="3" s="1"/>
  <c r="K236" i="3"/>
  <c r="L236" i="3" s="1"/>
  <c r="N236" i="3" s="1"/>
  <c r="K237" i="3"/>
  <c r="U90" i="4"/>
  <c r="K7" i="3"/>
  <c r="L7" i="3" s="1"/>
  <c r="K11" i="4"/>
  <c r="L11" i="4" s="1"/>
  <c r="K12" i="4"/>
  <c r="L12" i="4" s="1"/>
  <c r="K13" i="4"/>
  <c r="L13" i="4" s="1"/>
  <c r="K14" i="4"/>
  <c r="L14" i="4" s="1"/>
  <c r="N14" i="4" s="1"/>
  <c r="K15" i="4"/>
  <c r="L15" i="4" s="1"/>
  <c r="K16" i="4"/>
  <c r="L16" i="4" s="1"/>
  <c r="N16" i="4" s="1"/>
  <c r="K17" i="4"/>
  <c r="L17" i="4" s="1"/>
  <c r="N17" i="4" s="1"/>
  <c r="K18" i="4"/>
  <c r="L18" i="4" s="1"/>
  <c r="N18" i="4" s="1"/>
  <c r="K19" i="4"/>
  <c r="L19" i="4" s="1"/>
  <c r="K20" i="4"/>
  <c r="L20" i="4" s="1"/>
  <c r="N20" i="4" s="1"/>
  <c r="R20" i="4" s="1"/>
  <c r="K21" i="4"/>
  <c r="L21" i="4" s="1"/>
  <c r="N21" i="4" s="1"/>
  <c r="K22" i="4"/>
  <c r="L22" i="4" s="1"/>
  <c r="K23" i="4"/>
  <c r="L23" i="4" s="1"/>
  <c r="K24" i="4"/>
  <c r="L24" i="4" s="1"/>
  <c r="N24" i="4" s="1"/>
  <c r="K25" i="4"/>
  <c r="L25" i="4" s="1"/>
  <c r="N25" i="4" s="1"/>
  <c r="K26" i="4"/>
  <c r="K27" i="4"/>
  <c r="L27" i="4" s="1"/>
  <c r="K28" i="4"/>
  <c r="L28" i="4" s="1"/>
  <c r="N28" i="4" s="1"/>
  <c r="K29" i="4"/>
  <c r="L29" i="4" s="1"/>
  <c r="K30" i="4"/>
  <c r="L30" i="4" s="1"/>
  <c r="N30" i="4" s="1"/>
  <c r="K31" i="4"/>
  <c r="L31" i="4" s="1"/>
  <c r="K32" i="4"/>
  <c r="L32" i="4" s="1"/>
  <c r="N32" i="4" s="1"/>
  <c r="K33" i="4"/>
  <c r="L33" i="4" s="1"/>
  <c r="N33" i="4" s="1"/>
  <c r="K34" i="4"/>
  <c r="L34" i="4" s="1"/>
  <c r="N34" i="4" s="1"/>
  <c r="K35" i="4"/>
  <c r="L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N40" i="4" s="1"/>
  <c r="K41" i="4"/>
  <c r="L41" i="4" s="1"/>
  <c r="K42" i="4"/>
  <c r="L42" i="4" s="1"/>
  <c r="K43" i="4"/>
  <c r="K44" i="4"/>
  <c r="L44" i="4" s="1"/>
  <c r="K45" i="4"/>
  <c r="L45" i="4" s="1"/>
  <c r="N45" i="4" s="1"/>
  <c r="K46" i="4"/>
  <c r="L46" i="4" s="1"/>
  <c r="N46" i="4" s="1"/>
  <c r="K47" i="4"/>
  <c r="L47" i="4" s="1"/>
  <c r="N47" i="4" s="1"/>
  <c r="K48" i="4"/>
  <c r="L48" i="4" s="1"/>
  <c r="K49" i="4"/>
  <c r="L49" i="4" s="1"/>
  <c r="N49" i="4" s="1"/>
  <c r="K50" i="4"/>
  <c r="L50" i="4" s="1"/>
  <c r="N50" i="4" s="1"/>
  <c r="K51" i="4"/>
  <c r="L51" i="4" s="1"/>
  <c r="N51" i="4" s="1"/>
  <c r="K52" i="4"/>
  <c r="L52" i="4" s="1"/>
  <c r="N52" i="4" s="1"/>
  <c r="K53" i="4"/>
  <c r="L53" i="4" s="1"/>
  <c r="N53" i="4" s="1"/>
  <c r="K54" i="4"/>
  <c r="L54" i="4" s="1"/>
  <c r="K55" i="4"/>
  <c r="L55" i="4" s="1"/>
  <c r="N55" i="4" s="1"/>
  <c r="K57" i="4"/>
  <c r="L57" i="4" s="1"/>
  <c r="N57" i="4" s="1"/>
  <c r="K58" i="4"/>
  <c r="L58" i="4" s="1"/>
  <c r="N58" i="4"/>
  <c r="K59" i="4"/>
  <c r="K60" i="4"/>
  <c r="L60" i="4" s="1"/>
  <c r="N60" i="4" s="1"/>
  <c r="K61" i="4"/>
  <c r="L61" i="4" s="1"/>
  <c r="N61" i="4" s="1"/>
  <c r="K62" i="4"/>
  <c r="L62" i="4" s="1"/>
  <c r="N62" i="4" s="1"/>
  <c r="K63" i="4"/>
  <c r="L63" i="4" s="1"/>
  <c r="K64" i="4"/>
  <c r="L64" i="4" s="1"/>
  <c r="K65" i="4"/>
  <c r="L65" i="4" s="1"/>
  <c r="N65" i="4" s="1"/>
  <c r="K66" i="4"/>
  <c r="L66" i="4" s="1"/>
  <c r="K67" i="4"/>
  <c r="L67" i="4" s="1"/>
  <c r="K68" i="4"/>
  <c r="L68" i="4" s="1"/>
  <c r="M68" i="4" s="1"/>
  <c r="O68" i="4" s="1"/>
  <c r="K69" i="4"/>
  <c r="L69" i="4" s="1"/>
  <c r="N69" i="4" s="1"/>
  <c r="K70" i="4"/>
  <c r="L70" i="4" s="1"/>
  <c r="N70" i="4" s="1"/>
  <c r="K71" i="4"/>
  <c r="L71" i="4" s="1"/>
  <c r="N71" i="4" s="1"/>
  <c r="K72" i="4"/>
  <c r="L72" i="4" s="1"/>
  <c r="N72" i="4" s="1"/>
  <c r="K73" i="4"/>
  <c r="L73" i="4" s="1"/>
  <c r="N73" i="4" s="1"/>
  <c r="K74" i="4"/>
  <c r="L74" i="4" s="1"/>
  <c r="N74" i="4" s="1"/>
  <c r="K75" i="4"/>
  <c r="K76" i="4"/>
  <c r="L76" i="4" s="1"/>
  <c r="N76" i="4" s="1"/>
  <c r="K77" i="4"/>
  <c r="L77" i="4" s="1"/>
  <c r="K78" i="4"/>
  <c r="L78" i="4" s="1"/>
  <c r="N78" i="4" s="1"/>
  <c r="K79" i="4"/>
  <c r="K80" i="4"/>
  <c r="L80" i="4" s="1"/>
  <c r="N80" i="4" s="1"/>
  <c r="K81" i="4"/>
  <c r="L81" i="4" s="1"/>
  <c r="K82" i="4"/>
  <c r="L82" i="4" s="1"/>
  <c r="N82" i="4" s="1"/>
  <c r="K8" i="3"/>
  <c r="L8" i="3" s="1"/>
  <c r="K9" i="3"/>
  <c r="L9" i="3" s="1"/>
  <c r="N9" i="3" s="1"/>
  <c r="K10" i="3"/>
  <c r="L10" i="3" s="1"/>
  <c r="N10" i="3" s="1"/>
  <c r="K11" i="3"/>
  <c r="L11" i="3" s="1"/>
  <c r="K12" i="3"/>
  <c r="L12" i="3" s="1"/>
  <c r="K13" i="3"/>
  <c r="L13" i="3" s="1"/>
  <c r="K14" i="3"/>
  <c r="L14" i="3" s="1"/>
  <c r="K15" i="3"/>
  <c r="L15" i="3" s="1"/>
  <c r="N15" i="3" s="1"/>
  <c r="K16" i="3"/>
  <c r="L16" i="3"/>
  <c r="N16" i="3" s="1"/>
  <c r="K17" i="3"/>
  <c r="L17" i="3" s="1"/>
  <c r="N17" i="3" s="1"/>
  <c r="K18" i="3"/>
  <c r="K19" i="3"/>
  <c r="K20" i="3"/>
  <c r="L20" i="3" s="1"/>
  <c r="K21" i="3"/>
  <c r="L21" i="3" s="1"/>
  <c r="K22" i="3"/>
  <c r="L22" i="3"/>
  <c r="N22" i="3"/>
  <c r="K23" i="3"/>
  <c r="K24" i="3"/>
  <c r="L24" i="3" s="1"/>
  <c r="N24" i="3" s="1"/>
  <c r="K25" i="3"/>
  <c r="K26" i="3"/>
  <c r="L26" i="3" s="1"/>
  <c r="M26" i="3" s="1"/>
  <c r="K27" i="3"/>
  <c r="L27" i="3" s="1"/>
  <c r="N27" i="3" s="1"/>
  <c r="K28" i="3"/>
  <c r="L28" i="3" s="1"/>
  <c r="N28" i="3" s="1"/>
  <c r="K29" i="3"/>
  <c r="K30" i="3"/>
  <c r="L30" i="3" s="1"/>
  <c r="M30" i="3" s="1"/>
  <c r="K31" i="3"/>
  <c r="L31" i="3" s="1"/>
  <c r="K32" i="3"/>
  <c r="L32" i="3" s="1"/>
  <c r="N32" i="3" s="1"/>
  <c r="K33" i="3"/>
  <c r="K34" i="3"/>
  <c r="L34" i="3"/>
  <c r="N34" i="3" s="1"/>
  <c r="K35" i="3"/>
  <c r="L35" i="3" s="1"/>
  <c r="K36" i="3"/>
  <c r="L36" i="3" s="1"/>
  <c r="K37" i="3"/>
  <c r="L37" i="3" s="1"/>
  <c r="N37" i="3" s="1"/>
  <c r="K38" i="3"/>
  <c r="L38" i="3" s="1"/>
  <c r="K39" i="3"/>
  <c r="L39" i="3" s="1"/>
  <c r="N39" i="3" s="1"/>
  <c r="K40" i="3"/>
  <c r="L40" i="3" s="1"/>
  <c r="M40" i="3" s="1"/>
  <c r="O40" i="3" s="1"/>
  <c r="K41" i="3"/>
  <c r="L41" i="3" s="1"/>
  <c r="K42" i="3"/>
  <c r="K43" i="3"/>
  <c r="L43" i="3" s="1"/>
  <c r="K44" i="3"/>
  <c r="L44" i="3" s="1"/>
  <c r="N44" i="3" s="1"/>
  <c r="K45" i="3"/>
  <c r="L45" i="3" s="1"/>
  <c r="K46" i="3"/>
  <c r="L46" i="3" s="1"/>
  <c r="K47" i="3"/>
  <c r="K48" i="3"/>
  <c r="L48" i="3" s="1"/>
  <c r="N48" i="3" s="1"/>
  <c r="K49" i="3"/>
  <c r="L49" i="3" s="1"/>
  <c r="K50" i="3"/>
  <c r="L50" i="3"/>
  <c r="N50" i="3" s="1"/>
  <c r="K51" i="3"/>
  <c r="K52" i="3"/>
  <c r="L52" i="3" s="1"/>
  <c r="K53" i="3"/>
  <c r="L53" i="3" s="1"/>
  <c r="M53" i="3" s="1"/>
  <c r="O53" i="3" s="1"/>
  <c r="K54" i="3"/>
  <c r="L54" i="3" s="1"/>
  <c r="N54" i="3" s="1"/>
  <c r="K55" i="3"/>
  <c r="L55" i="3" s="1"/>
  <c r="N55" i="3" s="1"/>
  <c r="K56" i="3"/>
  <c r="L56" i="3" s="1"/>
  <c r="K57" i="3"/>
  <c r="K58" i="3"/>
  <c r="L58" i="3" s="1"/>
  <c r="K59" i="3"/>
  <c r="L59" i="3" s="1"/>
  <c r="N59" i="3" s="1"/>
  <c r="K60" i="3"/>
  <c r="L60" i="3" s="1"/>
  <c r="K61" i="3"/>
  <c r="L61" i="3" s="1"/>
  <c r="K62" i="3"/>
  <c r="L62" i="3" s="1"/>
  <c r="N62" i="3" s="1"/>
  <c r="K63" i="3"/>
  <c r="L63" i="3" s="1"/>
  <c r="K64" i="3"/>
  <c r="L64" i="3" s="1"/>
  <c r="K65" i="3"/>
  <c r="L65" i="3" s="1"/>
  <c r="K66" i="3"/>
  <c r="L66" i="3" s="1"/>
  <c r="N66" i="3" s="1"/>
  <c r="K67" i="3"/>
  <c r="L67" i="3" s="1"/>
  <c r="K68" i="3"/>
  <c r="L68" i="3" s="1"/>
  <c r="N68" i="3" s="1"/>
  <c r="K69" i="3"/>
  <c r="L69" i="3"/>
  <c r="N69" i="3" s="1"/>
  <c r="K70" i="3"/>
  <c r="L70" i="3" s="1"/>
  <c r="K71" i="3"/>
  <c r="K72" i="3"/>
  <c r="L72" i="3" s="1"/>
  <c r="N72" i="3" s="1"/>
  <c r="K73" i="3"/>
  <c r="L73" i="3"/>
  <c r="K74" i="3"/>
  <c r="L74" i="3" s="1"/>
  <c r="K75" i="3"/>
  <c r="K76" i="3"/>
  <c r="L76" i="3" s="1"/>
  <c r="N76" i="3" s="1"/>
  <c r="K77" i="3"/>
  <c r="L77" i="3"/>
  <c r="K78" i="3"/>
  <c r="L78" i="3" s="1"/>
  <c r="N78" i="3" s="1"/>
  <c r="K79" i="3"/>
  <c r="K80" i="3"/>
  <c r="L80" i="3" s="1"/>
  <c r="K81" i="3"/>
  <c r="K82" i="3"/>
  <c r="L82" i="3"/>
  <c r="N82" i="3" s="1"/>
  <c r="K83" i="3"/>
  <c r="L83" i="3" s="1"/>
  <c r="K84" i="3"/>
  <c r="L84" i="3" s="1"/>
  <c r="K85" i="3"/>
  <c r="K86" i="3"/>
  <c r="L86" i="3" s="1"/>
  <c r="K87" i="3"/>
  <c r="L87" i="3" s="1"/>
  <c r="K88" i="3"/>
  <c r="K89" i="3"/>
  <c r="L89" i="3" s="1"/>
  <c r="K90" i="3"/>
  <c r="L90" i="3" s="1"/>
  <c r="K91" i="3"/>
  <c r="K92" i="3"/>
  <c r="K93" i="3"/>
  <c r="K94" i="3"/>
  <c r="L94" i="3" s="1"/>
  <c r="N94" i="3" s="1"/>
  <c r="K95" i="3"/>
  <c r="L95" i="3" s="1"/>
  <c r="N95" i="3" s="1"/>
  <c r="K96" i="3"/>
  <c r="K97" i="3"/>
  <c r="K98" i="3"/>
  <c r="L98" i="3" s="1"/>
  <c r="K99" i="3"/>
  <c r="L99" i="3"/>
  <c r="K100" i="3"/>
  <c r="K101" i="3"/>
  <c r="L101" i="3" s="1"/>
  <c r="N101" i="3" s="1"/>
  <c r="K102" i="3"/>
  <c r="L102" i="3" s="1"/>
  <c r="N102" i="3" s="1"/>
  <c r="K103" i="3"/>
  <c r="K104" i="3"/>
  <c r="L104" i="3" s="1"/>
  <c r="K105" i="3"/>
  <c r="L105" i="3" s="1"/>
  <c r="N105" i="3" s="1"/>
  <c r="K106" i="3"/>
  <c r="L106" i="3" s="1"/>
  <c r="K107" i="3"/>
  <c r="L107" i="3" s="1"/>
  <c r="K108" i="3"/>
  <c r="L108" i="3" s="1"/>
  <c r="K109" i="3"/>
  <c r="L109" i="3" s="1"/>
  <c r="N109" i="3" s="1"/>
  <c r="K110" i="3"/>
  <c r="L110" i="3" s="1"/>
  <c r="K111" i="3"/>
  <c r="L111" i="3" s="1"/>
  <c r="N111" i="3" s="1"/>
  <c r="K112" i="3"/>
  <c r="L112" i="3" s="1"/>
  <c r="K113" i="3"/>
  <c r="L113" i="3" s="1"/>
  <c r="N113" i="3" s="1"/>
  <c r="K114" i="3"/>
  <c r="L114" i="3" s="1"/>
  <c r="K115" i="3"/>
  <c r="L115" i="3"/>
  <c r="N115" i="3" s="1"/>
  <c r="K116" i="3"/>
  <c r="K117" i="3"/>
  <c r="L117" i="3" s="1"/>
  <c r="N117" i="3" s="1"/>
  <c r="K118" i="3"/>
  <c r="K119" i="3"/>
  <c r="L119" i="3" s="1"/>
  <c r="N119" i="3" s="1"/>
  <c r="K120" i="3"/>
  <c r="K121" i="3"/>
  <c r="L121" i="3" s="1"/>
  <c r="N121" i="3" s="1"/>
  <c r="K122" i="3"/>
  <c r="L122" i="3" s="1"/>
  <c r="N122" i="3" s="1"/>
  <c r="K123" i="3"/>
  <c r="L123" i="3" s="1"/>
  <c r="K124" i="3"/>
  <c r="L124" i="3" s="1"/>
  <c r="N124" i="3" s="1"/>
  <c r="K125" i="3"/>
  <c r="L125" i="3" s="1"/>
  <c r="N125" i="3" s="1"/>
  <c r="K126" i="3"/>
  <c r="K127" i="3"/>
  <c r="L127" i="3" s="1"/>
  <c r="K128" i="3"/>
  <c r="L128" i="3" s="1"/>
  <c r="K129" i="3"/>
  <c r="L129" i="3" s="1"/>
  <c r="K130" i="3"/>
  <c r="K131" i="3"/>
  <c r="L131" i="3" s="1"/>
  <c r="N131" i="3" s="1"/>
  <c r="K132" i="3"/>
  <c r="L132" i="3" s="1"/>
  <c r="N132" i="3" s="1"/>
  <c r="K133" i="3"/>
  <c r="L133" i="3" s="1"/>
  <c r="K134" i="3"/>
  <c r="L134" i="3" s="1"/>
  <c r="K135" i="3"/>
  <c r="K136" i="3"/>
  <c r="L136" i="3" s="1"/>
  <c r="K137" i="3"/>
  <c r="K138" i="3"/>
  <c r="K139" i="3"/>
  <c r="L139" i="3" s="1"/>
  <c r="K140" i="3"/>
  <c r="L140" i="3" s="1"/>
  <c r="K141" i="3"/>
  <c r="L141" i="3" s="1"/>
  <c r="K142" i="3"/>
  <c r="L142" i="3" s="1"/>
  <c r="M142" i="3" s="1"/>
  <c r="O142" i="3" s="1"/>
  <c r="K143" i="3"/>
  <c r="K144" i="3"/>
  <c r="L144" i="3" s="1"/>
  <c r="N144" i="3" s="1"/>
  <c r="K145" i="3"/>
  <c r="L145" i="3" s="1"/>
  <c r="N145" i="3" s="1"/>
  <c r="K146" i="3"/>
  <c r="L146" i="3" s="1"/>
  <c r="N146" i="3" s="1"/>
  <c r="K147" i="3"/>
  <c r="K148" i="3"/>
  <c r="K149" i="3"/>
  <c r="K150" i="3"/>
  <c r="L150" i="3" s="1"/>
  <c r="N150" i="3" s="1"/>
  <c r="K151" i="3"/>
  <c r="L151" i="3" s="1"/>
  <c r="N151" i="3" s="1"/>
  <c r="K152" i="3"/>
  <c r="L152" i="3" s="1"/>
  <c r="K153" i="3"/>
  <c r="L153" i="3" s="1"/>
  <c r="N153" i="3" s="1"/>
  <c r="K154" i="3"/>
  <c r="K155" i="3"/>
  <c r="L155" i="3" s="1"/>
  <c r="K156" i="3"/>
  <c r="L156" i="3" s="1"/>
  <c r="K157" i="3"/>
  <c r="L157" i="3" s="1"/>
  <c r="N157" i="3" s="1"/>
  <c r="K158" i="3"/>
  <c r="K159" i="3"/>
  <c r="L159" i="3" s="1"/>
  <c r="K160" i="3"/>
  <c r="L160" i="3" s="1"/>
  <c r="K161" i="3"/>
  <c r="L161" i="3" s="1"/>
  <c r="K162" i="3"/>
  <c r="L162" i="3" s="1"/>
  <c r="N162" i="3" s="1"/>
  <c r="H89" i="4"/>
  <c r="I90" i="4" s="1"/>
  <c r="I271" i="3"/>
  <c r="J101" i="4"/>
  <c r="K101" i="4" s="1"/>
  <c r="P89" i="4"/>
  <c r="J283" i="3"/>
  <c r="K6" i="3"/>
  <c r="N127" i="3"/>
  <c r="N227" i="3"/>
  <c r="L219" i="3"/>
  <c r="N219" i="3" s="1"/>
  <c r="L203" i="3"/>
  <c r="N203" i="3" s="1"/>
  <c r="L191" i="3"/>
  <c r="N191" i="3" s="1"/>
  <c r="M206" i="3"/>
  <c r="O206" i="3"/>
  <c r="L26" i="4"/>
  <c r="N26" i="4" s="1"/>
  <c r="L43" i="4"/>
  <c r="M43" i="4" s="1"/>
  <c r="O43" i="4" s="1"/>
  <c r="L79" i="3"/>
  <c r="N79" i="3" s="1"/>
  <c r="J102" i="4"/>
  <c r="K102" i="4" s="1"/>
  <c r="L102" i="4" s="1"/>
  <c r="L23" i="3"/>
  <c r="N23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L88" i="3"/>
  <c r="N88" i="3"/>
  <c r="L192" i="3"/>
  <c r="N192" i="3" s="1"/>
  <c r="L5" i="3"/>
  <c r="M187" i="3"/>
  <c r="O187" i="3" s="1"/>
  <c r="L25" i="3"/>
  <c r="M25" i="3" s="1"/>
  <c r="O25" i="3" s="1"/>
  <c r="N35" i="3"/>
  <c r="N268" i="3"/>
  <c r="M268" i="3"/>
  <c r="O268" i="3" s="1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M245" i="3"/>
  <c r="O245" i="3" s="1"/>
  <c r="N21" i="3"/>
  <c r="M21" i="3"/>
  <c r="O21" i="3" s="1"/>
  <c r="N12" i="3"/>
  <c r="M12" i="3"/>
  <c r="O12" i="3" s="1"/>
  <c r="M72" i="3"/>
  <c r="O72" i="3" s="1"/>
  <c r="M227" i="3"/>
  <c r="O227" i="3" s="1"/>
  <c r="O26" i="3"/>
  <c r="M50" i="3"/>
  <c r="O50" i="3" s="1"/>
  <c r="M230" i="3"/>
  <c r="O230" i="3" s="1"/>
  <c r="M17" i="3"/>
  <c r="O17" i="3" s="1"/>
  <c r="M48" i="3"/>
  <c r="O48" i="3" s="1"/>
  <c r="M22" i="3"/>
  <c r="O22" i="3" s="1"/>
  <c r="M171" i="3"/>
  <c r="O171" i="3" s="1"/>
  <c r="M243" i="3"/>
  <c r="O243" i="3" s="1"/>
  <c r="M88" i="3"/>
  <c r="O88" i="3" s="1"/>
  <c r="N152" i="3"/>
  <c r="M239" i="3"/>
  <c r="O239" i="3" s="1"/>
  <c r="M228" i="3"/>
  <c r="O228" i="3" s="1"/>
  <c r="M219" i="3"/>
  <c r="O219" i="3"/>
  <c r="N200" i="3"/>
  <c r="M200" i="3"/>
  <c r="O200" i="3" s="1"/>
  <c r="M199" i="3"/>
  <c r="O199" i="3" s="1"/>
  <c r="M241" i="3"/>
  <c r="O241" i="3" s="1"/>
  <c r="M57" i="4"/>
  <c r="O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O179" i="3"/>
  <c r="M178" i="3"/>
  <c r="O178" i="3" s="1"/>
  <c r="M125" i="3"/>
  <c r="O125" i="3" s="1"/>
  <c r="N64" i="4"/>
  <c r="M64" i="4"/>
  <c r="O64" i="4" s="1"/>
  <c r="M73" i="4"/>
  <c r="O73" i="4" s="1"/>
  <c r="L7" i="4"/>
  <c r="M7" i="4" s="1"/>
  <c r="O7" i="4" s="1"/>
  <c r="L75" i="4"/>
  <c r="N75" i="4" s="1"/>
  <c r="L56" i="4"/>
  <c r="N56" i="4" s="1"/>
  <c r="M16" i="4"/>
  <c r="O16" i="4" s="1"/>
  <c r="M80" i="4"/>
  <c r="O80" i="4" s="1"/>
  <c r="M151" i="3"/>
  <c r="O151" i="3" s="1"/>
  <c r="L237" i="3"/>
  <c r="M237" i="3" s="1"/>
  <c r="O237" i="3" s="1"/>
  <c r="O30" i="3"/>
  <c r="N183" i="3"/>
  <c r="M183" i="3"/>
  <c r="O183" i="3" s="1"/>
  <c r="L148" i="3"/>
  <c r="N148" i="3" s="1"/>
  <c r="L126" i="3"/>
  <c r="N126" i="3" s="1"/>
  <c r="N49" i="3"/>
  <c r="N20" i="3"/>
  <c r="M20" i="3"/>
  <c r="O20" i="3" s="1"/>
  <c r="M233" i="3"/>
  <c r="O233" i="3" s="1"/>
  <c r="N233" i="3"/>
  <c r="N41" i="3"/>
  <c r="M10" i="3"/>
  <c r="O10" i="3" s="1"/>
  <c r="N216" i="3"/>
  <c r="M216" i="3"/>
  <c r="O216" i="3" s="1"/>
  <c r="M198" i="3"/>
  <c r="O198" i="3" s="1"/>
  <c r="N198" i="3"/>
  <c r="L188" i="3"/>
  <c r="M188" i="3" s="1"/>
  <c r="O188" i="3" s="1"/>
  <c r="N188" i="3"/>
  <c r="N7" i="3"/>
  <c r="M7" i="3"/>
  <c r="O7" i="3" s="1"/>
  <c r="M176" i="3"/>
  <c r="O176" i="3" s="1"/>
  <c r="L71" i="3"/>
  <c r="N224" i="3"/>
  <c r="M224" i="3"/>
  <c r="O224" i="3" s="1"/>
  <c r="M162" i="3"/>
  <c r="O162" i="3" s="1"/>
  <c r="L147" i="3"/>
  <c r="N147" i="3" s="1"/>
  <c r="M168" i="3"/>
  <c r="O168" i="3"/>
  <c r="M150" i="3"/>
  <c r="O150" i="3" s="1"/>
  <c r="M203" i="3"/>
  <c r="O203" i="3" s="1"/>
  <c r="L212" i="3"/>
  <c r="N212" i="3" s="1"/>
  <c r="M215" i="3"/>
  <c r="O215" i="3"/>
  <c r="N46" i="3"/>
  <c r="M46" i="3"/>
  <c r="O46" i="3" s="1"/>
  <c r="M185" i="3"/>
  <c r="O185" i="3" s="1"/>
  <c r="M122" i="3"/>
  <c r="O122" i="3" s="1"/>
  <c r="M218" i="3"/>
  <c r="O218" i="3" s="1"/>
  <c r="M164" i="3"/>
  <c r="O164" i="3" s="1"/>
  <c r="M39" i="4"/>
  <c r="O39" i="4" s="1"/>
  <c r="N39" i="4"/>
  <c r="M27" i="4"/>
  <c r="O27" i="4" s="1"/>
  <c r="N27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M121" i="3"/>
  <c r="O121" i="3" s="1"/>
  <c r="M119" i="3"/>
  <c r="O119" i="3" s="1"/>
  <c r="M113" i="3"/>
  <c r="O113" i="3" s="1"/>
  <c r="M111" i="3"/>
  <c r="O111" i="3" s="1"/>
  <c r="N108" i="3"/>
  <c r="M108" i="3"/>
  <c r="O108" i="3" s="1"/>
  <c r="M104" i="3"/>
  <c r="O104" i="3" s="1"/>
  <c r="N104" i="3"/>
  <c r="M95" i="3"/>
  <c r="O95" i="3" s="1"/>
  <c r="M94" i="3"/>
  <c r="O94" i="3"/>
  <c r="L93" i="3"/>
  <c r="M93" i="3" s="1"/>
  <c r="O93" i="3" s="1"/>
  <c r="N87" i="3"/>
  <c r="M87" i="3"/>
  <c r="O87" i="3" s="1"/>
  <c r="M76" i="3"/>
  <c r="O76" i="3" s="1"/>
  <c r="M73" i="3"/>
  <c r="O73" i="3" s="1"/>
  <c r="N73" i="3"/>
  <c r="M68" i="3"/>
  <c r="O68" i="3" s="1"/>
  <c r="N67" i="3"/>
  <c r="M67" i="3"/>
  <c r="O67" i="3" s="1"/>
  <c r="M14" i="4"/>
  <c r="O14" i="4" s="1"/>
  <c r="M62" i="3"/>
  <c r="O62" i="3" s="1"/>
  <c r="N60" i="3"/>
  <c r="M60" i="3"/>
  <c r="O60" i="3" s="1"/>
  <c r="M59" i="3"/>
  <c r="O59" i="3" s="1"/>
  <c r="M54" i="3"/>
  <c r="O54" i="3" s="1"/>
  <c r="M52" i="3"/>
  <c r="O52" i="3" s="1"/>
  <c r="N52" i="3"/>
  <c r="N43" i="3"/>
  <c r="M43" i="3"/>
  <c r="O43" i="3" s="1"/>
  <c r="N40" i="3"/>
  <c r="M38" i="3"/>
  <c r="O38" i="3" s="1"/>
  <c r="N38" i="3"/>
  <c r="M36" i="3"/>
  <c r="O36" i="3" s="1"/>
  <c r="N36" i="3"/>
  <c r="M35" i="3"/>
  <c r="O35" i="3" s="1"/>
  <c r="M34" i="3"/>
  <c r="O34" i="3" s="1"/>
  <c r="M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M212" i="3"/>
  <c r="O212" i="3" s="1"/>
  <c r="M69" i="4"/>
  <c r="O69" i="4" s="1"/>
  <c r="M75" i="4"/>
  <c r="O75" i="4" s="1"/>
  <c r="M87" i="4"/>
  <c r="O87" i="4" s="1"/>
  <c r="M86" i="4"/>
  <c r="O86" i="4" s="1"/>
  <c r="M85" i="4"/>
  <c r="O85" i="4" s="1"/>
  <c r="M84" i="4"/>
  <c r="O84" i="4" s="1"/>
  <c r="M81" i="4"/>
  <c r="O81" i="4" s="1"/>
  <c r="N81" i="4"/>
  <c r="N38" i="4"/>
  <c r="M38" i="4"/>
  <c r="O38" i="4" s="1"/>
  <c r="N6" i="4"/>
  <c r="M6" i="4"/>
  <c r="O6" i="4" s="1"/>
  <c r="N22" i="4"/>
  <c r="M22" i="4"/>
  <c r="O22" i="4" s="1"/>
  <c r="N66" i="4"/>
  <c r="M66" i="4"/>
  <c r="O66" i="4" s="1"/>
  <c r="N63" i="4"/>
  <c r="M63" i="4"/>
  <c r="O63" i="4" s="1"/>
  <c r="M49" i="4"/>
  <c r="O49" i="4" s="1"/>
  <c r="M31" i="4"/>
  <c r="O31" i="4" s="1"/>
  <c r="N31" i="4"/>
  <c r="M78" i="4"/>
  <c r="O78" i="4" s="1"/>
  <c r="N68" i="4"/>
  <c r="M51" i="4"/>
  <c r="O51" i="4" s="1"/>
  <c r="L59" i="4"/>
  <c r="N59" i="4" s="1"/>
  <c r="M30" i="4"/>
  <c r="O30" i="4" s="1"/>
  <c r="M40" i="4"/>
  <c r="O40" i="4" s="1"/>
  <c r="M50" i="4"/>
  <c r="O50" i="4" s="1"/>
  <c r="M53" i="4"/>
  <c r="O53" i="4" s="1"/>
  <c r="M72" i="4"/>
  <c r="O72" i="4" s="1"/>
  <c r="M56" i="4"/>
  <c r="O56" i="4"/>
  <c r="M20" i="4"/>
  <c r="O20" i="4" s="1"/>
  <c r="S20" i="4" s="1"/>
  <c r="M34" i="4"/>
  <c r="O34" i="4" s="1"/>
  <c r="M37" i="4"/>
  <c r="O37" i="4" s="1"/>
  <c r="N77" i="3"/>
  <c r="M77" i="3"/>
  <c r="O77" i="3" s="1"/>
  <c r="L231" i="3"/>
  <c r="N231" i="3" s="1"/>
  <c r="N225" i="3"/>
  <c r="M225" i="3"/>
  <c r="O225" i="3" s="1"/>
  <c r="N166" i="3"/>
  <c r="M166" i="3"/>
  <c r="O166" i="3" s="1"/>
  <c r="M37" i="3"/>
  <c r="O37" i="3" s="1"/>
  <c r="M44" i="3"/>
  <c r="O44" i="3" s="1"/>
  <c r="M204" i="3"/>
  <c r="O204" i="3" s="1"/>
  <c r="M192" i="3"/>
  <c r="O192" i="3" s="1"/>
  <c r="L211" i="3"/>
  <c r="M211" i="3" s="1"/>
  <c r="O211" i="3" s="1"/>
  <c r="L207" i="3"/>
  <c r="N207" i="3" s="1"/>
  <c r="M207" i="3"/>
  <c r="O207" i="3" s="1"/>
  <c r="N240" i="3"/>
  <c r="M240" i="3"/>
  <c r="O240" i="3" s="1"/>
  <c r="M32" i="3"/>
  <c r="O32" i="3" s="1"/>
  <c r="M102" i="3"/>
  <c r="O102" i="3" s="1"/>
  <c r="M117" i="3"/>
  <c r="O117" i="3" s="1"/>
  <c r="N110" i="3"/>
  <c r="L6" i="3"/>
  <c r="M6" i="3" s="1"/>
  <c r="O6" i="3" s="1"/>
  <c r="L158" i="3"/>
  <c r="N158" i="3" s="1"/>
  <c r="L130" i="3"/>
  <c r="M130" i="3" s="1"/>
  <c r="O130" i="3" s="1"/>
  <c r="N130" i="3"/>
  <c r="N99" i="3"/>
  <c r="M99" i="3"/>
  <c r="O99" i="3" s="1"/>
  <c r="L97" i="3"/>
  <c r="M97" i="3" s="1"/>
  <c r="O97" i="3" s="1"/>
  <c r="N97" i="3"/>
  <c r="L85" i="3"/>
  <c r="N85" i="3"/>
  <c r="M85" i="3"/>
  <c r="O85" i="3" s="1"/>
  <c r="L29" i="3"/>
  <c r="N29" i="3" s="1"/>
  <c r="N220" i="3"/>
  <c r="M220" i="3"/>
  <c r="O220" i="3" s="1"/>
  <c r="L186" i="3"/>
  <c r="N186" i="3" s="1"/>
  <c r="N163" i="3"/>
  <c r="M163" i="3"/>
  <c r="O163" i="3" s="1"/>
  <c r="L75" i="3"/>
  <c r="N75" i="3" s="1"/>
  <c r="L47" i="3"/>
  <c r="N47" i="3" s="1"/>
  <c r="L208" i="3"/>
  <c r="N208" i="3" s="1"/>
  <c r="M115" i="3"/>
  <c r="O115" i="3" s="1"/>
  <c r="L135" i="3"/>
  <c r="M135" i="3" s="1"/>
  <c r="O135" i="3" s="1"/>
  <c r="L81" i="3"/>
  <c r="M81" i="3" s="1"/>
  <c r="O81" i="3" s="1"/>
  <c r="N74" i="3"/>
  <c r="M74" i="3"/>
  <c r="O74" i="3"/>
  <c r="N14" i="3"/>
  <c r="M14" i="3"/>
  <c r="O14" i="3" s="1"/>
  <c r="M264" i="3"/>
  <c r="O264" i="3" s="1"/>
  <c r="N264" i="3"/>
  <c r="M109" i="3"/>
  <c r="O109" i="3" s="1"/>
  <c r="M127" i="3"/>
  <c r="O127" i="3"/>
  <c r="N71" i="3"/>
  <c r="M71" i="3"/>
  <c r="O71" i="3" s="1"/>
  <c r="N223" i="3"/>
  <c r="L154" i="3"/>
  <c r="M154" i="3" s="1"/>
  <c r="O154" i="3" s="1"/>
  <c r="N154" i="3"/>
  <c r="L149" i="3"/>
  <c r="N149" i="3" s="1"/>
  <c r="M144" i="3"/>
  <c r="O144" i="3" s="1"/>
  <c r="L137" i="3"/>
  <c r="N137" i="3" s="1"/>
  <c r="L103" i="3"/>
  <c r="N103" i="3" s="1"/>
  <c r="L96" i="3"/>
  <c r="N96" i="3" s="1"/>
  <c r="L33" i="3"/>
  <c r="M33" i="3" s="1"/>
  <c r="O33" i="3" s="1"/>
  <c r="L18" i="3"/>
  <c r="N18" i="3" s="1"/>
  <c r="M18" i="3"/>
  <c r="O18" i="3" s="1"/>
  <c r="M8" i="3"/>
  <c r="O8" i="3" s="1"/>
  <c r="N8" i="3"/>
  <c r="N234" i="3"/>
  <c r="L197" i="3"/>
  <c r="M197" i="3" s="1"/>
  <c r="O197" i="3" s="1"/>
  <c r="L193" i="3"/>
  <c r="M193" i="3" s="1"/>
  <c r="O193" i="3" s="1"/>
  <c r="L57" i="3"/>
  <c r="N57" i="3" s="1"/>
  <c r="M57" i="3"/>
  <c r="O57" i="3" s="1"/>
  <c r="M257" i="3"/>
  <c r="O257" i="3" s="1"/>
  <c r="N257" i="3"/>
  <c r="M256" i="3"/>
  <c r="O256" i="3" s="1"/>
  <c r="M255" i="3"/>
  <c r="O255" i="3" s="1"/>
  <c r="M253" i="3"/>
  <c r="O253" i="3" s="1"/>
  <c r="N253" i="3"/>
  <c r="M252" i="3"/>
  <c r="O252" i="3" s="1"/>
  <c r="N251" i="3"/>
  <c r="M251" i="3"/>
  <c r="O251" i="3" s="1"/>
  <c r="N246" i="3"/>
  <c r="M246" i="3"/>
  <c r="O246" i="3" s="1"/>
  <c r="N266" i="3"/>
  <c r="M266" i="3"/>
  <c r="O266" i="3" s="1"/>
  <c r="M265" i="3"/>
  <c r="O265" i="3" s="1"/>
  <c r="N265" i="3"/>
  <c r="M261" i="3"/>
  <c r="O261" i="3" s="1"/>
  <c r="O28" i="3"/>
  <c r="M96" i="3"/>
  <c r="O96" i="3" s="1"/>
  <c r="M231" i="3"/>
  <c r="O231" i="3" s="1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N7" i="4" l="1"/>
  <c r="N13" i="4"/>
  <c r="M13" i="4"/>
  <c r="O13" i="4" s="1"/>
  <c r="N12" i="4"/>
  <c r="M12" i="4"/>
  <c r="O12" i="4" s="1"/>
  <c r="M42" i="4"/>
  <c r="O42" i="4" s="1"/>
  <c r="N42" i="4"/>
  <c r="M10" i="4"/>
  <c r="O10" i="4" s="1"/>
  <c r="N10" i="4"/>
  <c r="M48" i="4"/>
  <c r="O48" i="4" s="1"/>
  <c r="N48" i="4"/>
  <c r="R59" i="4" s="1"/>
  <c r="N54" i="4"/>
  <c r="M54" i="4"/>
  <c r="O54" i="4" s="1"/>
  <c r="L101" i="4"/>
  <c r="M58" i="4"/>
  <c r="O58" i="4" s="1"/>
  <c r="N63" i="3"/>
  <c r="M63" i="3"/>
  <c r="O63" i="3" s="1"/>
  <c r="N172" i="3"/>
  <c r="M172" i="3"/>
  <c r="O172" i="3" s="1"/>
  <c r="M254" i="3"/>
  <c r="O254" i="3" s="1"/>
  <c r="N254" i="3"/>
  <c r="N98" i="3"/>
  <c r="M98" i="3"/>
  <c r="O98" i="3" s="1"/>
  <c r="N11" i="3"/>
  <c r="M11" i="3"/>
  <c r="O11" i="3" s="1"/>
  <c r="N269" i="3"/>
  <c r="M269" i="3"/>
  <c r="O269" i="3" s="1"/>
  <c r="N112" i="3"/>
  <c r="M112" i="3"/>
  <c r="O112" i="3" s="1"/>
  <c r="N61" i="3"/>
  <c r="M61" i="3"/>
  <c r="O61" i="3" s="1"/>
  <c r="N170" i="3"/>
  <c r="M170" i="3"/>
  <c r="O170" i="3" s="1"/>
  <c r="N242" i="3"/>
  <c r="M242" i="3"/>
  <c r="O242" i="3" s="1"/>
  <c r="N267" i="3"/>
  <c r="M267" i="3"/>
  <c r="O267" i="3" s="1"/>
  <c r="N133" i="3"/>
  <c r="M133" i="3"/>
  <c r="O133" i="3" s="1"/>
  <c r="M80" i="3"/>
  <c r="O80" i="3" s="1"/>
  <c r="N80" i="3"/>
  <c r="M184" i="3"/>
  <c r="O184" i="3" s="1"/>
  <c r="N184" i="3"/>
  <c r="N140" i="3"/>
  <c r="M140" i="3"/>
  <c r="O140" i="3" s="1"/>
  <c r="N167" i="3"/>
  <c r="M167" i="3"/>
  <c r="O167" i="3" s="1"/>
  <c r="M107" i="3"/>
  <c r="O107" i="3" s="1"/>
  <c r="N107" i="3"/>
  <c r="N263" i="3"/>
  <c r="M263" i="3"/>
  <c r="O263" i="3" s="1"/>
  <c r="N247" i="3"/>
  <c r="M247" i="3"/>
  <c r="O247" i="3" s="1"/>
  <c r="M234" i="3"/>
  <c r="O234" i="3" s="1"/>
  <c r="M147" i="3"/>
  <c r="O147" i="3" s="1"/>
  <c r="N26" i="3"/>
  <c r="M209" i="3"/>
  <c r="O209" i="3" s="1"/>
  <c r="N211" i="3"/>
  <c r="N179" i="3"/>
  <c r="N29" i="4"/>
  <c r="M29" i="4"/>
  <c r="O29" i="4" s="1"/>
  <c r="M23" i="4"/>
  <c r="O23" i="4" s="1"/>
  <c r="N23" i="4"/>
  <c r="M15" i="4"/>
  <c r="O15" i="4" s="1"/>
  <c r="N15" i="4"/>
  <c r="N83" i="4"/>
  <c r="R88" i="4" s="1"/>
  <c r="M83" i="4"/>
  <c r="O83" i="4" s="1"/>
  <c r="N35" i="4"/>
  <c r="M35" i="4"/>
  <c r="O35" i="4" s="1"/>
  <c r="N9" i="4"/>
  <c r="M9" i="4"/>
  <c r="O9" i="4" s="1"/>
  <c r="M41" i="4"/>
  <c r="O41" i="4" s="1"/>
  <c r="N41" i="4"/>
  <c r="N8" i="4"/>
  <c r="M8" i="4"/>
  <c r="O8" i="4" s="1"/>
  <c r="N67" i="4"/>
  <c r="M67" i="4"/>
  <c r="O67" i="4" s="1"/>
  <c r="N19" i="4"/>
  <c r="M19" i="4"/>
  <c r="O19" i="4" s="1"/>
  <c r="M11" i="4"/>
  <c r="O11" i="4" s="1"/>
  <c r="N11" i="4"/>
  <c r="M77" i="4"/>
  <c r="O77" i="4" s="1"/>
  <c r="N77" i="4"/>
  <c r="M55" i="4"/>
  <c r="O55" i="4" s="1"/>
  <c r="M74" i="4"/>
  <c r="O74" i="4" s="1"/>
  <c r="M32" i="4"/>
  <c r="O32" i="4" s="1"/>
  <c r="M33" i="4"/>
  <c r="O33" i="4" s="1"/>
  <c r="T90" i="4"/>
  <c r="M28" i="4"/>
  <c r="O28" i="4" s="1"/>
  <c r="M17" i="4"/>
  <c r="O17" i="4" s="1"/>
  <c r="M60" i="4"/>
  <c r="O60" i="4" s="1"/>
  <c r="M82" i="4"/>
  <c r="O82" i="4" s="1"/>
  <c r="M65" i="4"/>
  <c r="O65" i="4" s="1"/>
  <c r="R6" i="4"/>
  <c r="M70" i="4"/>
  <c r="O70" i="4" s="1"/>
  <c r="M59" i="4"/>
  <c r="O59" i="4" s="1"/>
  <c r="M45" i="4"/>
  <c r="O45" i="4" s="1"/>
  <c r="M21" i="4"/>
  <c r="O21" i="4" s="1"/>
  <c r="M76" i="4"/>
  <c r="O76" i="4" s="1"/>
  <c r="M62" i="4"/>
  <c r="O62" i="4" s="1"/>
  <c r="M159" i="3"/>
  <c r="O159" i="3" s="1"/>
  <c r="N159" i="3"/>
  <c r="N114" i="3"/>
  <c r="M114" i="3"/>
  <c r="O114" i="3" s="1"/>
  <c r="N189" i="3"/>
  <c r="M189" i="3"/>
  <c r="O189" i="3" s="1"/>
  <c r="M175" i="3"/>
  <c r="O175" i="3" s="1"/>
  <c r="N175" i="3"/>
  <c r="N141" i="3"/>
  <c r="M141" i="3"/>
  <c r="O141" i="3" s="1"/>
  <c r="N84" i="3"/>
  <c r="M84" i="3"/>
  <c r="O84" i="3" s="1"/>
  <c r="N250" i="3"/>
  <c r="M250" i="3"/>
  <c r="O250" i="3" s="1"/>
  <c r="N83" i="3"/>
  <c r="M83" i="3"/>
  <c r="O83" i="3" s="1"/>
  <c r="M31" i="3"/>
  <c r="O31" i="3" s="1"/>
  <c r="N31" i="3"/>
  <c r="M155" i="3"/>
  <c r="O155" i="3" s="1"/>
  <c r="N155" i="3"/>
  <c r="N58" i="3"/>
  <c r="M58" i="3"/>
  <c r="O58" i="3" s="1"/>
  <c r="N248" i="3"/>
  <c r="M248" i="3"/>
  <c r="O248" i="3" s="1"/>
  <c r="N70" i="3"/>
  <c r="M70" i="3"/>
  <c r="O70" i="3" s="1"/>
  <c r="N262" i="3"/>
  <c r="M262" i="3"/>
  <c r="O262" i="3" s="1"/>
  <c r="N56" i="3"/>
  <c r="M56" i="3"/>
  <c r="O56" i="3" s="1"/>
  <c r="N213" i="3"/>
  <c r="M213" i="3"/>
  <c r="O213" i="3" s="1"/>
  <c r="M136" i="3"/>
  <c r="O136" i="3" s="1"/>
  <c r="N136" i="3"/>
  <c r="M260" i="3"/>
  <c r="O260" i="3" s="1"/>
  <c r="N260" i="3"/>
  <c r="N259" i="3"/>
  <c r="M259" i="3"/>
  <c r="O259" i="3" s="1"/>
  <c r="N134" i="3"/>
  <c r="M134" i="3"/>
  <c r="O134" i="3" s="1"/>
  <c r="N13" i="3"/>
  <c r="M13" i="3"/>
  <c r="O13" i="3" s="1"/>
  <c r="N270" i="3"/>
  <c r="M270" i="3"/>
  <c r="O270" i="3" s="1"/>
  <c r="M258" i="3"/>
  <c r="O258" i="3" s="1"/>
  <c r="N258" i="3"/>
  <c r="N196" i="3"/>
  <c r="M196" i="3"/>
  <c r="O196" i="3" s="1"/>
  <c r="N65" i="3"/>
  <c r="M65" i="3"/>
  <c r="O65" i="3" s="1"/>
  <c r="N222" i="3"/>
  <c r="M222" i="3"/>
  <c r="O222" i="3" s="1"/>
  <c r="N90" i="3"/>
  <c r="M90" i="3"/>
  <c r="O90" i="3" s="1"/>
  <c r="N64" i="3"/>
  <c r="M64" i="3"/>
  <c r="O64" i="3" s="1"/>
  <c r="N235" i="3"/>
  <c r="M235" i="3"/>
  <c r="O235" i="3" s="1"/>
  <c r="N221" i="3"/>
  <c r="M221" i="3"/>
  <c r="O221" i="3" s="1"/>
  <c r="M244" i="3"/>
  <c r="O244" i="3" s="1"/>
  <c r="N244" i="3"/>
  <c r="N89" i="3"/>
  <c r="M89" i="3"/>
  <c r="O89" i="3" s="1"/>
  <c r="M161" i="3"/>
  <c r="O161" i="3" s="1"/>
  <c r="N161" i="3"/>
  <c r="N160" i="3"/>
  <c r="M160" i="3"/>
  <c r="O160" i="3" s="1"/>
  <c r="N129" i="3"/>
  <c r="M129" i="3"/>
  <c r="O129" i="3" s="1"/>
  <c r="N205" i="3"/>
  <c r="M205" i="3"/>
  <c r="O205" i="3" s="1"/>
  <c r="N177" i="3"/>
  <c r="M177" i="3"/>
  <c r="O177" i="3" s="1"/>
  <c r="M158" i="3"/>
  <c r="O158" i="3" s="1"/>
  <c r="N193" i="3"/>
  <c r="N81" i="3"/>
  <c r="N197" i="3"/>
  <c r="M29" i="3"/>
  <c r="O29" i="3" s="1"/>
  <c r="M16" i="3"/>
  <c r="O16" i="3" s="1"/>
  <c r="L120" i="3"/>
  <c r="N120" i="3" s="1"/>
  <c r="M47" i="3"/>
  <c r="O47" i="3" s="1"/>
  <c r="M82" i="3"/>
  <c r="O82" i="3" s="1"/>
  <c r="M157" i="3"/>
  <c r="O157" i="3" s="1"/>
  <c r="M110" i="3"/>
  <c r="O110" i="3" s="1"/>
  <c r="M69" i="3"/>
  <c r="O69" i="3" s="1"/>
  <c r="M191" i="3"/>
  <c r="O191" i="3" s="1"/>
  <c r="N25" i="3"/>
  <c r="M186" i="3"/>
  <c r="O186" i="3" s="1"/>
  <c r="M131" i="3"/>
  <c r="O131" i="3" s="1"/>
  <c r="M9" i="3"/>
  <c r="O9" i="3" s="1"/>
  <c r="M132" i="3"/>
  <c r="O132" i="3" s="1"/>
  <c r="M152" i="3"/>
  <c r="O152" i="3" s="1"/>
  <c r="N201" i="3"/>
  <c r="N128" i="3"/>
  <c r="M128" i="3"/>
  <c r="O128" i="3" s="1"/>
  <c r="N139" i="3"/>
  <c r="M139" i="3"/>
  <c r="O139" i="3" s="1"/>
  <c r="M7" i="2"/>
  <c r="N45" i="3"/>
  <c r="M45" i="3"/>
  <c r="O45" i="3" s="1"/>
  <c r="M86" i="3"/>
  <c r="O86" i="3" s="1"/>
  <c r="N86" i="3"/>
  <c r="N156" i="3"/>
  <c r="M156" i="3"/>
  <c r="O156" i="3" s="1"/>
  <c r="N33" i="3"/>
  <c r="N135" i="3"/>
  <c r="N181" i="3"/>
  <c r="M181" i="3"/>
  <c r="O181" i="3" s="1"/>
  <c r="N106" i="3"/>
  <c r="M106" i="3"/>
  <c r="O106" i="3" s="1"/>
  <c r="M55" i="3"/>
  <c r="O55" i="3" s="1"/>
  <c r="N93" i="3"/>
  <c r="M6" i="1"/>
  <c r="M208" i="3"/>
  <c r="O208" i="3" s="1"/>
  <c r="L202" i="3"/>
  <c r="N202" i="3" s="1"/>
  <c r="L147" i="1"/>
  <c r="M147" i="1" s="1"/>
  <c r="M27" i="3"/>
  <c r="O27" i="3" s="1"/>
  <c r="L82" i="1"/>
  <c r="M82" i="1" s="1"/>
  <c r="M103" i="3"/>
  <c r="O103" i="3" s="1"/>
  <c r="M149" i="3"/>
  <c r="O149" i="3" s="1"/>
  <c r="M79" i="3"/>
  <c r="O79" i="3" s="1"/>
  <c r="M44" i="4"/>
  <c r="O44" i="4" s="1"/>
  <c r="N44" i="4"/>
  <c r="N237" i="3"/>
  <c r="M123" i="3"/>
  <c r="O123" i="3" s="1"/>
  <c r="N123" i="3"/>
  <c r="M210" i="3"/>
  <c r="O210" i="3" s="1"/>
  <c r="M146" i="3"/>
  <c r="O146" i="3" s="1"/>
  <c r="L79" i="4"/>
  <c r="N79" i="4" s="1"/>
  <c r="R82" i="4" s="1"/>
  <c r="M36" i="4"/>
  <c r="O36" i="4" s="1"/>
  <c r="M190" i="3"/>
  <c r="O190" i="3" s="1"/>
  <c r="M78" i="3"/>
  <c r="O78" i="3" s="1"/>
  <c r="M5" i="3"/>
  <c r="N5" i="3"/>
  <c r="M23" i="3"/>
  <c r="O23" i="3" s="1"/>
  <c r="L229" i="3"/>
  <c r="N229" i="3" s="1"/>
  <c r="M75" i="3"/>
  <c r="O75" i="3" s="1"/>
  <c r="M105" i="3"/>
  <c r="O105" i="3" s="1"/>
  <c r="L19" i="3"/>
  <c r="N19" i="3" s="1"/>
  <c r="K283" i="3"/>
  <c r="L283" i="3" s="1"/>
  <c r="J284" i="3"/>
  <c r="M145" i="3"/>
  <c r="O145" i="3" s="1"/>
  <c r="M148" i="3"/>
  <c r="O148" i="3" s="1"/>
  <c r="M126" i="3"/>
  <c r="O126" i="3" s="1"/>
  <c r="M5" i="4"/>
  <c r="M153" i="3"/>
  <c r="O153" i="3" s="1"/>
  <c r="M137" i="3"/>
  <c r="O137" i="3" s="1"/>
  <c r="L143" i="3"/>
  <c r="N143" i="3" s="1"/>
  <c r="M143" i="3"/>
  <c r="O143" i="3" s="1"/>
  <c r="N6" i="3"/>
  <c r="N142" i="3"/>
  <c r="M18" i="4"/>
  <c r="O18" i="4" s="1"/>
  <c r="L165" i="3"/>
  <c r="N165" i="3" s="1"/>
  <c r="K78" i="1"/>
  <c r="L78" i="1" s="1"/>
  <c r="M78" i="1" s="1"/>
  <c r="K156" i="1"/>
  <c r="L156" i="1" s="1"/>
  <c r="M156" i="1" s="1"/>
  <c r="M25" i="4"/>
  <c r="O25" i="4" s="1"/>
  <c r="K147" i="1"/>
  <c r="L138" i="3"/>
  <c r="N138" i="3" s="1"/>
  <c r="N53" i="3"/>
  <c r="M24" i="4"/>
  <c r="O24" i="4" s="1"/>
  <c r="L19" i="1"/>
  <c r="M19" i="1" s="1"/>
  <c r="K82" i="1"/>
  <c r="L118" i="3"/>
  <c r="N118" i="3" s="1"/>
  <c r="L226" i="3"/>
  <c r="N226" i="3" s="1"/>
  <c r="M226" i="3"/>
  <c r="O226" i="3" s="1"/>
  <c r="N43" i="4"/>
  <c r="M101" i="3"/>
  <c r="O101" i="3" s="1"/>
  <c r="L92" i="3"/>
  <c r="N92" i="3" s="1"/>
  <c r="L42" i="3"/>
  <c r="N42" i="3" s="1"/>
  <c r="M15" i="3"/>
  <c r="O15" i="3" s="1"/>
  <c r="L139" i="1"/>
  <c r="M139" i="1" s="1"/>
  <c r="M124" i="3"/>
  <c r="O124" i="3" s="1"/>
  <c r="L116" i="3"/>
  <c r="N116" i="3" s="1"/>
  <c r="L51" i="3"/>
  <c r="N51" i="3" s="1"/>
  <c r="N169" i="3"/>
  <c r="L11" i="1"/>
  <c r="M11" i="1" s="1"/>
  <c r="L100" i="3"/>
  <c r="N100" i="3" s="1"/>
  <c r="L91" i="3"/>
  <c r="N91" i="3" s="1"/>
  <c r="M24" i="3"/>
  <c r="O24" i="3" s="1"/>
  <c r="M46" i="4"/>
  <c r="O46" i="4" s="1"/>
  <c r="L32" i="1"/>
  <c r="M32" i="1" s="1"/>
  <c r="L296" i="1"/>
  <c r="M296" i="1" s="1"/>
  <c r="K106" i="1"/>
  <c r="L106" i="1"/>
  <c r="M106" i="1" s="1"/>
  <c r="M47" i="4"/>
  <c r="O47" i="4" s="1"/>
  <c r="M173" i="3"/>
  <c r="O173" i="3" s="1"/>
  <c r="M39" i="3"/>
  <c r="O39" i="3" s="1"/>
  <c r="M232" i="3"/>
  <c r="O232" i="3" s="1"/>
  <c r="L195" i="3"/>
  <c r="N195" i="3" s="1"/>
  <c r="L132" i="1"/>
  <c r="M132" i="1" s="1"/>
  <c r="M41" i="3"/>
  <c r="O41" i="3" s="1"/>
  <c r="N30" i="3"/>
  <c r="M52" i="4"/>
  <c r="O52" i="4" s="1"/>
  <c r="L194" i="3"/>
  <c r="N194" i="3" s="1"/>
  <c r="M194" i="3"/>
  <c r="O194" i="3" s="1"/>
  <c r="N174" i="3"/>
  <c r="M174" i="3"/>
  <c r="O174" i="3" s="1"/>
  <c r="M180" i="3"/>
  <c r="O180" i="3" s="1"/>
  <c r="M49" i="3"/>
  <c r="O49" i="3" s="1"/>
  <c r="M182" i="3"/>
  <c r="O182" i="3" s="1"/>
  <c r="N182" i="3"/>
  <c r="K86" i="1"/>
  <c r="L86" i="1"/>
  <c r="M86" i="1" s="1"/>
  <c r="L108" i="1"/>
  <c r="M108" i="1" s="1"/>
  <c r="L188" i="1"/>
  <c r="M188" i="1" s="1"/>
  <c r="M214" i="3"/>
  <c r="O214" i="3" s="1"/>
  <c r="M236" i="3"/>
  <c r="O236" i="3" s="1"/>
  <c r="M71" i="4"/>
  <c r="O71" i="4" s="1"/>
  <c r="M26" i="4"/>
  <c r="O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M66" i="3"/>
  <c r="O66" i="3" s="1"/>
  <c r="M217" i="3"/>
  <c r="O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L579" i="1"/>
  <c r="M579" i="1" s="1"/>
  <c r="L642" i="1"/>
  <c r="M642" i="1" s="1"/>
  <c r="K621" i="1"/>
  <c r="L621" i="1"/>
  <c r="M621" i="1" s="1"/>
  <c r="K594" i="1"/>
  <c r="L594" i="1" s="1"/>
  <c r="M594" i="1" s="1"/>
  <c r="M61" i="4"/>
  <c r="O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M88" i="4"/>
  <c r="O88" i="4" s="1"/>
  <c r="L724" i="1"/>
  <c r="M724" i="1" s="1"/>
  <c r="L728" i="1"/>
  <c r="M728" i="1" s="1"/>
  <c r="L809" i="1"/>
  <c r="M809" i="1" s="1"/>
  <c r="L226" i="2"/>
  <c r="M226" i="2" s="1"/>
  <c r="M249" i="3"/>
  <c r="O249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M238" i="3"/>
  <c r="O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R19" i="4" l="1"/>
  <c r="S19" i="4"/>
  <c r="S12" i="4"/>
  <c r="S59" i="4"/>
  <c r="R12" i="4"/>
  <c r="M116" i="3"/>
  <c r="O116" i="3" s="1"/>
  <c r="M120" i="3"/>
  <c r="O120" i="3" s="1"/>
  <c r="M118" i="3"/>
  <c r="O118" i="3" s="1"/>
  <c r="S47" i="4"/>
  <c r="N89" i="4"/>
  <c r="S88" i="4"/>
  <c r="M202" i="3"/>
  <c r="O202" i="3" s="1"/>
  <c r="M100" i="3"/>
  <c r="O100" i="3" s="1"/>
  <c r="M91" i="3"/>
  <c r="O91" i="3" s="1"/>
  <c r="M165" i="3"/>
  <c r="O165" i="3" s="1"/>
  <c r="M836" i="1"/>
  <c r="K284" i="3"/>
  <c r="L284" i="3" s="1"/>
  <c r="L252" i="2"/>
  <c r="N271" i="3"/>
  <c r="M51" i="3"/>
  <c r="O51" i="3" s="1"/>
  <c r="M42" i="3"/>
  <c r="O42" i="3" s="1"/>
  <c r="L836" i="1"/>
  <c r="L837" i="1" s="1"/>
  <c r="R47" i="4"/>
  <c r="R90" i="4" s="1"/>
  <c r="M195" i="3"/>
  <c r="O195" i="3" s="1"/>
  <c r="O5" i="3"/>
  <c r="M138" i="3"/>
  <c r="O138" i="3" s="1"/>
  <c r="M79" i="4"/>
  <c r="O79" i="4" s="1"/>
  <c r="S82" i="4" s="1"/>
  <c r="M229" i="3"/>
  <c r="O229" i="3" s="1"/>
  <c r="M92" i="3"/>
  <c r="O92" i="3" s="1"/>
  <c r="M19" i="3"/>
  <c r="O19" i="3" s="1"/>
  <c r="O5" i="4"/>
  <c r="M89" i="4"/>
  <c r="M252" i="2" l="1"/>
  <c r="L253" i="2"/>
  <c r="N90" i="4"/>
  <c r="M90" i="4"/>
  <c r="S6" i="4"/>
  <c r="S90" i="4" s="1"/>
  <c r="O89" i="4"/>
  <c r="M271" i="3"/>
  <c r="O271" i="3"/>
  <c r="N272" i="3" l="1"/>
  <c r="M272" i="3"/>
</calcChain>
</file>

<file path=xl/sharedStrings.xml><?xml version="1.0" encoding="utf-8"?>
<sst xmlns="http://schemas.openxmlformats.org/spreadsheetml/2006/main" count="7593" uniqueCount="3849">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</sst>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9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3" customWidth="1"/>
    <col min="16" max="16" width="14.33203125" style="9" customWidth="1"/>
    <col min="17" max="17" width="9" style="114" customWidth="1"/>
    <col min="18" max="16384" width="9" style="9"/>
  </cols>
  <sheetData>
    <row r="1" spans="1:17" ht="21.75" customHeight="1" x14ac:dyDescent="0.4">
      <c r="A1" s="136" t="s">
        <v>3210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7" s="1" customFormat="1" ht="21.75" customHeight="1" x14ac:dyDescent="0.4">
      <c r="A2" s="111"/>
      <c r="B2" s="111"/>
      <c r="C2" s="22"/>
      <c r="D2" s="111"/>
      <c r="E2" s="111"/>
      <c r="F2" s="111"/>
      <c r="G2" s="111"/>
      <c r="H2" s="38"/>
      <c r="I2" s="111"/>
      <c r="J2" s="111"/>
      <c r="K2" s="111"/>
      <c r="L2" s="111"/>
      <c r="N2" s="111" t="s">
        <v>27</v>
      </c>
      <c r="O2" s="115"/>
      <c r="Q2" s="116"/>
    </row>
    <row r="3" spans="1:17" ht="21.75" customHeight="1" x14ac:dyDescent="0.4">
      <c r="A3" s="135" t="s">
        <v>28</v>
      </c>
      <c r="B3" s="135" t="s">
        <v>29</v>
      </c>
      <c r="C3" s="110" t="s">
        <v>30</v>
      </c>
      <c r="D3" s="135" t="s">
        <v>31</v>
      </c>
      <c r="E3" s="135" t="s">
        <v>32</v>
      </c>
      <c r="F3" s="110" t="s">
        <v>33</v>
      </c>
      <c r="G3" s="139" t="s">
        <v>34</v>
      </c>
      <c r="H3" s="112" t="s">
        <v>35</v>
      </c>
      <c r="I3" s="12" t="s">
        <v>36</v>
      </c>
      <c r="J3" s="135" t="s">
        <v>0</v>
      </c>
      <c r="K3" s="135" t="s">
        <v>1</v>
      </c>
      <c r="L3" s="110" t="s">
        <v>37</v>
      </c>
      <c r="M3" s="135" t="s">
        <v>38</v>
      </c>
      <c r="N3" s="138" t="s">
        <v>39</v>
      </c>
      <c r="O3" s="117"/>
    </row>
    <row r="4" spans="1:17" ht="21.75" customHeight="1" x14ac:dyDescent="0.4">
      <c r="A4" s="135"/>
      <c r="B4" s="135"/>
      <c r="C4" s="110" t="s">
        <v>2441</v>
      </c>
      <c r="D4" s="135"/>
      <c r="E4" s="135"/>
      <c r="F4" s="110" t="s">
        <v>2</v>
      </c>
      <c r="G4" s="139"/>
      <c r="H4" s="112" t="s">
        <v>40</v>
      </c>
      <c r="I4" s="12" t="s">
        <v>41</v>
      </c>
      <c r="J4" s="135"/>
      <c r="K4" s="135"/>
      <c r="L4" s="110" t="s">
        <v>42</v>
      </c>
      <c r="M4" s="135"/>
      <c r="N4" s="138"/>
      <c r="O4" s="117"/>
      <c r="Q4" s="118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5">
        <v>1</v>
      </c>
      <c r="Q5" s="119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5">
        <v>1</v>
      </c>
      <c r="Q6" s="119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5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5">
        <v>1</v>
      </c>
      <c r="Q8" s="119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5">
        <v>1</v>
      </c>
      <c r="Q9" s="119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5">
        <v>1</v>
      </c>
      <c r="Q10" s="119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5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5">
        <v>1</v>
      </c>
      <c r="Q12" s="119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5">
        <v>1</v>
      </c>
      <c r="Q13" s="119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5">
        <v>1</v>
      </c>
      <c r="Q14" s="119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5">
        <v>1</v>
      </c>
      <c r="Q15" s="119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5">
        <v>1</v>
      </c>
      <c r="Q16" s="119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5">
        <v>1</v>
      </c>
      <c r="Q17" s="119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5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5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5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5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5">
        <v>1</v>
      </c>
      <c r="Q22" s="119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5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5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5">
        <v>1</v>
      </c>
      <c r="Q25" s="119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5">
        <v>1</v>
      </c>
      <c r="Q26" s="119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5">
        <v>1</v>
      </c>
      <c r="Q27" s="119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5">
        <v>1</v>
      </c>
      <c r="Q28" s="119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5">
        <v>1</v>
      </c>
      <c r="Q29" s="119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5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5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5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5">
        <v>1</v>
      </c>
      <c r="Q33" s="119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5">
        <v>1</v>
      </c>
      <c r="Q34" s="119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5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5">
        <v>1</v>
      </c>
      <c r="Q36" s="119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5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5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5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5">
        <v>1</v>
      </c>
      <c r="Q40" s="119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5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5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5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5">
        <v>1</v>
      </c>
      <c r="Q44" s="119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5">
        <v>1</v>
      </c>
      <c r="Q45" s="119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5">
        <v>1</v>
      </c>
      <c r="Q46" s="119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5">
        <v>1</v>
      </c>
      <c r="Q47" s="119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5">
        <v>1</v>
      </c>
      <c r="Q48" s="119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5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5">
        <v>1</v>
      </c>
      <c r="Q50" s="119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5">
        <v>1</v>
      </c>
      <c r="Q51" s="119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5">
        <v>1</v>
      </c>
      <c r="Q52" s="119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5">
        <v>1</v>
      </c>
      <c r="Q53" s="119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5">
        <v>1</v>
      </c>
      <c r="Q54" s="119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5">
        <v>1</v>
      </c>
      <c r="Q55" s="119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5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5">
        <v>1</v>
      </c>
      <c r="Q57" s="119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5">
        <v>1</v>
      </c>
      <c r="Q58" s="119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5">
        <v>1</v>
      </c>
      <c r="Q59" s="119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5">
        <v>1</v>
      </c>
      <c r="Q60" s="119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5">
        <v>1</v>
      </c>
      <c r="Q61" s="119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5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5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5">
        <v>1</v>
      </c>
      <c r="Q64" s="119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5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5">
        <v>1</v>
      </c>
      <c r="Q66" s="119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5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5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5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5">
        <v>1</v>
      </c>
      <c r="Q70" s="119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5">
        <v>1</v>
      </c>
      <c r="Q71" s="119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5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5">
        <v>1</v>
      </c>
      <c r="Q73" s="119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5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5">
        <v>1</v>
      </c>
      <c r="Q75" s="119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5">
        <v>1</v>
      </c>
      <c r="Q76" s="119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5">
        <v>1</v>
      </c>
      <c r="Q77" s="119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5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5">
        <v>1</v>
      </c>
      <c r="Q79" s="119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5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5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5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5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5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5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5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5">
        <v>1</v>
      </c>
      <c r="Q87" s="119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5">
        <v>1</v>
      </c>
      <c r="Q88" s="119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5">
        <v>1</v>
      </c>
      <c r="Q89" s="119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5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5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5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5">
        <v>1</v>
      </c>
      <c r="Q93" s="119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5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5">
        <v>1</v>
      </c>
      <c r="Q95" s="119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5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5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5">
        <v>1</v>
      </c>
      <c r="Q98" s="119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5">
        <v>1</v>
      </c>
      <c r="Q99" s="119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5">
        <v>1</v>
      </c>
      <c r="Q100" s="119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5">
        <v>1</v>
      </c>
      <c r="Q101" s="119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5">
        <v>1</v>
      </c>
      <c r="Q102" s="119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5">
        <v>1</v>
      </c>
      <c r="Q103" s="119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5">
        <v>1</v>
      </c>
      <c r="Q104" s="119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5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5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5">
        <v>1</v>
      </c>
      <c r="Q107" s="119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5">
        <v>1</v>
      </c>
      <c r="Q108" s="119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5">
        <v>1</v>
      </c>
      <c r="Q109" s="119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5">
        <v>1</v>
      </c>
      <c r="Q110" s="119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5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5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5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5">
        <v>1</v>
      </c>
      <c r="Q114" s="119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5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5">
        <v>1</v>
      </c>
      <c r="Q116" s="119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5">
        <v>1</v>
      </c>
      <c r="Q117" s="119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5">
        <v>1</v>
      </c>
      <c r="Q118" s="119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5">
        <v>1</v>
      </c>
      <c r="Q119" s="119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5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5">
        <v>1</v>
      </c>
      <c r="Q121" s="119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5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5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5">
        <v>1</v>
      </c>
      <c r="Q124" s="119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5">
        <v>1</v>
      </c>
      <c r="Q125" s="119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5">
        <v>1</v>
      </c>
      <c r="Q126" s="119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5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5">
        <v>1</v>
      </c>
      <c r="Q128" s="119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5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5">
        <v>1</v>
      </c>
      <c r="Q130" s="119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5">
        <v>1</v>
      </c>
      <c r="Q131" s="119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5">
        <v>1</v>
      </c>
      <c r="Q132" s="119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5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5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5">
        <v>1</v>
      </c>
      <c r="Q135" s="119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5">
        <v>1</v>
      </c>
      <c r="Q136" s="119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5">
        <v>1</v>
      </c>
      <c r="Q137" s="119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5">
        <v>1</v>
      </c>
      <c r="Q138" s="119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5">
        <v>1</v>
      </c>
      <c r="Q139" s="119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5">
        <v>1</v>
      </c>
      <c r="Q140" s="119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5">
        <v>1</v>
      </c>
      <c r="Q141" s="119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5">
        <v>1</v>
      </c>
      <c r="Q142" s="119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5">
        <v>1</v>
      </c>
      <c r="Q143" s="119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5">
        <v>1</v>
      </c>
      <c r="Q144" s="119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5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5">
        <v>1</v>
      </c>
      <c r="Q146" s="119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5">
        <v>1</v>
      </c>
      <c r="Q147" s="119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5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5">
        <v>1</v>
      </c>
      <c r="Q149" s="119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5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5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5">
        <v>1</v>
      </c>
      <c r="Q152" s="119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5">
        <v>1</v>
      </c>
      <c r="Q153" s="119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5">
        <v>1</v>
      </c>
      <c r="Q154" s="119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5">
        <v>1</v>
      </c>
      <c r="Q155" s="119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5">
        <v>1</v>
      </c>
      <c r="Q156" s="119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5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5">
        <v>1</v>
      </c>
      <c r="Q158" s="119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5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5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5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5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5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5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5">
        <v>1</v>
      </c>
      <c r="Q165" s="119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5">
        <v>1</v>
      </c>
      <c r="Q166" s="119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5">
        <v>1</v>
      </c>
      <c r="Q167" s="119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5">
        <v>1</v>
      </c>
      <c r="Q168" s="119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5">
        <v>1</v>
      </c>
      <c r="Q169" s="119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5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5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5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5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5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5">
        <v>1</v>
      </c>
      <c r="Q175" s="119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5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5">
        <v>1</v>
      </c>
      <c r="Q177" s="119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5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5">
        <v>1</v>
      </c>
      <c r="Q179" s="119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09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5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5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5">
        <v>1</v>
      </c>
      <c r="Q182" s="119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5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5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5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5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5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5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5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5">
        <v>1</v>
      </c>
      <c r="Q190" s="119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5">
        <v>1</v>
      </c>
      <c r="Q191" s="119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5">
        <v>1</v>
      </c>
      <c r="Q192" s="119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5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5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5">
        <v>1</v>
      </c>
      <c r="Q195" s="119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5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5">
        <v>1</v>
      </c>
      <c r="Q197" s="119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5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5">
        <v>1</v>
      </c>
      <c r="Q199" s="119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5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5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5">
        <v>1</v>
      </c>
      <c r="Q202" s="119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5">
        <v>1</v>
      </c>
      <c r="Q203" s="119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5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5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5">
        <v>1</v>
      </c>
      <c r="Q206" s="119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5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5">
        <v>1</v>
      </c>
      <c r="Q208" s="119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5">
        <v>1</v>
      </c>
      <c r="Q209" s="119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5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5">
        <v>1</v>
      </c>
      <c r="Q211" s="119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5">
        <v>1</v>
      </c>
      <c r="Q212" s="119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5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5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5">
        <v>1</v>
      </c>
      <c r="Q215" s="119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5">
        <v>1</v>
      </c>
      <c r="Q216" s="119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5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5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5">
        <v>1</v>
      </c>
      <c r="Q219" s="119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5">
        <v>1</v>
      </c>
      <c r="Q220" s="119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5">
        <v>1</v>
      </c>
      <c r="Q221" s="119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5">
        <v>1</v>
      </c>
      <c r="Q222" s="119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5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5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5">
        <v>1</v>
      </c>
      <c r="Q225" s="119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5">
        <v>1</v>
      </c>
      <c r="Q226" s="119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5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5">
        <v>1</v>
      </c>
      <c r="Q228" s="119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5">
        <v>1</v>
      </c>
      <c r="Q229" s="119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5">
        <v>1</v>
      </c>
      <c r="Q230" s="119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5">
        <v>1</v>
      </c>
      <c r="Q231" s="119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5">
        <v>1</v>
      </c>
      <c r="Q232" s="119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5">
        <v>1</v>
      </c>
      <c r="Q233" s="119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5">
        <v>1</v>
      </c>
      <c r="Q234" s="119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5">
        <v>1</v>
      </c>
      <c r="Q235" s="119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5">
        <v>1</v>
      </c>
      <c r="Q236" s="119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5">
        <v>1</v>
      </c>
      <c r="Q237" s="120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5">
        <v>1</v>
      </c>
      <c r="Q238" s="119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5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5">
        <v>1</v>
      </c>
      <c r="Q240" s="119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5">
        <v>1</v>
      </c>
      <c r="Q241" s="119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5">
        <v>1</v>
      </c>
      <c r="Q242" s="119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5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5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5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5">
        <v>1</v>
      </c>
      <c r="Q246" s="119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5">
        <v>1</v>
      </c>
      <c r="Q247" s="119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5">
        <v>1</v>
      </c>
      <c r="Q248" s="119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5">
        <v>1</v>
      </c>
      <c r="Q249" s="119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5">
        <v>1</v>
      </c>
      <c r="Q250" s="119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5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5">
        <v>1</v>
      </c>
      <c r="Q252" s="119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5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5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5">
        <v>1</v>
      </c>
      <c r="Q255" s="119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5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5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5">
        <v>1</v>
      </c>
      <c r="Q258" s="119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5">
        <v>1</v>
      </c>
      <c r="Q259" s="119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5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5">
        <v>1</v>
      </c>
      <c r="Q261" s="119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5">
        <v>1</v>
      </c>
      <c r="Q262" s="119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5">
        <v>1</v>
      </c>
      <c r="Q263" s="119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5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5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5">
        <v>1</v>
      </c>
      <c r="Q266" s="119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5">
        <v>1</v>
      </c>
      <c r="Q267" s="119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5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5">
        <v>1</v>
      </c>
      <c r="Q269" s="119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09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5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5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5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5">
        <v>1</v>
      </c>
      <c r="Q273" s="119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5">
        <v>1</v>
      </c>
      <c r="Q274" s="119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5">
        <v>1</v>
      </c>
      <c r="Q275" s="119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5">
        <v>1</v>
      </c>
      <c r="Q276" s="119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5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5">
        <v>1</v>
      </c>
      <c r="Q278" s="119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5">
        <v>1</v>
      </c>
      <c r="Q279" s="119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5">
        <v>1</v>
      </c>
      <c r="Q280" s="119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5">
        <v>1</v>
      </c>
      <c r="Q281" s="119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5">
        <v>1</v>
      </c>
      <c r="Q282" s="119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5">
        <v>1</v>
      </c>
      <c r="Q283" s="119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5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5">
        <v>1</v>
      </c>
      <c r="Q285" s="119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5">
        <v>1</v>
      </c>
      <c r="Q286" s="119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5">
        <v>1</v>
      </c>
      <c r="Q287" s="119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5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5">
        <v>1</v>
      </c>
      <c r="Q289" s="119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5">
        <v>1</v>
      </c>
      <c r="Q290" s="119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5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5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5">
        <v>1</v>
      </c>
      <c r="Q293" s="119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5">
        <v>1</v>
      </c>
      <c r="Q294" s="119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5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5">
        <v>1</v>
      </c>
      <c r="Q296" s="119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5">
        <v>1</v>
      </c>
      <c r="Q297" s="119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5">
        <v>1</v>
      </c>
      <c r="Q298" s="119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5">
        <v>1</v>
      </c>
      <c r="Q299" s="119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5">
        <v>1</v>
      </c>
      <c r="Q300" s="119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5">
        <v>1</v>
      </c>
      <c r="Q301" s="119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5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5">
        <v>1</v>
      </c>
      <c r="Q303" s="119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5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5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5">
        <v>1</v>
      </c>
      <c r="Q306" s="119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5">
        <v>1</v>
      </c>
      <c r="Q307" s="119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5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5">
        <v>1</v>
      </c>
      <c r="Q309" s="119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5">
        <v>1</v>
      </c>
      <c r="Q310" s="119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5">
        <v>1</v>
      </c>
      <c r="Q311" s="119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5">
        <v>1</v>
      </c>
      <c r="Q312" s="119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5">
        <v>1</v>
      </c>
      <c r="Q313" s="119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5">
        <v>1</v>
      </c>
      <c r="Q314" s="119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5">
        <v>1</v>
      </c>
      <c r="Q315" s="119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5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5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5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5">
        <v>1</v>
      </c>
      <c r="Q319" s="119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5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5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5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5">
        <v>1</v>
      </c>
      <c r="Q323" s="119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5">
        <v>1</v>
      </c>
      <c r="Q324" s="119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5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5">
        <v>1</v>
      </c>
      <c r="Q326" s="119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5">
        <v>1</v>
      </c>
      <c r="Q327" s="119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5">
        <v>1</v>
      </c>
      <c r="Q328" s="119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5">
        <v>1</v>
      </c>
      <c r="Q329" s="119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5">
        <v>1</v>
      </c>
      <c r="Q330" s="119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5">
        <v>1</v>
      </c>
      <c r="Q331" s="119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5">
        <v>1</v>
      </c>
      <c r="Q332" s="119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5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5">
        <v>1</v>
      </c>
      <c r="Q334" s="119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5">
        <v>1</v>
      </c>
      <c r="Q335" s="119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5">
        <v>1</v>
      </c>
      <c r="Q336" s="119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5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5">
        <v>1</v>
      </c>
      <c r="Q338" s="119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5">
        <v>1</v>
      </c>
      <c r="Q339" s="119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5">
        <v>1</v>
      </c>
      <c r="Q340" s="119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5">
        <v>1</v>
      </c>
      <c r="Q341" s="119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5">
        <v>1</v>
      </c>
      <c r="Q342" s="119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5">
        <v>1</v>
      </c>
      <c r="Q343" s="119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5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5">
        <v>1</v>
      </c>
      <c r="Q345" s="119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5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5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5">
        <v>1</v>
      </c>
      <c r="Q348" s="119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5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5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5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5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5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5">
        <v>1</v>
      </c>
      <c r="Q354" s="119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5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5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5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5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5">
        <v>1</v>
      </c>
      <c r="Q359" s="119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5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5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5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5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5">
        <v>1</v>
      </c>
      <c r="Q364" s="119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5">
        <v>1</v>
      </c>
      <c r="Q365" s="119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5">
        <v>1</v>
      </c>
      <c r="Q366" s="119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5">
        <v>1</v>
      </c>
      <c r="Q367" s="119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5">
        <v>1</v>
      </c>
      <c r="Q368" s="119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5">
        <v>1</v>
      </c>
      <c r="Q369" s="119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5">
        <v>1</v>
      </c>
      <c r="Q370" s="119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5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5">
        <v>1</v>
      </c>
      <c r="Q372" s="119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5">
        <v>1</v>
      </c>
      <c r="Q373" s="119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5">
        <v>1</v>
      </c>
      <c r="Q374" s="119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5">
        <v>1</v>
      </c>
      <c r="Q375" s="119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5">
        <v>1</v>
      </c>
      <c r="Q376" s="119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5">
        <v>1</v>
      </c>
      <c r="Q377" s="119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5">
        <v>1</v>
      </c>
      <c r="Q378" s="119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5">
        <v>1</v>
      </c>
      <c r="Q379" s="119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5">
        <v>1</v>
      </c>
      <c r="Q380" s="119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5">
        <v>1</v>
      </c>
      <c r="Q381" s="119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5">
        <v>1</v>
      </c>
      <c r="Q382" s="119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5">
        <v>1</v>
      </c>
      <c r="Q383" s="119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5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5">
        <v>1</v>
      </c>
      <c r="Q385" s="119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5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5">
        <v>1</v>
      </c>
      <c r="Q387" s="119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5">
        <v>1</v>
      </c>
      <c r="Q388" s="119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5">
        <v>1</v>
      </c>
      <c r="Q389" s="119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5">
        <v>1</v>
      </c>
      <c r="Q390" s="119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5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5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5">
        <v>1</v>
      </c>
      <c r="Q393" s="119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5">
        <v>1</v>
      </c>
      <c r="Q394" s="119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5">
        <v>1</v>
      </c>
      <c r="Q395" s="119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5">
        <v>1</v>
      </c>
      <c r="Q396" s="119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5">
        <v>1</v>
      </c>
      <c r="Q397" s="119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5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5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5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5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5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5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5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5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5">
        <v>1</v>
      </c>
      <c r="Q406" s="119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5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5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5">
        <v>1</v>
      </c>
      <c r="Q409" s="119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5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5">
        <v>1</v>
      </c>
      <c r="Q411" s="119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5">
        <v>1</v>
      </c>
      <c r="Q412" s="119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5">
        <v>1</v>
      </c>
      <c r="Q413" s="119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5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5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5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5">
        <v>1</v>
      </c>
      <c r="Q417" s="119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5">
        <v>1</v>
      </c>
      <c r="Q418" s="119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5">
        <v>1</v>
      </c>
      <c r="Q419" s="119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5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5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5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5">
        <v>0</v>
      </c>
      <c r="Q423" s="119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5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5">
        <v>0</v>
      </c>
      <c r="Q425" s="119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5">
        <v>0</v>
      </c>
      <c r="Q426" s="119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5">
        <v>0</v>
      </c>
      <c r="Q427" s="119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5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5">
        <v>0</v>
      </c>
      <c r="Q429" s="119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5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5">
        <v>0</v>
      </c>
      <c r="Q431" s="119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5">
        <v>0</v>
      </c>
      <c r="Q432" s="119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5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5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5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5">
        <v>0</v>
      </c>
      <c r="Q436" s="119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5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5">
        <v>0</v>
      </c>
      <c r="Q438" s="119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5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5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5">
        <v>0</v>
      </c>
      <c r="Q441" s="119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5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5">
        <v>0</v>
      </c>
      <c r="Q443" s="119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5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5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5">
        <v>0</v>
      </c>
      <c r="Q446" s="119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5">
        <v>0</v>
      </c>
      <c r="Q447" s="119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5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5">
        <v>0</v>
      </c>
      <c r="Q449" s="119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5">
        <v>0</v>
      </c>
      <c r="Q450" s="119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5">
        <v>0</v>
      </c>
      <c r="Q451" s="119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5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5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5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5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5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5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5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5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5">
        <v>0</v>
      </c>
      <c r="P460" s="119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5">
        <v>0</v>
      </c>
      <c r="Q461" s="119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5">
        <v>0</v>
      </c>
      <c r="Q462" s="119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5">
        <v>0</v>
      </c>
      <c r="Q463" s="119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5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5">
        <v>0</v>
      </c>
      <c r="P465" s="9"/>
      <c r="Q465" s="119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5">
        <v>0</v>
      </c>
      <c r="Q466" s="114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5">
        <v>0</v>
      </c>
      <c r="Q467" s="121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5">
        <v>0</v>
      </c>
      <c r="Q468" s="121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5">
        <v>0</v>
      </c>
      <c r="Q469" s="116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5">
        <v>0</v>
      </c>
      <c r="P470" s="1"/>
      <c r="Q470" s="121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5">
        <v>0</v>
      </c>
      <c r="Q471" s="121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5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5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5">
        <v>0</v>
      </c>
      <c r="Q474" s="119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5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5">
        <v>0</v>
      </c>
      <c r="Q476" s="119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5">
        <v>0</v>
      </c>
      <c r="Q477" s="119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5">
        <v>0</v>
      </c>
      <c r="Q478" s="119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5">
        <v>0</v>
      </c>
      <c r="Q479" s="119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5">
        <v>0</v>
      </c>
      <c r="Q480" s="119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5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5">
        <v>0</v>
      </c>
      <c r="Q482" s="119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5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5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5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5">
        <v>0</v>
      </c>
      <c r="Q486" s="119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5">
        <v>0</v>
      </c>
      <c r="Q487" s="119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5">
        <v>0</v>
      </c>
      <c r="Q488" s="119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5">
        <v>0</v>
      </c>
      <c r="Q489" s="119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5">
        <v>0</v>
      </c>
      <c r="Q490" s="119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5">
        <v>0</v>
      </c>
      <c r="Q491" s="119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5">
        <v>0</v>
      </c>
      <c r="Q492" s="119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5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5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5">
        <v>0</v>
      </c>
      <c r="Q495" s="119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5">
        <v>0</v>
      </c>
      <c r="Q496" s="119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5">
        <v>0</v>
      </c>
      <c r="Q497" s="119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5">
        <v>0</v>
      </c>
      <c r="Q498" s="119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5">
        <v>0</v>
      </c>
      <c r="Q499" s="119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5">
        <v>0</v>
      </c>
      <c r="Q500" s="119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5">
        <v>0</v>
      </c>
      <c r="Q501" s="119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5">
        <v>0</v>
      </c>
      <c r="Q502" s="119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5">
        <v>0</v>
      </c>
      <c r="Q503" s="119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5">
        <v>0</v>
      </c>
      <c r="Q504" s="119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5">
        <v>0</v>
      </c>
      <c r="Q505" s="119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5">
        <v>0</v>
      </c>
      <c r="Q506" s="119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5">
        <v>0</v>
      </c>
      <c r="Q507" s="119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5">
        <v>0</v>
      </c>
      <c r="Q508" s="119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5">
        <v>0</v>
      </c>
      <c r="Q509" s="119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5">
        <v>0</v>
      </c>
      <c r="Q510" s="119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5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5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5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5">
        <v>0</v>
      </c>
      <c r="Q514" s="119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5">
        <v>0</v>
      </c>
      <c r="Q515" s="119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5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5">
        <v>0</v>
      </c>
      <c r="Q517" s="119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5">
        <v>0</v>
      </c>
      <c r="Q518" s="119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5">
        <v>0</v>
      </c>
      <c r="Q519" s="119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5">
        <v>0</v>
      </c>
      <c r="Q520" s="119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5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5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5">
        <v>0</v>
      </c>
      <c r="Q523" s="119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5">
        <v>0</v>
      </c>
      <c r="Q524" s="119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5">
        <v>0</v>
      </c>
      <c r="Q525" s="119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5">
        <v>0</v>
      </c>
      <c r="Q526" s="119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5">
        <v>0</v>
      </c>
      <c r="Q527" s="119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5">
        <v>0</v>
      </c>
      <c r="Q528" s="119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5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5">
        <v>0</v>
      </c>
      <c r="Q530" s="119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5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5">
        <v>0</v>
      </c>
      <c r="Q532" s="119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5">
        <v>0</v>
      </c>
      <c r="Q533" s="119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5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5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5">
        <v>0</v>
      </c>
      <c r="Q536" s="119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5">
        <v>0</v>
      </c>
      <c r="Q537" s="119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5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5">
        <v>0</v>
      </c>
      <c r="Q539" s="119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5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5">
        <v>0</v>
      </c>
      <c r="Q541" s="119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5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5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5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5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5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5">
        <v>0</v>
      </c>
      <c r="Q547" s="119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5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5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5">
        <v>0</v>
      </c>
      <c r="Q550" s="119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5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5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5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5">
        <v>0</v>
      </c>
      <c r="Q554" s="119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5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5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5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5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5">
        <v>0</v>
      </c>
      <c r="Q559" s="119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5">
        <v>0</v>
      </c>
      <c r="Q560" s="119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5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5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5">
        <v>0</v>
      </c>
      <c r="Q563" s="119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5">
        <v>0</v>
      </c>
      <c r="Q564" s="119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5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5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5">
        <v>0</v>
      </c>
      <c r="Q567" s="119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5">
        <v>0</v>
      </c>
      <c r="Q568" s="119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5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5">
        <v>0</v>
      </c>
      <c r="Q570" s="119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5">
        <v>0</v>
      </c>
      <c r="Q571" s="119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5">
        <v>0</v>
      </c>
      <c r="Q572" s="119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5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5">
        <v>0</v>
      </c>
      <c r="Q574" s="119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5">
        <v>0</v>
      </c>
      <c r="Q575" s="119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5">
        <v>0</v>
      </c>
      <c r="Q576" s="119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5">
        <v>0</v>
      </c>
      <c r="Q577" s="119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5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5">
        <v>0</v>
      </c>
      <c r="Q579" s="119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5">
        <v>0</v>
      </c>
      <c r="Q580" s="119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5">
        <v>0</v>
      </c>
      <c r="Q581" s="119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5">
        <v>0</v>
      </c>
      <c r="Q582" s="119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5">
        <v>0</v>
      </c>
      <c r="Q583" s="119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5">
        <v>0</v>
      </c>
      <c r="Q584" s="119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5">
        <v>0</v>
      </c>
      <c r="Q585" s="119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5">
        <v>0</v>
      </c>
      <c r="Q586" s="119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5">
        <v>0</v>
      </c>
      <c r="Q587" s="119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5">
        <v>0</v>
      </c>
      <c r="Q588" s="119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5">
        <v>0</v>
      </c>
      <c r="Q589" s="119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5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5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5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5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5">
        <v>0</v>
      </c>
      <c r="Q594" s="119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5">
        <v>0</v>
      </c>
      <c r="Q595" s="119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5">
        <v>0</v>
      </c>
      <c r="Q596" s="119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5">
        <v>0</v>
      </c>
      <c r="Q597" s="119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5">
        <v>0</v>
      </c>
      <c r="Q598" s="119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5">
        <v>0</v>
      </c>
      <c r="Q599" s="119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5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5">
        <v>0</v>
      </c>
      <c r="Q601" s="119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5">
        <v>0</v>
      </c>
      <c r="Q602" s="119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5">
        <v>0</v>
      </c>
      <c r="Q603" s="119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5">
        <v>0</v>
      </c>
      <c r="Q604" s="119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5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5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5">
        <v>0</v>
      </c>
      <c r="Q607" s="119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5">
        <v>0</v>
      </c>
      <c r="Q608" s="119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5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5">
        <v>0</v>
      </c>
      <c r="Q610" s="119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5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5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5">
        <v>0</v>
      </c>
      <c r="Q613" s="119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5">
        <v>0</v>
      </c>
      <c r="Q614" s="119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5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5">
        <v>0</v>
      </c>
      <c r="Q616" s="119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5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5">
        <v>0</v>
      </c>
      <c r="Q618" s="119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5">
        <v>0</v>
      </c>
      <c r="Q619" s="119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5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5">
        <v>0</v>
      </c>
      <c r="Q621" s="119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5">
        <v>0</v>
      </c>
      <c r="Q622" s="119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5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5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5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5">
        <v>0</v>
      </c>
      <c r="Q626" s="119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5">
        <v>0</v>
      </c>
      <c r="Q627" s="119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5">
        <v>0</v>
      </c>
      <c r="Q628" s="119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5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5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5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5">
        <v>0</v>
      </c>
      <c r="Q632" s="119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5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5">
        <v>0</v>
      </c>
      <c r="Q634" s="119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5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5">
        <v>0</v>
      </c>
      <c r="Q636" s="119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5">
        <v>0</v>
      </c>
      <c r="Q637" s="119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5">
        <v>0</v>
      </c>
      <c r="Q638" s="119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5">
        <v>0</v>
      </c>
      <c r="Q639" s="119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5">
        <v>0</v>
      </c>
      <c r="Q640" s="119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5">
        <v>0</v>
      </c>
      <c r="Q641" s="119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5">
        <v>0</v>
      </c>
      <c r="Q642" s="119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5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5">
        <v>0</v>
      </c>
      <c r="Q644" s="119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5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5">
        <v>0</v>
      </c>
      <c r="Q646" s="119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5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5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5">
        <v>0</v>
      </c>
      <c r="Q649" s="119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5">
        <v>0</v>
      </c>
      <c r="Q650" s="119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5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5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5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5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5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5">
        <v>0</v>
      </c>
      <c r="Q656" s="119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5">
        <v>0</v>
      </c>
      <c r="Q657" s="119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5">
        <v>0</v>
      </c>
      <c r="Q658" s="119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5">
        <v>0</v>
      </c>
      <c r="Q659" s="119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5">
        <v>0</v>
      </c>
      <c r="Q660" s="119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5">
        <v>0</v>
      </c>
      <c r="Q661" s="119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5">
        <v>0</v>
      </c>
      <c r="Q662" s="119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5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5">
        <v>0</v>
      </c>
      <c r="Q664" s="119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5">
        <v>0</v>
      </c>
      <c r="Q665" s="119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5">
        <v>0</v>
      </c>
      <c r="Q666" s="119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5">
        <v>0</v>
      </c>
      <c r="Q667" s="119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5">
        <v>0</v>
      </c>
      <c r="Q668" s="119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5">
        <v>0</v>
      </c>
      <c r="Q669" s="119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5">
        <v>0</v>
      </c>
      <c r="Q670" s="119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5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5">
        <v>0</v>
      </c>
      <c r="Q672" s="119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5">
        <v>0</v>
      </c>
      <c r="Q673" s="119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5">
        <v>0</v>
      </c>
      <c r="Q674" s="119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5">
        <v>0</v>
      </c>
      <c r="Q675" s="119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5">
        <v>0</v>
      </c>
      <c r="Q676" s="119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5">
        <v>0</v>
      </c>
      <c r="P677" s="37"/>
      <c r="Q677" s="119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5">
        <v>0</v>
      </c>
      <c r="Q678" s="119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5">
        <v>0</v>
      </c>
      <c r="Q679" s="119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5">
        <v>0</v>
      </c>
      <c r="Q680" s="119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5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5">
        <v>0</v>
      </c>
      <c r="Q682" s="119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5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5">
        <v>0</v>
      </c>
      <c r="Q684" s="119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5">
        <v>0</v>
      </c>
      <c r="Q685" s="119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5">
        <v>0</v>
      </c>
      <c r="Q686" s="119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5">
        <v>0</v>
      </c>
      <c r="Q687" s="119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5">
        <v>0</v>
      </c>
      <c r="Q688" s="119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5">
        <v>0</v>
      </c>
      <c r="Q689" s="119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5">
        <v>0</v>
      </c>
      <c r="Q690" s="119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5">
        <v>0</v>
      </c>
      <c r="Q691" s="119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5">
        <v>0</v>
      </c>
      <c r="Q692" s="119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5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5">
        <v>0</v>
      </c>
      <c r="Q694" s="119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5">
        <v>0</v>
      </c>
      <c r="Q695" s="119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5">
        <v>0</v>
      </c>
      <c r="Q696" s="119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5">
        <v>0</v>
      </c>
      <c r="Q697" s="119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5">
        <v>0</v>
      </c>
      <c r="Q698" s="119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5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5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5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5">
        <v>0</v>
      </c>
      <c r="Q702" s="119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5">
        <v>0</v>
      </c>
      <c r="Q703" s="119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5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5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5">
        <v>0</v>
      </c>
      <c r="Q706" s="119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5">
        <v>0</v>
      </c>
      <c r="Q707" s="119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5">
        <v>0</v>
      </c>
      <c r="Q708" s="119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5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5">
        <v>0</v>
      </c>
      <c r="Q710" s="119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5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5">
        <v>0</v>
      </c>
      <c r="Q712" s="119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5">
        <v>0</v>
      </c>
      <c r="Q713" s="119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5">
        <v>0</v>
      </c>
      <c r="Q714" s="119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5">
        <v>0</v>
      </c>
      <c r="Q715" s="119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5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5">
        <v>0</v>
      </c>
      <c r="Q717" s="119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5">
        <v>0</v>
      </c>
      <c r="Q718" s="119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5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5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5">
        <v>0</v>
      </c>
      <c r="Q721" s="119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5">
        <v>0</v>
      </c>
      <c r="Q722" s="119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5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5">
        <v>0</v>
      </c>
      <c r="Q724" s="119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5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5">
        <v>0</v>
      </c>
      <c r="Q726" s="119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5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5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5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5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5">
        <v>0</v>
      </c>
      <c r="Q731" s="119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5">
        <v>0</v>
      </c>
      <c r="Q732" s="119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5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5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5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5">
        <v>0</v>
      </c>
      <c r="Q736" s="119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5">
        <v>0</v>
      </c>
      <c r="Q737" s="119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5">
        <v>0</v>
      </c>
      <c r="Q738" s="119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5">
        <v>0</v>
      </c>
      <c r="Q739" s="119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5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5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5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5">
        <v>0</v>
      </c>
      <c r="Q743" s="119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5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5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5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5">
        <v>0</v>
      </c>
      <c r="Q747" s="119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5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5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5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5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5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5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5">
        <v>0</v>
      </c>
      <c r="Q754" s="119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5">
        <v>0</v>
      </c>
      <c r="P755" s="122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5">
        <v>0</v>
      </c>
      <c r="Q756" s="119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5">
        <v>0</v>
      </c>
      <c r="Q757" s="119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5">
        <v>0</v>
      </c>
      <c r="Q758" s="119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5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5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5">
        <v>0</v>
      </c>
      <c r="Q761" s="119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5">
        <v>0</v>
      </c>
      <c r="Q762" s="119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5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5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5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5">
        <v>0</v>
      </c>
      <c r="Q766" s="119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5">
        <v>0</v>
      </c>
      <c r="Q767" s="119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5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5">
        <v>0</v>
      </c>
      <c r="Q769" s="119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5">
        <v>0</v>
      </c>
      <c r="Q770" s="119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5">
        <v>0</v>
      </c>
      <c r="Q771" s="119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5">
        <v>0</v>
      </c>
      <c r="Q772" s="119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5">
        <v>0</v>
      </c>
      <c r="Q773" s="119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5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5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5">
        <v>0</v>
      </c>
      <c r="Q776" s="119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5">
        <v>0</v>
      </c>
      <c r="Q777" s="119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5">
        <v>0</v>
      </c>
      <c r="Q778" s="119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5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5">
        <v>0</v>
      </c>
      <c r="Q780" s="119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5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5">
        <v>0</v>
      </c>
      <c r="Q782" s="119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5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5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5">
        <v>0</v>
      </c>
      <c r="Q785" s="119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5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5">
        <v>0</v>
      </c>
      <c r="Q787" s="119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5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5">
        <v>0</v>
      </c>
      <c r="Q789" s="119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5">
        <v>0</v>
      </c>
      <c r="Q790" s="119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5">
        <v>0</v>
      </c>
      <c r="Q791" s="119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5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5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5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5">
        <v>0</v>
      </c>
      <c r="Q795" s="119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5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5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5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5">
        <v>0</v>
      </c>
      <c r="Q799" s="119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5">
        <v>0</v>
      </c>
      <c r="Q800" s="119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5">
        <v>0</v>
      </c>
      <c r="Q801" s="119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5">
        <v>0</v>
      </c>
      <c r="Q802" s="119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5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5">
        <v>0</v>
      </c>
      <c r="Q804" s="119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5">
        <v>0</v>
      </c>
      <c r="Q805" s="119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5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5">
        <v>0</v>
      </c>
      <c r="Q807" s="119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5">
        <v>0</v>
      </c>
      <c r="Q808" s="119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5">
        <v>0</v>
      </c>
      <c r="Q809" s="119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5">
        <v>0</v>
      </c>
      <c r="Q810" s="119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5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5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5">
        <v>0</v>
      </c>
      <c r="Q813" s="119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5">
        <v>0</v>
      </c>
      <c r="Q814" s="119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5">
        <v>0</v>
      </c>
      <c r="Q815" s="119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5">
        <v>0</v>
      </c>
      <c r="Q816" s="119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5">
        <v>0</v>
      </c>
      <c r="Q817" s="119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5">
        <v>0</v>
      </c>
      <c r="Q818" s="119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5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5">
        <v>0</v>
      </c>
      <c r="Q820" s="119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5">
        <v>0</v>
      </c>
      <c r="Q821" s="119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5">
        <v>0</v>
      </c>
      <c r="Q822" s="119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5">
        <v>0</v>
      </c>
      <c r="Q823" s="119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5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5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5">
        <v>0</v>
      </c>
      <c r="Q826" s="119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5">
        <v>0</v>
      </c>
      <c r="Q827" s="119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5">
        <v>0</v>
      </c>
      <c r="Q828" s="119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5">
        <v>0</v>
      </c>
      <c r="Q829" s="119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5">
        <v>0</v>
      </c>
      <c r="Q830" s="119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5">
        <v>0</v>
      </c>
      <c r="Q831" s="119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5">
        <v>0</v>
      </c>
      <c r="Q832" s="119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5">
        <v>0</v>
      </c>
      <c r="Q833" s="119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5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5">
        <v>0</v>
      </c>
      <c r="Q835" s="119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5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5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4" customWidth="1"/>
    <col min="16" max="16" width="17.6640625" style="8" customWidth="1"/>
    <col min="17" max="17" width="13.33203125" style="123" customWidth="1"/>
    <col min="18" max="18" width="12.6640625" style="9" customWidth="1"/>
    <col min="19" max="16384" width="9" style="9"/>
  </cols>
  <sheetData>
    <row r="1" spans="1:25" x14ac:dyDescent="0.4">
      <c r="A1" s="137" t="s">
        <v>3403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  <c r="O1" s="113"/>
    </row>
    <row r="2" spans="1:25" x14ac:dyDescent="0.4">
      <c r="A2" s="111"/>
      <c r="B2" s="111"/>
      <c r="C2" s="46"/>
      <c r="D2" s="111"/>
      <c r="E2" s="111"/>
      <c r="F2" s="111"/>
      <c r="G2" s="36"/>
      <c r="H2" s="38"/>
      <c r="I2" s="111"/>
      <c r="J2" s="111"/>
      <c r="K2" s="111"/>
      <c r="L2" s="111"/>
      <c r="N2" s="111" t="s">
        <v>27</v>
      </c>
    </row>
    <row r="3" spans="1:25" ht="27.75" customHeight="1" x14ac:dyDescent="0.4">
      <c r="A3" s="135" t="s">
        <v>28</v>
      </c>
      <c r="B3" s="135" t="s">
        <v>29</v>
      </c>
      <c r="C3" s="110" t="s">
        <v>30</v>
      </c>
      <c r="D3" s="135" t="s">
        <v>31</v>
      </c>
      <c r="E3" s="135" t="s">
        <v>32</v>
      </c>
      <c r="F3" s="110" t="s">
        <v>33</v>
      </c>
      <c r="G3" s="139" t="s">
        <v>34</v>
      </c>
      <c r="H3" s="112" t="s">
        <v>35</v>
      </c>
      <c r="I3" s="12" t="s">
        <v>36</v>
      </c>
      <c r="J3" s="135" t="s">
        <v>0</v>
      </c>
      <c r="K3" s="135" t="s">
        <v>1</v>
      </c>
      <c r="L3" s="110" t="s">
        <v>37</v>
      </c>
      <c r="M3" s="135" t="s">
        <v>38</v>
      </c>
      <c r="N3" s="138" t="s">
        <v>39</v>
      </c>
    </row>
    <row r="4" spans="1:25" ht="24.75" customHeight="1" x14ac:dyDescent="0.4">
      <c r="A4" s="135"/>
      <c r="B4" s="135"/>
      <c r="C4" s="110" t="s">
        <v>2441</v>
      </c>
      <c r="D4" s="135"/>
      <c r="E4" s="135"/>
      <c r="F4" s="110" t="s">
        <v>2</v>
      </c>
      <c r="G4" s="139"/>
      <c r="H4" s="112" t="s">
        <v>40</v>
      </c>
      <c r="I4" s="12" t="s">
        <v>41</v>
      </c>
      <c r="J4" s="135"/>
      <c r="K4" s="135"/>
      <c r="L4" s="110" t="s">
        <v>42</v>
      </c>
      <c r="M4" s="135"/>
      <c r="N4" s="138"/>
      <c r="Q4" s="124"/>
      <c r="R4" s="125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3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09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3">
        <v>1</v>
      </c>
      <c r="P102" s="127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3">
        <v>0</v>
      </c>
      <c r="P131" s="128"/>
      <c r="Q131" s="129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3">
        <v>0</v>
      </c>
      <c r="P133" s="127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3">
        <v>0</v>
      </c>
      <c r="P188" s="9"/>
      <c r="Q188" s="124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3">
        <v>0</v>
      </c>
      <c r="P189" s="9"/>
      <c r="Q189" s="124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3">
        <v>0</v>
      </c>
      <c r="P190" s="9"/>
      <c r="Q190" s="124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3">
        <v>0</v>
      </c>
      <c r="P191" s="9"/>
      <c r="Q191" s="124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3">
        <v>0</v>
      </c>
      <c r="P192" s="9"/>
      <c r="Q192" s="124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3">
        <v>0</v>
      </c>
      <c r="P193" s="9"/>
      <c r="Q193" s="124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3">
        <v>0</v>
      </c>
      <c r="P194" s="9"/>
      <c r="Q194" s="124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3">
        <v>0</v>
      </c>
      <c r="P195" s="9"/>
      <c r="Q195" s="124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3">
        <v>0</v>
      </c>
      <c r="P196" s="9"/>
      <c r="Q196" s="124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3">
        <v>0</v>
      </c>
      <c r="P197" s="9"/>
      <c r="Q197" s="124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3">
        <v>0</v>
      </c>
      <c r="P198" s="9"/>
      <c r="Q198" s="124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3">
        <v>0</v>
      </c>
      <c r="P199" s="9"/>
      <c r="Q199" s="124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3">
        <v>0</v>
      </c>
      <c r="P200" s="9"/>
      <c r="Q200" s="124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3">
        <v>0</v>
      </c>
      <c r="P201" s="9"/>
      <c r="Q201" s="124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3">
        <v>0</v>
      </c>
      <c r="P202" s="9"/>
      <c r="Q202" s="124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3">
        <v>0</v>
      </c>
      <c r="P203" s="9"/>
      <c r="Q203" s="124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3">
        <v>0</v>
      </c>
      <c r="P204" s="9"/>
      <c r="Q204" s="124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3">
        <v>0</v>
      </c>
      <c r="P205" s="9"/>
      <c r="Q205" s="124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3">
        <v>0</v>
      </c>
      <c r="P206" s="9"/>
      <c r="Q206" s="124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3">
        <v>0</v>
      </c>
      <c r="P207" s="9"/>
      <c r="Q207" s="130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3">
        <v>0</v>
      </c>
      <c r="P208" s="9"/>
      <c r="Q208" s="124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3">
        <v>0</v>
      </c>
      <c r="P209" s="20"/>
      <c r="Q209" s="124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3">
        <v>0</v>
      </c>
      <c r="P210" s="9"/>
      <c r="Q210" s="124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3">
        <v>0</v>
      </c>
      <c r="P211" s="9"/>
      <c r="Q211" s="124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3">
        <v>0</v>
      </c>
      <c r="P212" s="9"/>
      <c r="Q212" s="124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3">
        <v>0</v>
      </c>
      <c r="Q213" s="124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3">
        <v>0</v>
      </c>
      <c r="Q214" s="124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3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3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3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3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3">
        <v>0</v>
      </c>
      <c r="P249" s="9"/>
      <c r="Q249" s="126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3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1"/>
      <c r="P252" s="132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6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tabSelected="1" topLeftCell="E253" zoomScale="70" zoomScaleNormal="70" workbookViewId="0">
      <selection activeCell="F274" sqref="F274"/>
    </sheetView>
  </sheetViews>
  <sheetFormatPr baseColWidth="10" defaultColWidth="9" defaultRowHeight="24" x14ac:dyDescent="0.4"/>
  <cols>
    <col min="1" max="1" width="6.1640625" style="79" customWidth="1"/>
    <col min="2" max="2" width="12.33203125" style="78" customWidth="1"/>
    <col min="3" max="3" width="18" style="80" customWidth="1"/>
    <col min="4" max="4" width="14.83203125" style="78" customWidth="1"/>
    <col min="5" max="5" width="51.6640625" style="79" customWidth="1"/>
    <col min="6" max="6" width="57.5" style="79" customWidth="1"/>
    <col min="7" max="7" width="29.6640625" style="79" customWidth="1"/>
    <col min="8" max="8" width="15" style="93" customWidth="1"/>
    <col min="9" max="9" width="13" style="93" customWidth="1"/>
    <col min="10" max="10" width="13.5" style="90" customWidth="1"/>
    <col min="11" max="11" width="12.6640625" style="90" customWidth="1"/>
    <col min="12" max="12" width="10.1640625" style="90" customWidth="1"/>
    <col min="13" max="14" width="16.33203125" style="90" customWidth="1"/>
    <col min="15" max="15" width="14.5" style="90" customWidth="1"/>
    <col min="16" max="16" width="19" style="72" customWidth="1"/>
    <col min="17" max="17" width="62.6640625" style="94" customWidth="1"/>
    <col min="18" max="22" width="9" style="73"/>
    <col min="23" max="23" width="13.5" style="73" bestFit="1" customWidth="1"/>
    <col min="24" max="16384" width="9" style="73"/>
  </cols>
  <sheetData>
    <row r="1" spans="1:17" s="1" customFormat="1" ht="30" x14ac:dyDescent="0.5">
      <c r="A1" s="143" t="s">
        <v>3449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55"/>
    </row>
    <row r="2" spans="1:17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54"/>
      <c r="K2" s="56"/>
      <c r="L2" s="56"/>
      <c r="M2" s="56"/>
      <c r="N2" s="56"/>
      <c r="O2" s="58" t="s">
        <v>4</v>
      </c>
      <c r="P2" s="59" t="s">
        <v>5</v>
      </c>
      <c r="Q2" s="60"/>
    </row>
    <row r="3" spans="1:17" s="1" customFormat="1" x14ac:dyDescent="0.4">
      <c r="A3" s="135" t="s">
        <v>6</v>
      </c>
      <c r="B3" s="135" t="s">
        <v>7</v>
      </c>
      <c r="C3" s="135" t="s">
        <v>8</v>
      </c>
      <c r="D3" s="144" t="s">
        <v>9</v>
      </c>
      <c r="E3" s="135" t="s">
        <v>10</v>
      </c>
      <c r="F3" s="61"/>
      <c r="G3" s="62" t="s">
        <v>11</v>
      </c>
      <c r="H3" s="145" t="s">
        <v>12</v>
      </c>
      <c r="I3" s="147" t="s">
        <v>13</v>
      </c>
      <c r="J3" s="149" t="s">
        <v>14</v>
      </c>
      <c r="K3" s="151" t="s">
        <v>15</v>
      </c>
      <c r="L3" s="149" t="s">
        <v>1</v>
      </c>
      <c r="M3" s="149" t="s">
        <v>16</v>
      </c>
      <c r="N3" s="149" t="s">
        <v>17</v>
      </c>
      <c r="O3" s="63" t="s">
        <v>0</v>
      </c>
      <c r="P3" s="153" t="s">
        <v>18</v>
      </c>
      <c r="Q3" s="141" t="s">
        <v>19</v>
      </c>
    </row>
    <row r="4" spans="1:17" s="1" customFormat="1" x14ac:dyDescent="0.4">
      <c r="A4" s="135"/>
      <c r="B4" s="135"/>
      <c r="C4" s="135"/>
      <c r="D4" s="144"/>
      <c r="E4" s="135"/>
      <c r="F4" s="64"/>
      <c r="G4" s="65" t="s">
        <v>2</v>
      </c>
      <c r="H4" s="146"/>
      <c r="I4" s="148"/>
      <c r="J4" s="150"/>
      <c r="K4" s="152"/>
      <c r="L4" s="150"/>
      <c r="M4" s="150"/>
      <c r="N4" s="150"/>
      <c r="O4" s="66" t="s">
        <v>21</v>
      </c>
      <c r="P4" s="154"/>
      <c r="Q4" s="142"/>
    </row>
    <row r="5" spans="1:17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3" t="s">
        <v>3222</v>
      </c>
      <c r="H5" s="104">
        <v>749</v>
      </c>
      <c r="I5" s="105">
        <v>52.43</v>
      </c>
      <c r="J5" s="106">
        <v>0</v>
      </c>
      <c r="K5" s="68">
        <f>ROUNDDOWN(J5*3.5,2)</f>
        <v>0</v>
      </c>
      <c r="L5" s="68">
        <f t="shared" ref="L5:L11" si="0">ROUNDDOWN(K5*7%,2)</f>
        <v>0</v>
      </c>
      <c r="M5" s="6">
        <f t="shared" ref="M5:M11" si="1">ROUNDDOWN(K5+L5,2)</f>
        <v>0</v>
      </c>
      <c r="N5" s="68">
        <f t="shared" ref="N5:N68" si="2">SUM(I5+L5)</f>
        <v>52.43</v>
      </c>
      <c r="O5" s="68">
        <f t="shared" ref="O5:O68" si="3">ROUNDDOWN(H5+I5+M5,2)</f>
        <v>801.43</v>
      </c>
      <c r="P5" s="68">
        <v>801.43</v>
      </c>
      <c r="Q5" s="70" t="s">
        <v>3452</v>
      </c>
    </row>
    <row r="6" spans="1:17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3" t="s">
        <v>3224</v>
      </c>
      <c r="H6" s="104">
        <v>147</v>
      </c>
      <c r="I6" s="105">
        <v>10.29</v>
      </c>
      <c r="J6" s="106">
        <v>0</v>
      </c>
      <c r="K6" s="68">
        <f>ROUNDDOWN(J6*3.5,2)</f>
        <v>0</v>
      </c>
      <c r="L6" s="68">
        <f t="shared" si="0"/>
        <v>0</v>
      </c>
      <c r="M6" s="6">
        <f t="shared" si="1"/>
        <v>0</v>
      </c>
      <c r="N6" s="68">
        <f t="shared" si="2"/>
        <v>10.29</v>
      </c>
      <c r="O6" s="68">
        <f t="shared" si="3"/>
        <v>157.29</v>
      </c>
      <c r="P6" s="68">
        <v>157.5</v>
      </c>
      <c r="Q6" s="70"/>
    </row>
    <row r="7" spans="1:17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3" t="s">
        <v>3336</v>
      </c>
      <c r="H7" s="104">
        <v>297.5</v>
      </c>
      <c r="I7" s="105">
        <v>20.82</v>
      </c>
      <c r="J7" s="106">
        <v>0</v>
      </c>
      <c r="K7" s="68">
        <f>ROUNDDOWN(J7*3.5,2)</f>
        <v>0</v>
      </c>
      <c r="L7" s="68">
        <f t="shared" si="0"/>
        <v>0</v>
      </c>
      <c r="M7" s="6">
        <f t="shared" si="1"/>
        <v>0</v>
      </c>
      <c r="N7" s="68">
        <f t="shared" si="2"/>
        <v>20.82</v>
      </c>
      <c r="O7" s="68">
        <f t="shared" si="3"/>
        <v>318.32</v>
      </c>
      <c r="P7" s="68">
        <v>318.5</v>
      </c>
      <c r="Q7" s="70"/>
    </row>
    <row r="8" spans="1:17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3" t="s">
        <v>3224</v>
      </c>
      <c r="H8" s="104">
        <v>192.5</v>
      </c>
      <c r="I8" s="105">
        <v>13.47</v>
      </c>
      <c r="J8" s="106">
        <v>0</v>
      </c>
      <c r="K8" s="68">
        <f t="shared" ref="K8:K70" si="4">ROUNDDOWN(J8*3.5,2)</f>
        <v>0</v>
      </c>
      <c r="L8" s="68">
        <f t="shared" si="0"/>
        <v>0</v>
      </c>
      <c r="M8" s="6">
        <f t="shared" si="1"/>
        <v>0</v>
      </c>
      <c r="N8" s="68">
        <f t="shared" si="2"/>
        <v>13.47</v>
      </c>
      <c r="O8" s="68">
        <f t="shared" si="3"/>
        <v>205.97</v>
      </c>
      <c r="P8" s="68">
        <v>206</v>
      </c>
      <c r="Q8" s="70"/>
    </row>
    <row r="9" spans="1:17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3" t="s">
        <v>3224</v>
      </c>
      <c r="H9" s="104">
        <v>28</v>
      </c>
      <c r="I9" s="105">
        <v>1.96</v>
      </c>
      <c r="J9" s="106">
        <v>0</v>
      </c>
      <c r="K9" s="68">
        <f t="shared" si="4"/>
        <v>0</v>
      </c>
      <c r="L9" s="68">
        <f t="shared" si="0"/>
        <v>0</v>
      </c>
      <c r="M9" s="6">
        <f t="shared" si="1"/>
        <v>0</v>
      </c>
      <c r="N9" s="68">
        <f t="shared" si="2"/>
        <v>1.96</v>
      </c>
      <c r="O9" s="68">
        <f t="shared" si="3"/>
        <v>29.96</v>
      </c>
      <c r="P9" s="68">
        <v>29.96</v>
      </c>
      <c r="Q9" s="70" t="s">
        <v>3462</v>
      </c>
    </row>
    <row r="10" spans="1:17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3" t="s">
        <v>3</v>
      </c>
      <c r="H10" s="104">
        <v>0</v>
      </c>
      <c r="I10" s="105">
        <v>0</v>
      </c>
      <c r="J10" s="106">
        <v>53</v>
      </c>
      <c r="K10" s="68">
        <f t="shared" si="4"/>
        <v>185.5</v>
      </c>
      <c r="L10" s="68">
        <f t="shared" si="0"/>
        <v>12.98</v>
      </c>
      <c r="M10" s="6">
        <f t="shared" si="1"/>
        <v>198.48</v>
      </c>
      <c r="N10" s="68">
        <f t="shared" si="2"/>
        <v>12.98</v>
      </c>
      <c r="O10" s="68">
        <f t="shared" si="3"/>
        <v>198.48</v>
      </c>
      <c r="P10" s="68">
        <v>198.5</v>
      </c>
      <c r="Q10" s="70"/>
    </row>
    <row r="11" spans="1:17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3" t="s">
        <v>3224</v>
      </c>
      <c r="H11" s="104">
        <v>308</v>
      </c>
      <c r="I11" s="105">
        <v>21.56</v>
      </c>
      <c r="J11" s="106">
        <v>0</v>
      </c>
      <c r="K11" s="68">
        <f t="shared" si="4"/>
        <v>0</v>
      </c>
      <c r="L11" s="68">
        <f t="shared" si="0"/>
        <v>0</v>
      </c>
      <c r="M11" s="6">
        <f t="shared" si="1"/>
        <v>0</v>
      </c>
      <c r="N11" s="68">
        <f t="shared" si="2"/>
        <v>21.56</v>
      </c>
      <c r="O11" s="68">
        <f t="shared" si="3"/>
        <v>329.56</v>
      </c>
      <c r="P11" s="68">
        <v>329.75</v>
      </c>
      <c r="Q11" s="70"/>
    </row>
    <row r="12" spans="1:17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3" t="s">
        <v>3224</v>
      </c>
      <c r="H12" s="104">
        <v>49</v>
      </c>
      <c r="I12" s="105">
        <v>3.43</v>
      </c>
      <c r="J12" s="106">
        <v>0</v>
      </c>
      <c r="K12" s="68">
        <f t="shared" si="4"/>
        <v>0</v>
      </c>
      <c r="L12" s="68">
        <f t="shared" ref="L12:L75" si="5">ROUNDDOWN(K12*7%,2)</f>
        <v>0</v>
      </c>
      <c r="M12" s="6">
        <f t="shared" ref="M12:M75" si="6">ROUNDDOWN(K12+L12,2)</f>
        <v>0</v>
      </c>
      <c r="N12" s="68">
        <f t="shared" si="2"/>
        <v>3.43</v>
      </c>
      <c r="O12" s="68">
        <f t="shared" si="3"/>
        <v>52.43</v>
      </c>
      <c r="P12" s="68">
        <v>52.5</v>
      </c>
      <c r="Q12" s="70"/>
    </row>
    <row r="13" spans="1:17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3" t="s">
        <v>3</v>
      </c>
      <c r="H13" s="104">
        <v>0</v>
      </c>
      <c r="I13" s="105">
        <v>0</v>
      </c>
      <c r="J13" s="106">
        <v>313</v>
      </c>
      <c r="K13" s="68">
        <f t="shared" si="4"/>
        <v>1095.5</v>
      </c>
      <c r="L13" s="68">
        <f t="shared" si="5"/>
        <v>76.680000000000007</v>
      </c>
      <c r="M13" s="6">
        <f t="shared" si="6"/>
        <v>1172.18</v>
      </c>
      <c r="N13" s="68">
        <f t="shared" si="2"/>
        <v>76.680000000000007</v>
      </c>
      <c r="O13" s="68">
        <f t="shared" si="3"/>
        <v>1172.18</v>
      </c>
      <c r="P13" s="68">
        <v>1172.25</v>
      </c>
      <c r="Q13" s="70"/>
    </row>
    <row r="14" spans="1:17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3" t="s">
        <v>3</v>
      </c>
      <c r="H14" s="104">
        <v>0</v>
      </c>
      <c r="I14" s="105">
        <v>0</v>
      </c>
      <c r="J14" s="106">
        <v>12</v>
      </c>
      <c r="K14" s="68">
        <f t="shared" si="4"/>
        <v>42</v>
      </c>
      <c r="L14" s="68">
        <f t="shared" si="5"/>
        <v>2.94</v>
      </c>
      <c r="M14" s="6">
        <f t="shared" si="6"/>
        <v>44.94</v>
      </c>
      <c r="N14" s="68">
        <f t="shared" si="2"/>
        <v>2.94</v>
      </c>
      <c r="O14" s="68">
        <f t="shared" si="3"/>
        <v>44.94</v>
      </c>
      <c r="P14" s="68">
        <v>45</v>
      </c>
      <c r="Q14" s="70"/>
    </row>
    <row r="15" spans="1:17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3" t="s">
        <v>3</v>
      </c>
      <c r="H15" s="104">
        <v>0</v>
      </c>
      <c r="I15" s="105">
        <v>0</v>
      </c>
      <c r="J15" s="106">
        <v>15</v>
      </c>
      <c r="K15" s="68">
        <f t="shared" si="4"/>
        <v>52.5</v>
      </c>
      <c r="L15" s="68">
        <f t="shared" si="5"/>
        <v>3.67</v>
      </c>
      <c r="M15" s="6">
        <f t="shared" si="6"/>
        <v>56.17</v>
      </c>
      <c r="N15" s="68">
        <f t="shared" si="2"/>
        <v>3.67</v>
      </c>
      <c r="O15" s="68">
        <f t="shared" si="3"/>
        <v>56.17</v>
      </c>
      <c r="P15" s="68">
        <v>56.25</v>
      </c>
      <c r="Q15" s="70"/>
    </row>
    <row r="16" spans="1:17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3" t="s">
        <v>3</v>
      </c>
      <c r="H16" s="104">
        <v>0</v>
      </c>
      <c r="I16" s="105">
        <v>0</v>
      </c>
      <c r="J16" s="106">
        <v>121</v>
      </c>
      <c r="K16" s="68">
        <f t="shared" si="4"/>
        <v>423.5</v>
      </c>
      <c r="L16" s="68">
        <f t="shared" si="5"/>
        <v>29.64</v>
      </c>
      <c r="M16" s="6">
        <f t="shared" si="6"/>
        <v>453.14</v>
      </c>
      <c r="N16" s="68">
        <f t="shared" si="2"/>
        <v>29.64</v>
      </c>
      <c r="O16" s="68">
        <f t="shared" si="3"/>
        <v>453.14</v>
      </c>
      <c r="P16" s="68">
        <v>453.25</v>
      </c>
      <c r="Q16" s="70"/>
    </row>
    <row r="17" spans="1:23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3" t="s">
        <v>3</v>
      </c>
      <c r="H17" s="104">
        <v>0</v>
      </c>
      <c r="I17" s="105">
        <v>0</v>
      </c>
      <c r="J17" s="106">
        <v>13</v>
      </c>
      <c r="K17" s="68">
        <f t="shared" si="4"/>
        <v>45.5</v>
      </c>
      <c r="L17" s="68">
        <f t="shared" si="5"/>
        <v>3.18</v>
      </c>
      <c r="M17" s="6">
        <f t="shared" si="6"/>
        <v>48.68</v>
      </c>
      <c r="N17" s="68">
        <f t="shared" si="2"/>
        <v>3.18</v>
      </c>
      <c r="O17" s="68">
        <f t="shared" si="3"/>
        <v>48.68</v>
      </c>
      <c r="P17" s="68">
        <v>48.75</v>
      </c>
      <c r="Q17" s="70"/>
    </row>
    <row r="18" spans="1:23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3" t="s">
        <v>3</v>
      </c>
      <c r="H18" s="104">
        <v>0</v>
      </c>
      <c r="I18" s="105">
        <v>0</v>
      </c>
      <c r="J18" s="106">
        <v>31</v>
      </c>
      <c r="K18" s="68">
        <f t="shared" si="4"/>
        <v>108.5</v>
      </c>
      <c r="L18" s="68">
        <f t="shared" si="5"/>
        <v>7.59</v>
      </c>
      <c r="M18" s="6">
        <f t="shared" si="6"/>
        <v>116.09</v>
      </c>
      <c r="N18" s="68">
        <f t="shared" si="2"/>
        <v>7.59</v>
      </c>
      <c r="O18" s="68">
        <f t="shared" si="3"/>
        <v>116.09</v>
      </c>
      <c r="P18" s="68">
        <v>116.25</v>
      </c>
      <c r="Q18" s="70"/>
    </row>
    <row r="19" spans="1:23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3" t="s">
        <v>3224</v>
      </c>
      <c r="H19" s="104">
        <v>3.5</v>
      </c>
      <c r="I19" s="105">
        <v>0.24</v>
      </c>
      <c r="J19" s="106">
        <v>2</v>
      </c>
      <c r="K19" s="68">
        <f t="shared" si="4"/>
        <v>7</v>
      </c>
      <c r="L19" s="68">
        <f t="shared" si="5"/>
        <v>0.49</v>
      </c>
      <c r="M19" s="6">
        <f t="shared" si="6"/>
        <v>7.49</v>
      </c>
      <c r="N19" s="68">
        <f t="shared" si="2"/>
        <v>0.73</v>
      </c>
      <c r="O19" s="68">
        <f t="shared" si="3"/>
        <v>11.23</v>
      </c>
      <c r="P19" s="68">
        <v>11.25</v>
      </c>
      <c r="Q19" s="70"/>
      <c r="W19" s="75"/>
    </row>
    <row r="20" spans="1:23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3" t="s">
        <v>3</v>
      </c>
      <c r="H20" s="104"/>
      <c r="I20" s="105">
        <v>0</v>
      </c>
      <c r="J20" s="106">
        <v>17</v>
      </c>
      <c r="K20" s="68">
        <f t="shared" si="4"/>
        <v>59.5</v>
      </c>
      <c r="L20" s="68">
        <f t="shared" si="5"/>
        <v>4.16</v>
      </c>
      <c r="M20" s="6">
        <f t="shared" si="6"/>
        <v>63.66</v>
      </c>
      <c r="N20" s="68">
        <f t="shared" si="2"/>
        <v>4.16</v>
      </c>
      <c r="O20" s="68">
        <f t="shared" si="3"/>
        <v>63.66</v>
      </c>
      <c r="P20" s="68">
        <v>63.75</v>
      </c>
      <c r="Q20" s="70"/>
      <c r="W20" s="31"/>
    </row>
    <row r="21" spans="1:23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3" t="s">
        <v>3</v>
      </c>
      <c r="H21" s="104">
        <v>0</v>
      </c>
      <c r="I21" s="105">
        <v>0</v>
      </c>
      <c r="J21" s="106">
        <v>26</v>
      </c>
      <c r="K21" s="68">
        <f t="shared" si="4"/>
        <v>91</v>
      </c>
      <c r="L21" s="68">
        <f t="shared" si="5"/>
        <v>6.37</v>
      </c>
      <c r="M21" s="6">
        <f t="shared" si="6"/>
        <v>97.37</v>
      </c>
      <c r="N21" s="68">
        <f t="shared" si="2"/>
        <v>6.37</v>
      </c>
      <c r="O21" s="68">
        <f t="shared" si="3"/>
        <v>97.37</v>
      </c>
      <c r="P21" s="68">
        <v>97.5</v>
      </c>
      <c r="Q21" s="70"/>
    </row>
    <row r="22" spans="1:23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3" t="s">
        <v>3</v>
      </c>
      <c r="H22" s="104">
        <v>0</v>
      </c>
      <c r="I22" s="105">
        <v>0</v>
      </c>
      <c r="J22" s="106">
        <v>2</v>
      </c>
      <c r="K22" s="68">
        <f t="shared" si="4"/>
        <v>7</v>
      </c>
      <c r="L22" s="68">
        <f t="shared" si="5"/>
        <v>0.49</v>
      </c>
      <c r="M22" s="6">
        <f t="shared" si="6"/>
        <v>7.49</v>
      </c>
      <c r="N22" s="68">
        <f t="shared" si="2"/>
        <v>0.49</v>
      </c>
      <c r="O22" s="68">
        <f t="shared" si="3"/>
        <v>7.49</v>
      </c>
      <c r="P22" s="68">
        <v>7.5</v>
      </c>
      <c r="Q22" s="70"/>
    </row>
    <row r="23" spans="1:23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3" t="s">
        <v>3224</v>
      </c>
      <c r="H23" s="104">
        <v>3.5</v>
      </c>
      <c r="I23" s="105">
        <v>0.24</v>
      </c>
      <c r="J23" s="106">
        <v>3</v>
      </c>
      <c r="K23" s="68">
        <f t="shared" si="4"/>
        <v>10.5</v>
      </c>
      <c r="L23" s="68">
        <f t="shared" si="5"/>
        <v>0.73</v>
      </c>
      <c r="M23" s="6">
        <f t="shared" si="6"/>
        <v>11.23</v>
      </c>
      <c r="N23" s="68">
        <f t="shared" si="2"/>
        <v>0.97</v>
      </c>
      <c r="O23" s="68">
        <f t="shared" si="3"/>
        <v>14.97</v>
      </c>
      <c r="P23" s="68">
        <v>15</v>
      </c>
      <c r="Q23" s="70"/>
    </row>
    <row r="24" spans="1:23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3" t="s">
        <v>3</v>
      </c>
      <c r="H24" s="104">
        <v>0</v>
      </c>
      <c r="I24" s="105">
        <v>0</v>
      </c>
      <c r="J24" s="106">
        <v>78</v>
      </c>
      <c r="K24" s="68">
        <f t="shared" si="4"/>
        <v>273</v>
      </c>
      <c r="L24" s="68">
        <f t="shared" si="5"/>
        <v>19.11</v>
      </c>
      <c r="M24" s="6">
        <f t="shared" si="6"/>
        <v>292.11</v>
      </c>
      <c r="N24" s="68">
        <f t="shared" si="2"/>
        <v>19.11</v>
      </c>
      <c r="O24" s="68">
        <f t="shared" si="3"/>
        <v>292.11</v>
      </c>
      <c r="P24" s="68">
        <v>292.25</v>
      </c>
      <c r="Q24" s="70"/>
    </row>
    <row r="25" spans="1:23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3" t="s">
        <v>3</v>
      </c>
      <c r="H25" s="104">
        <v>0</v>
      </c>
      <c r="I25" s="105">
        <v>0</v>
      </c>
      <c r="J25" s="106">
        <v>15</v>
      </c>
      <c r="K25" s="68">
        <f t="shared" si="4"/>
        <v>52.5</v>
      </c>
      <c r="L25" s="68">
        <f t="shared" si="5"/>
        <v>3.67</v>
      </c>
      <c r="M25" s="6">
        <f t="shared" si="6"/>
        <v>56.17</v>
      </c>
      <c r="N25" s="68">
        <f t="shared" si="2"/>
        <v>3.67</v>
      </c>
      <c r="O25" s="68">
        <f t="shared" si="3"/>
        <v>56.17</v>
      </c>
      <c r="P25" s="68">
        <v>56.25</v>
      </c>
      <c r="Q25" s="70"/>
    </row>
    <row r="26" spans="1:23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3" t="s">
        <v>3224</v>
      </c>
      <c r="H26" s="104">
        <v>49</v>
      </c>
      <c r="I26" s="105">
        <v>3.43</v>
      </c>
      <c r="J26" s="106">
        <v>14</v>
      </c>
      <c r="K26" s="68">
        <f t="shared" si="4"/>
        <v>49</v>
      </c>
      <c r="L26" s="68">
        <f t="shared" si="5"/>
        <v>3.43</v>
      </c>
      <c r="M26" s="6">
        <f t="shared" si="6"/>
        <v>52.43</v>
      </c>
      <c r="N26" s="68">
        <f t="shared" si="2"/>
        <v>6.86</v>
      </c>
      <c r="O26" s="68">
        <f t="shared" si="3"/>
        <v>104.86</v>
      </c>
      <c r="P26" s="68">
        <v>105</v>
      </c>
      <c r="Q26" s="70"/>
    </row>
    <row r="27" spans="1:23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3" t="s">
        <v>3224</v>
      </c>
      <c r="H27" s="104">
        <v>672</v>
      </c>
      <c r="I27" s="105">
        <v>47.04</v>
      </c>
      <c r="J27" s="106">
        <v>96</v>
      </c>
      <c r="K27" s="68">
        <f t="shared" si="4"/>
        <v>336</v>
      </c>
      <c r="L27" s="68">
        <f t="shared" si="5"/>
        <v>23.52</v>
      </c>
      <c r="M27" s="6">
        <f t="shared" si="6"/>
        <v>359.52</v>
      </c>
      <c r="N27" s="68">
        <f t="shared" si="2"/>
        <v>70.56</v>
      </c>
      <c r="O27" s="68">
        <f t="shared" si="3"/>
        <v>1078.56</v>
      </c>
      <c r="P27" s="68">
        <v>1078.75</v>
      </c>
      <c r="Q27" s="70"/>
    </row>
    <row r="28" spans="1:23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3" t="s">
        <v>3</v>
      </c>
      <c r="H28" s="104">
        <v>0</v>
      </c>
      <c r="I28" s="105">
        <v>0</v>
      </c>
      <c r="J28" s="106">
        <v>9</v>
      </c>
      <c r="K28" s="68">
        <f t="shared" si="4"/>
        <v>31.5</v>
      </c>
      <c r="L28" s="68">
        <f t="shared" si="5"/>
        <v>2.2000000000000002</v>
      </c>
      <c r="M28" s="6">
        <f t="shared" si="6"/>
        <v>33.700000000000003</v>
      </c>
      <c r="N28" s="68">
        <f t="shared" si="2"/>
        <v>2.2000000000000002</v>
      </c>
      <c r="O28" s="68">
        <f t="shared" si="3"/>
        <v>33.700000000000003</v>
      </c>
      <c r="P28" s="68">
        <v>33.75</v>
      </c>
      <c r="Q28" s="70"/>
    </row>
    <row r="29" spans="1:23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3" t="s">
        <v>3</v>
      </c>
      <c r="H29" s="104">
        <v>0</v>
      </c>
      <c r="I29" s="105">
        <v>0</v>
      </c>
      <c r="J29" s="106">
        <v>34</v>
      </c>
      <c r="K29" s="68">
        <f t="shared" si="4"/>
        <v>119</v>
      </c>
      <c r="L29" s="68">
        <f t="shared" si="5"/>
        <v>8.33</v>
      </c>
      <c r="M29" s="6">
        <f t="shared" si="6"/>
        <v>127.33</v>
      </c>
      <c r="N29" s="68">
        <f t="shared" si="2"/>
        <v>8.33</v>
      </c>
      <c r="O29" s="68">
        <f t="shared" si="3"/>
        <v>127.33</v>
      </c>
      <c r="P29" s="68">
        <v>127.5</v>
      </c>
      <c r="Q29" s="70"/>
    </row>
    <row r="30" spans="1:23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3" t="s">
        <v>3</v>
      </c>
      <c r="H30" s="104">
        <v>0</v>
      </c>
      <c r="I30" s="105">
        <v>0</v>
      </c>
      <c r="J30" s="106">
        <v>14</v>
      </c>
      <c r="K30" s="68">
        <f t="shared" si="4"/>
        <v>49</v>
      </c>
      <c r="L30" s="68">
        <f t="shared" si="5"/>
        <v>3.43</v>
      </c>
      <c r="M30" s="6">
        <f t="shared" si="6"/>
        <v>52.43</v>
      </c>
      <c r="N30" s="68">
        <f t="shared" si="2"/>
        <v>3.43</v>
      </c>
      <c r="O30" s="68">
        <f t="shared" si="3"/>
        <v>52.43</v>
      </c>
      <c r="P30" s="68">
        <v>52.5</v>
      </c>
      <c r="Q30" s="70"/>
    </row>
    <row r="31" spans="1:23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3" t="s">
        <v>3</v>
      </c>
      <c r="H31" s="104">
        <v>0</v>
      </c>
      <c r="I31" s="105">
        <v>0</v>
      </c>
      <c r="J31" s="106">
        <v>6</v>
      </c>
      <c r="K31" s="68">
        <f t="shared" si="4"/>
        <v>21</v>
      </c>
      <c r="L31" s="68">
        <f t="shared" si="5"/>
        <v>1.47</v>
      </c>
      <c r="M31" s="6">
        <f t="shared" si="6"/>
        <v>22.47</v>
      </c>
      <c r="N31" s="68">
        <f t="shared" si="2"/>
        <v>1.47</v>
      </c>
      <c r="O31" s="68">
        <f t="shared" si="3"/>
        <v>22.47</v>
      </c>
      <c r="P31" s="68">
        <v>22.5</v>
      </c>
      <c r="Q31" s="70"/>
    </row>
    <row r="32" spans="1:23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3" t="s">
        <v>3</v>
      </c>
      <c r="H32" s="104">
        <v>0</v>
      </c>
      <c r="I32" s="105">
        <v>0</v>
      </c>
      <c r="J32" s="106">
        <v>30</v>
      </c>
      <c r="K32" s="68">
        <f t="shared" si="4"/>
        <v>105</v>
      </c>
      <c r="L32" s="68">
        <f t="shared" si="5"/>
        <v>7.35</v>
      </c>
      <c r="M32" s="6">
        <f t="shared" si="6"/>
        <v>112.35</v>
      </c>
      <c r="N32" s="68">
        <f t="shared" si="2"/>
        <v>7.35</v>
      </c>
      <c r="O32" s="68">
        <f t="shared" si="3"/>
        <v>112.35</v>
      </c>
      <c r="P32" s="68">
        <v>112.5</v>
      </c>
      <c r="Q32" s="70"/>
    </row>
    <row r="33" spans="1:17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3" t="s">
        <v>3</v>
      </c>
      <c r="H33" s="104">
        <v>0</v>
      </c>
      <c r="I33" s="105">
        <v>0</v>
      </c>
      <c r="J33" s="106">
        <v>18</v>
      </c>
      <c r="K33" s="68">
        <f t="shared" si="4"/>
        <v>63</v>
      </c>
      <c r="L33" s="68">
        <f t="shared" si="5"/>
        <v>4.41</v>
      </c>
      <c r="M33" s="6">
        <f t="shared" si="6"/>
        <v>67.41</v>
      </c>
      <c r="N33" s="68">
        <f t="shared" si="2"/>
        <v>4.41</v>
      </c>
      <c r="O33" s="68">
        <f t="shared" si="3"/>
        <v>67.41</v>
      </c>
      <c r="P33" s="68">
        <v>67.5</v>
      </c>
      <c r="Q33" s="70"/>
    </row>
    <row r="34" spans="1:17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3" t="s">
        <v>3</v>
      </c>
      <c r="H34" s="104">
        <v>0</v>
      </c>
      <c r="I34" s="105">
        <v>0</v>
      </c>
      <c r="J34" s="106">
        <v>5</v>
      </c>
      <c r="K34" s="68">
        <f t="shared" si="4"/>
        <v>17.5</v>
      </c>
      <c r="L34" s="68">
        <f t="shared" si="5"/>
        <v>1.22</v>
      </c>
      <c r="M34" s="6">
        <f t="shared" si="6"/>
        <v>18.72</v>
      </c>
      <c r="N34" s="68">
        <f t="shared" si="2"/>
        <v>1.22</v>
      </c>
      <c r="O34" s="68">
        <f t="shared" si="3"/>
        <v>18.72</v>
      </c>
      <c r="P34" s="68">
        <v>18.75</v>
      </c>
      <c r="Q34" s="70"/>
    </row>
    <row r="35" spans="1:17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3" t="s">
        <v>3</v>
      </c>
      <c r="H35" s="104">
        <v>0</v>
      </c>
      <c r="I35" s="105">
        <v>0</v>
      </c>
      <c r="J35" s="106">
        <v>22</v>
      </c>
      <c r="K35" s="68">
        <f t="shared" si="4"/>
        <v>77</v>
      </c>
      <c r="L35" s="68">
        <f t="shared" si="5"/>
        <v>5.39</v>
      </c>
      <c r="M35" s="6">
        <f t="shared" si="6"/>
        <v>82.39</v>
      </c>
      <c r="N35" s="68">
        <f t="shared" si="2"/>
        <v>5.39</v>
      </c>
      <c r="O35" s="68">
        <f t="shared" si="3"/>
        <v>82.39</v>
      </c>
      <c r="P35" s="68">
        <v>82.5</v>
      </c>
      <c r="Q35" s="70"/>
    </row>
    <row r="36" spans="1:17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3" t="s">
        <v>3224</v>
      </c>
      <c r="H36" s="104">
        <v>129.5</v>
      </c>
      <c r="I36" s="105">
        <v>9.06</v>
      </c>
      <c r="J36" s="106">
        <v>41</v>
      </c>
      <c r="K36" s="68">
        <f t="shared" si="4"/>
        <v>143.5</v>
      </c>
      <c r="L36" s="68">
        <f t="shared" si="5"/>
        <v>10.039999999999999</v>
      </c>
      <c r="M36" s="6">
        <f t="shared" si="6"/>
        <v>153.54</v>
      </c>
      <c r="N36" s="68">
        <f t="shared" si="2"/>
        <v>19.100000000000001</v>
      </c>
      <c r="O36" s="68">
        <f t="shared" si="3"/>
        <v>292.10000000000002</v>
      </c>
      <c r="P36" s="68">
        <v>292.25</v>
      </c>
      <c r="Q36" s="70"/>
    </row>
    <row r="37" spans="1:17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3" t="s">
        <v>3</v>
      </c>
      <c r="H37" s="104">
        <v>0</v>
      </c>
      <c r="I37" s="105">
        <v>0</v>
      </c>
      <c r="J37" s="106">
        <v>58</v>
      </c>
      <c r="K37" s="68">
        <f t="shared" si="4"/>
        <v>203</v>
      </c>
      <c r="L37" s="68">
        <f t="shared" si="5"/>
        <v>14.21</v>
      </c>
      <c r="M37" s="6">
        <f t="shared" si="6"/>
        <v>217.21</v>
      </c>
      <c r="N37" s="68">
        <f t="shared" si="2"/>
        <v>14.21</v>
      </c>
      <c r="O37" s="68">
        <f t="shared" si="3"/>
        <v>217.21</v>
      </c>
      <c r="P37" s="68">
        <v>217.25</v>
      </c>
      <c r="Q37" s="70"/>
    </row>
    <row r="38" spans="1:17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3" t="s">
        <v>3224</v>
      </c>
      <c r="H38" s="104">
        <v>56</v>
      </c>
      <c r="I38" s="105">
        <v>3.92</v>
      </c>
      <c r="J38" s="106">
        <v>19</v>
      </c>
      <c r="K38" s="68">
        <f t="shared" si="4"/>
        <v>66.5</v>
      </c>
      <c r="L38" s="68">
        <f t="shared" si="5"/>
        <v>4.6500000000000004</v>
      </c>
      <c r="M38" s="6">
        <f t="shared" si="6"/>
        <v>71.150000000000006</v>
      </c>
      <c r="N38" s="68">
        <f t="shared" si="2"/>
        <v>8.57</v>
      </c>
      <c r="O38" s="68">
        <f t="shared" si="3"/>
        <v>131.07</v>
      </c>
      <c r="P38" s="68">
        <v>131.25</v>
      </c>
      <c r="Q38" s="70"/>
    </row>
    <row r="39" spans="1:17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3" t="s">
        <v>3</v>
      </c>
      <c r="H39" s="104">
        <v>0</v>
      </c>
      <c r="I39" s="105">
        <v>0</v>
      </c>
      <c r="J39" s="106">
        <v>33</v>
      </c>
      <c r="K39" s="68">
        <f t="shared" si="4"/>
        <v>115.5</v>
      </c>
      <c r="L39" s="68">
        <f t="shared" si="5"/>
        <v>8.08</v>
      </c>
      <c r="M39" s="6">
        <f t="shared" si="6"/>
        <v>123.58</v>
      </c>
      <c r="N39" s="68">
        <f t="shared" si="2"/>
        <v>8.08</v>
      </c>
      <c r="O39" s="68">
        <f t="shared" si="3"/>
        <v>123.58</v>
      </c>
      <c r="P39" s="68">
        <v>123.75</v>
      </c>
      <c r="Q39" s="70"/>
    </row>
    <row r="40" spans="1:17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3" t="s">
        <v>3</v>
      </c>
      <c r="H40" s="104">
        <v>0</v>
      </c>
      <c r="I40" s="105">
        <v>0</v>
      </c>
      <c r="J40" s="106">
        <v>15</v>
      </c>
      <c r="K40" s="68">
        <f t="shared" si="4"/>
        <v>52.5</v>
      </c>
      <c r="L40" s="68">
        <f t="shared" si="5"/>
        <v>3.67</v>
      </c>
      <c r="M40" s="6">
        <f t="shared" si="6"/>
        <v>56.17</v>
      </c>
      <c r="N40" s="68">
        <f t="shared" si="2"/>
        <v>3.67</v>
      </c>
      <c r="O40" s="68">
        <f t="shared" si="3"/>
        <v>56.17</v>
      </c>
      <c r="P40" s="68">
        <v>56.25</v>
      </c>
      <c r="Q40" s="70"/>
    </row>
    <row r="41" spans="1:17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3" t="s">
        <v>3</v>
      </c>
      <c r="H41" s="104">
        <v>0</v>
      </c>
      <c r="I41" s="105">
        <v>0</v>
      </c>
      <c r="J41" s="106">
        <v>59</v>
      </c>
      <c r="K41" s="68">
        <f t="shared" si="4"/>
        <v>206.5</v>
      </c>
      <c r="L41" s="68">
        <f t="shared" si="5"/>
        <v>14.45</v>
      </c>
      <c r="M41" s="6">
        <f t="shared" si="6"/>
        <v>220.95</v>
      </c>
      <c r="N41" s="68">
        <f t="shared" si="2"/>
        <v>14.45</v>
      </c>
      <c r="O41" s="68">
        <f t="shared" si="3"/>
        <v>220.95</v>
      </c>
      <c r="P41" s="68">
        <v>221</v>
      </c>
      <c r="Q41" s="70"/>
    </row>
    <row r="42" spans="1:17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3" t="s">
        <v>3</v>
      </c>
      <c r="H42" s="104">
        <v>0</v>
      </c>
      <c r="I42" s="105">
        <v>0</v>
      </c>
      <c r="J42" s="106">
        <v>33</v>
      </c>
      <c r="K42" s="68">
        <f t="shared" si="4"/>
        <v>115.5</v>
      </c>
      <c r="L42" s="68">
        <f t="shared" si="5"/>
        <v>8.08</v>
      </c>
      <c r="M42" s="6">
        <f t="shared" si="6"/>
        <v>123.58</v>
      </c>
      <c r="N42" s="68">
        <f t="shared" si="2"/>
        <v>8.08</v>
      </c>
      <c r="O42" s="68">
        <f t="shared" si="3"/>
        <v>123.58</v>
      </c>
      <c r="P42" s="68">
        <v>123.75</v>
      </c>
      <c r="Q42" s="70"/>
    </row>
    <row r="43" spans="1:17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3" t="s">
        <v>3</v>
      </c>
      <c r="H43" s="104">
        <v>0</v>
      </c>
      <c r="I43" s="105">
        <v>0</v>
      </c>
      <c r="J43" s="106">
        <v>36</v>
      </c>
      <c r="K43" s="68">
        <f t="shared" si="4"/>
        <v>126</v>
      </c>
      <c r="L43" s="68">
        <f t="shared" si="5"/>
        <v>8.82</v>
      </c>
      <c r="M43" s="6">
        <f t="shared" si="6"/>
        <v>134.82</v>
      </c>
      <c r="N43" s="68">
        <f t="shared" si="2"/>
        <v>8.82</v>
      </c>
      <c r="O43" s="68">
        <f t="shared" si="3"/>
        <v>134.82</v>
      </c>
      <c r="P43" s="68">
        <v>135</v>
      </c>
      <c r="Q43" s="70"/>
    </row>
    <row r="44" spans="1:17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3" t="s">
        <v>3</v>
      </c>
      <c r="H44" s="104">
        <v>0</v>
      </c>
      <c r="I44" s="105">
        <v>0</v>
      </c>
      <c r="J44" s="106">
        <v>20</v>
      </c>
      <c r="K44" s="68">
        <f t="shared" si="4"/>
        <v>70</v>
      </c>
      <c r="L44" s="68">
        <f t="shared" si="5"/>
        <v>4.9000000000000004</v>
      </c>
      <c r="M44" s="6">
        <f t="shared" si="6"/>
        <v>74.900000000000006</v>
      </c>
      <c r="N44" s="68">
        <f t="shared" si="2"/>
        <v>4.9000000000000004</v>
      </c>
      <c r="O44" s="68">
        <f t="shared" si="3"/>
        <v>74.900000000000006</v>
      </c>
      <c r="P44" s="68">
        <v>75</v>
      </c>
      <c r="Q44" s="70"/>
    </row>
    <row r="45" spans="1:17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3" t="s">
        <v>3</v>
      </c>
      <c r="H45" s="104">
        <v>0</v>
      </c>
      <c r="I45" s="105">
        <v>0</v>
      </c>
      <c r="J45" s="106">
        <v>8</v>
      </c>
      <c r="K45" s="68">
        <f t="shared" si="4"/>
        <v>28</v>
      </c>
      <c r="L45" s="68">
        <f t="shared" si="5"/>
        <v>1.96</v>
      </c>
      <c r="M45" s="6">
        <f t="shared" si="6"/>
        <v>29.96</v>
      </c>
      <c r="N45" s="68">
        <f t="shared" si="2"/>
        <v>1.96</v>
      </c>
      <c r="O45" s="68">
        <f t="shared" si="3"/>
        <v>29.96</v>
      </c>
      <c r="P45" s="68">
        <v>30</v>
      </c>
      <c r="Q45" s="70"/>
    </row>
    <row r="46" spans="1:17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3" t="s">
        <v>3</v>
      </c>
      <c r="H46" s="104">
        <v>0</v>
      </c>
      <c r="I46" s="105">
        <v>0</v>
      </c>
      <c r="J46" s="106">
        <v>2</v>
      </c>
      <c r="K46" s="68">
        <f t="shared" si="4"/>
        <v>7</v>
      </c>
      <c r="L46" s="68">
        <f t="shared" si="5"/>
        <v>0.49</v>
      </c>
      <c r="M46" s="6">
        <f t="shared" si="6"/>
        <v>7.49</v>
      </c>
      <c r="N46" s="68">
        <f t="shared" si="2"/>
        <v>0.49</v>
      </c>
      <c r="O46" s="68">
        <f t="shared" si="3"/>
        <v>7.49</v>
      </c>
      <c r="P46" s="68">
        <v>7.5</v>
      </c>
      <c r="Q46" s="70"/>
    </row>
    <row r="47" spans="1:17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3" t="s">
        <v>3224</v>
      </c>
      <c r="H47" s="104">
        <v>122.5</v>
      </c>
      <c r="I47" s="105">
        <v>8.57</v>
      </c>
      <c r="J47" s="106">
        <v>35</v>
      </c>
      <c r="K47" s="68">
        <f t="shared" si="4"/>
        <v>122.5</v>
      </c>
      <c r="L47" s="68">
        <f t="shared" si="5"/>
        <v>8.57</v>
      </c>
      <c r="M47" s="6">
        <f t="shared" si="6"/>
        <v>131.07</v>
      </c>
      <c r="N47" s="68">
        <f t="shared" si="2"/>
        <v>17.14</v>
      </c>
      <c r="O47" s="68">
        <f t="shared" si="3"/>
        <v>262.14</v>
      </c>
      <c r="P47" s="68">
        <v>262.25</v>
      </c>
      <c r="Q47" s="70"/>
    </row>
    <row r="48" spans="1:17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3" t="s">
        <v>3</v>
      </c>
      <c r="H48" s="104">
        <v>0</v>
      </c>
      <c r="I48" s="105">
        <v>0</v>
      </c>
      <c r="J48" s="106">
        <v>62</v>
      </c>
      <c r="K48" s="68">
        <f t="shared" si="4"/>
        <v>217</v>
      </c>
      <c r="L48" s="68">
        <f t="shared" si="5"/>
        <v>15.19</v>
      </c>
      <c r="M48" s="6">
        <f t="shared" si="6"/>
        <v>232.19</v>
      </c>
      <c r="N48" s="68">
        <f t="shared" si="2"/>
        <v>15.19</v>
      </c>
      <c r="O48" s="68">
        <f t="shared" si="3"/>
        <v>232.19</v>
      </c>
      <c r="P48" s="68">
        <v>232.25</v>
      </c>
      <c r="Q48" s="70"/>
    </row>
    <row r="49" spans="1:17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3" t="s">
        <v>3</v>
      </c>
      <c r="H49" s="104">
        <v>0</v>
      </c>
      <c r="I49" s="105">
        <v>0</v>
      </c>
      <c r="J49" s="106">
        <v>55</v>
      </c>
      <c r="K49" s="68">
        <f t="shared" si="4"/>
        <v>192.5</v>
      </c>
      <c r="L49" s="68">
        <f t="shared" si="5"/>
        <v>13.47</v>
      </c>
      <c r="M49" s="6">
        <f t="shared" si="6"/>
        <v>205.97</v>
      </c>
      <c r="N49" s="68">
        <f t="shared" si="2"/>
        <v>13.47</v>
      </c>
      <c r="O49" s="68">
        <f t="shared" si="3"/>
        <v>205.97</v>
      </c>
      <c r="P49" s="68">
        <v>206</v>
      </c>
      <c r="Q49" s="70"/>
    </row>
    <row r="50" spans="1:17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3" t="s">
        <v>3</v>
      </c>
      <c r="H50" s="104">
        <v>0</v>
      </c>
      <c r="I50" s="105">
        <v>0</v>
      </c>
      <c r="J50" s="106">
        <v>32</v>
      </c>
      <c r="K50" s="68">
        <f t="shared" si="4"/>
        <v>112</v>
      </c>
      <c r="L50" s="68">
        <f t="shared" si="5"/>
        <v>7.84</v>
      </c>
      <c r="M50" s="6">
        <f t="shared" si="6"/>
        <v>119.84</v>
      </c>
      <c r="N50" s="68">
        <f t="shared" si="2"/>
        <v>7.84</v>
      </c>
      <c r="O50" s="68">
        <f t="shared" si="3"/>
        <v>119.84</v>
      </c>
      <c r="P50" s="68">
        <v>120</v>
      </c>
      <c r="Q50" s="70"/>
    </row>
    <row r="51" spans="1:17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3" t="s">
        <v>3</v>
      </c>
      <c r="H51" s="104">
        <v>0</v>
      </c>
      <c r="I51" s="105">
        <v>0</v>
      </c>
      <c r="J51" s="106">
        <v>23</v>
      </c>
      <c r="K51" s="68">
        <f t="shared" si="4"/>
        <v>80.5</v>
      </c>
      <c r="L51" s="68">
        <f t="shared" si="5"/>
        <v>5.63</v>
      </c>
      <c r="M51" s="6">
        <f t="shared" si="6"/>
        <v>86.13</v>
      </c>
      <c r="N51" s="68">
        <f t="shared" si="2"/>
        <v>5.63</v>
      </c>
      <c r="O51" s="68">
        <f t="shared" si="3"/>
        <v>86.13</v>
      </c>
      <c r="P51" s="68">
        <v>86.25</v>
      </c>
      <c r="Q51" s="70"/>
    </row>
    <row r="52" spans="1:17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3" t="s">
        <v>3</v>
      </c>
      <c r="H52" s="104">
        <v>0</v>
      </c>
      <c r="I52" s="105">
        <v>0</v>
      </c>
      <c r="J52" s="106">
        <v>11</v>
      </c>
      <c r="K52" s="68">
        <f t="shared" si="4"/>
        <v>38.5</v>
      </c>
      <c r="L52" s="68">
        <f t="shared" si="5"/>
        <v>2.69</v>
      </c>
      <c r="M52" s="6">
        <f t="shared" si="6"/>
        <v>41.19</v>
      </c>
      <c r="N52" s="68">
        <f t="shared" si="2"/>
        <v>2.69</v>
      </c>
      <c r="O52" s="68">
        <f t="shared" si="3"/>
        <v>41.19</v>
      </c>
      <c r="P52" s="68">
        <v>41.25</v>
      </c>
      <c r="Q52" s="70"/>
    </row>
    <row r="53" spans="1:17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3" t="s">
        <v>3</v>
      </c>
      <c r="H53" s="104">
        <v>0</v>
      </c>
      <c r="I53" s="105">
        <v>0</v>
      </c>
      <c r="J53" s="106">
        <v>23</v>
      </c>
      <c r="K53" s="68">
        <f t="shared" si="4"/>
        <v>80.5</v>
      </c>
      <c r="L53" s="68">
        <f t="shared" si="5"/>
        <v>5.63</v>
      </c>
      <c r="M53" s="6">
        <f t="shared" si="6"/>
        <v>86.13</v>
      </c>
      <c r="N53" s="68">
        <f t="shared" si="2"/>
        <v>5.63</v>
      </c>
      <c r="O53" s="68">
        <f t="shared" si="3"/>
        <v>86.13</v>
      </c>
      <c r="P53" s="68">
        <v>86.25</v>
      </c>
      <c r="Q53" s="70"/>
    </row>
    <row r="54" spans="1:17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3" t="s">
        <v>3</v>
      </c>
      <c r="H54" s="104">
        <v>0</v>
      </c>
      <c r="I54" s="105">
        <v>0</v>
      </c>
      <c r="J54" s="106">
        <v>25</v>
      </c>
      <c r="K54" s="68">
        <f t="shared" si="4"/>
        <v>87.5</v>
      </c>
      <c r="L54" s="68">
        <f t="shared" si="5"/>
        <v>6.12</v>
      </c>
      <c r="M54" s="6">
        <f t="shared" si="6"/>
        <v>93.62</v>
      </c>
      <c r="N54" s="68">
        <f t="shared" si="2"/>
        <v>6.12</v>
      </c>
      <c r="O54" s="68">
        <f t="shared" si="3"/>
        <v>93.62</v>
      </c>
      <c r="P54" s="68">
        <v>93.75</v>
      </c>
      <c r="Q54" s="70"/>
    </row>
    <row r="55" spans="1:17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3" t="s">
        <v>3</v>
      </c>
      <c r="H55" s="104">
        <v>0</v>
      </c>
      <c r="I55" s="105">
        <v>0</v>
      </c>
      <c r="J55" s="106">
        <v>18</v>
      </c>
      <c r="K55" s="68">
        <f t="shared" si="4"/>
        <v>63</v>
      </c>
      <c r="L55" s="68">
        <f t="shared" si="5"/>
        <v>4.41</v>
      </c>
      <c r="M55" s="6">
        <f t="shared" si="6"/>
        <v>67.41</v>
      </c>
      <c r="N55" s="68">
        <f t="shared" si="2"/>
        <v>4.41</v>
      </c>
      <c r="O55" s="68">
        <f t="shared" si="3"/>
        <v>67.41</v>
      </c>
      <c r="P55" s="68">
        <v>67.5</v>
      </c>
      <c r="Q55" s="70"/>
    </row>
    <row r="56" spans="1:17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3" t="s">
        <v>3</v>
      </c>
      <c r="H56" s="104">
        <v>0</v>
      </c>
      <c r="I56" s="105">
        <v>0</v>
      </c>
      <c r="J56" s="106">
        <v>24</v>
      </c>
      <c r="K56" s="68">
        <f t="shared" si="4"/>
        <v>84</v>
      </c>
      <c r="L56" s="68">
        <f t="shared" si="5"/>
        <v>5.88</v>
      </c>
      <c r="M56" s="6">
        <f t="shared" si="6"/>
        <v>89.88</v>
      </c>
      <c r="N56" s="68">
        <f t="shared" si="2"/>
        <v>5.88</v>
      </c>
      <c r="O56" s="68">
        <f t="shared" si="3"/>
        <v>89.88</v>
      </c>
      <c r="P56" s="68">
        <v>90</v>
      </c>
      <c r="Q56" s="77"/>
    </row>
    <row r="57" spans="1:17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3" t="s">
        <v>3</v>
      </c>
      <c r="H57" s="104">
        <v>0</v>
      </c>
      <c r="I57" s="105">
        <v>0</v>
      </c>
      <c r="J57" s="106">
        <v>3</v>
      </c>
      <c r="K57" s="68">
        <f t="shared" si="4"/>
        <v>10.5</v>
      </c>
      <c r="L57" s="68">
        <f t="shared" si="5"/>
        <v>0.73</v>
      </c>
      <c r="M57" s="6">
        <f t="shared" si="6"/>
        <v>11.23</v>
      </c>
      <c r="N57" s="68">
        <f t="shared" si="2"/>
        <v>0.73</v>
      </c>
      <c r="O57" s="68">
        <f t="shared" si="3"/>
        <v>11.23</v>
      </c>
      <c r="P57" s="68">
        <v>11.25</v>
      </c>
      <c r="Q57" s="77"/>
    </row>
    <row r="58" spans="1:17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3" t="s">
        <v>3</v>
      </c>
      <c r="H58" s="104">
        <v>0</v>
      </c>
      <c r="I58" s="105">
        <v>0</v>
      </c>
      <c r="J58" s="106">
        <v>27</v>
      </c>
      <c r="K58" s="68">
        <f t="shared" si="4"/>
        <v>94.5</v>
      </c>
      <c r="L58" s="68">
        <f t="shared" si="5"/>
        <v>6.61</v>
      </c>
      <c r="M58" s="6">
        <f t="shared" si="6"/>
        <v>101.11</v>
      </c>
      <c r="N58" s="68">
        <f t="shared" si="2"/>
        <v>6.61</v>
      </c>
      <c r="O58" s="68">
        <f t="shared" si="3"/>
        <v>101.11</v>
      </c>
      <c r="P58" s="68">
        <v>101.25</v>
      </c>
      <c r="Q58" s="77"/>
    </row>
    <row r="59" spans="1:17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3" t="s">
        <v>3</v>
      </c>
      <c r="H59" s="104">
        <v>0</v>
      </c>
      <c r="I59" s="105">
        <v>0</v>
      </c>
      <c r="J59" s="106">
        <v>5</v>
      </c>
      <c r="K59" s="68">
        <f t="shared" si="4"/>
        <v>17.5</v>
      </c>
      <c r="L59" s="68">
        <f t="shared" si="5"/>
        <v>1.22</v>
      </c>
      <c r="M59" s="6">
        <f t="shared" si="6"/>
        <v>18.72</v>
      </c>
      <c r="N59" s="68">
        <f t="shared" si="2"/>
        <v>1.22</v>
      </c>
      <c r="O59" s="68">
        <f t="shared" si="3"/>
        <v>18.72</v>
      </c>
      <c r="P59" s="68">
        <v>18.75</v>
      </c>
      <c r="Q59" s="77"/>
    </row>
    <row r="60" spans="1:17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3" t="s">
        <v>3</v>
      </c>
      <c r="H60" s="104">
        <v>0</v>
      </c>
      <c r="I60" s="105">
        <v>0</v>
      </c>
      <c r="J60" s="106">
        <v>25</v>
      </c>
      <c r="K60" s="68">
        <f t="shared" si="4"/>
        <v>87.5</v>
      </c>
      <c r="L60" s="68">
        <f t="shared" si="5"/>
        <v>6.12</v>
      </c>
      <c r="M60" s="6">
        <f t="shared" si="6"/>
        <v>93.62</v>
      </c>
      <c r="N60" s="68">
        <f t="shared" si="2"/>
        <v>6.12</v>
      </c>
      <c r="O60" s="68">
        <f t="shared" si="3"/>
        <v>93.62</v>
      </c>
      <c r="P60" s="68">
        <v>93.75</v>
      </c>
      <c r="Q60" s="77"/>
    </row>
    <row r="61" spans="1:17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3" t="s">
        <v>3224</v>
      </c>
      <c r="H61" s="104">
        <v>42</v>
      </c>
      <c r="I61" s="105">
        <v>2.94</v>
      </c>
      <c r="J61" s="106">
        <v>12</v>
      </c>
      <c r="K61" s="68">
        <f t="shared" si="4"/>
        <v>42</v>
      </c>
      <c r="L61" s="68">
        <f t="shared" si="5"/>
        <v>2.94</v>
      </c>
      <c r="M61" s="6">
        <f t="shared" si="6"/>
        <v>44.94</v>
      </c>
      <c r="N61" s="68">
        <f t="shared" si="2"/>
        <v>5.88</v>
      </c>
      <c r="O61" s="68">
        <f t="shared" si="3"/>
        <v>89.88</v>
      </c>
      <c r="P61" s="68">
        <v>90</v>
      </c>
      <c r="Q61" s="77"/>
    </row>
    <row r="62" spans="1:17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3" t="s">
        <v>3</v>
      </c>
      <c r="H62" s="104">
        <v>0</v>
      </c>
      <c r="I62" s="105">
        <v>0</v>
      </c>
      <c r="J62" s="106">
        <v>12</v>
      </c>
      <c r="K62" s="68">
        <f t="shared" si="4"/>
        <v>42</v>
      </c>
      <c r="L62" s="68">
        <f t="shared" si="5"/>
        <v>2.94</v>
      </c>
      <c r="M62" s="6">
        <f t="shared" si="6"/>
        <v>44.94</v>
      </c>
      <c r="N62" s="68">
        <f t="shared" si="2"/>
        <v>2.94</v>
      </c>
      <c r="O62" s="68">
        <f t="shared" si="3"/>
        <v>44.94</v>
      </c>
      <c r="P62" s="68">
        <v>45</v>
      </c>
      <c r="Q62" s="77"/>
    </row>
    <row r="63" spans="1:17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3" t="s">
        <v>3224</v>
      </c>
      <c r="H63" s="104">
        <v>52.5</v>
      </c>
      <c r="I63" s="105">
        <v>3.67</v>
      </c>
      <c r="J63" s="106">
        <v>7</v>
      </c>
      <c r="K63" s="68">
        <f t="shared" si="4"/>
        <v>24.5</v>
      </c>
      <c r="L63" s="68">
        <f t="shared" si="5"/>
        <v>1.71</v>
      </c>
      <c r="M63" s="6">
        <f t="shared" si="6"/>
        <v>26.21</v>
      </c>
      <c r="N63" s="68">
        <f t="shared" si="2"/>
        <v>5.38</v>
      </c>
      <c r="O63" s="68">
        <f t="shared" si="3"/>
        <v>82.38</v>
      </c>
      <c r="P63" s="68">
        <v>82.5</v>
      </c>
      <c r="Q63" s="77"/>
    </row>
    <row r="64" spans="1:17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3" t="s">
        <v>3</v>
      </c>
      <c r="H64" s="104">
        <v>0</v>
      </c>
      <c r="I64" s="105">
        <v>0</v>
      </c>
      <c r="J64" s="106">
        <v>62</v>
      </c>
      <c r="K64" s="68">
        <f t="shared" si="4"/>
        <v>217</v>
      </c>
      <c r="L64" s="68">
        <f t="shared" si="5"/>
        <v>15.19</v>
      </c>
      <c r="M64" s="6">
        <f t="shared" si="6"/>
        <v>232.19</v>
      </c>
      <c r="N64" s="68">
        <f t="shared" si="2"/>
        <v>15.19</v>
      </c>
      <c r="O64" s="68">
        <f t="shared" si="3"/>
        <v>232.19</v>
      </c>
      <c r="P64" s="68">
        <v>232.25</v>
      </c>
      <c r="Q64" s="77"/>
    </row>
    <row r="65" spans="1:17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3" t="s">
        <v>3</v>
      </c>
      <c r="H65" s="104">
        <v>0</v>
      </c>
      <c r="I65" s="105">
        <v>0</v>
      </c>
      <c r="J65" s="106">
        <v>46</v>
      </c>
      <c r="K65" s="68">
        <f t="shared" si="4"/>
        <v>161</v>
      </c>
      <c r="L65" s="68">
        <f t="shared" si="5"/>
        <v>11.27</v>
      </c>
      <c r="M65" s="6">
        <f t="shared" si="6"/>
        <v>172.27</v>
      </c>
      <c r="N65" s="68">
        <f t="shared" si="2"/>
        <v>11.27</v>
      </c>
      <c r="O65" s="68">
        <f t="shared" si="3"/>
        <v>172.27</v>
      </c>
      <c r="P65" s="68">
        <v>172.5</v>
      </c>
      <c r="Q65" s="77"/>
    </row>
    <row r="66" spans="1:17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3" t="s">
        <v>3</v>
      </c>
      <c r="H66" s="104">
        <v>0</v>
      </c>
      <c r="I66" s="105">
        <v>0</v>
      </c>
      <c r="J66" s="106">
        <v>11</v>
      </c>
      <c r="K66" s="68">
        <f t="shared" si="4"/>
        <v>38.5</v>
      </c>
      <c r="L66" s="68">
        <f t="shared" si="5"/>
        <v>2.69</v>
      </c>
      <c r="M66" s="6">
        <f t="shared" si="6"/>
        <v>41.19</v>
      </c>
      <c r="N66" s="68">
        <f t="shared" si="2"/>
        <v>2.69</v>
      </c>
      <c r="O66" s="68">
        <f t="shared" si="3"/>
        <v>41.19</v>
      </c>
      <c r="P66" s="68">
        <v>41.25</v>
      </c>
      <c r="Q66" s="77"/>
    </row>
    <row r="67" spans="1:17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3" t="s">
        <v>3</v>
      </c>
      <c r="H67" s="104">
        <v>0</v>
      </c>
      <c r="I67" s="105">
        <v>0</v>
      </c>
      <c r="J67" s="106">
        <v>109</v>
      </c>
      <c r="K67" s="68">
        <f t="shared" si="4"/>
        <v>381.5</v>
      </c>
      <c r="L67" s="68">
        <f t="shared" si="5"/>
        <v>26.7</v>
      </c>
      <c r="M67" s="6">
        <f t="shared" si="6"/>
        <v>408.2</v>
      </c>
      <c r="N67" s="68">
        <f t="shared" si="2"/>
        <v>26.7</v>
      </c>
      <c r="O67" s="68">
        <f t="shared" si="3"/>
        <v>408.2</v>
      </c>
      <c r="P67" s="68">
        <v>408.25</v>
      </c>
      <c r="Q67" s="77"/>
    </row>
    <row r="68" spans="1:17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3" t="s">
        <v>3</v>
      </c>
      <c r="H68" s="104">
        <v>0</v>
      </c>
      <c r="I68" s="105">
        <v>0</v>
      </c>
      <c r="J68" s="106">
        <v>4</v>
      </c>
      <c r="K68" s="68">
        <f t="shared" si="4"/>
        <v>14</v>
      </c>
      <c r="L68" s="68">
        <f t="shared" si="5"/>
        <v>0.98</v>
      </c>
      <c r="M68" s="6">
        <f t="shared" si="6"/>
        <v>14.98</v>
      </c>
      <c r="N68" s="68">
        <f t="shared" si="2"/>
        <v>0.98</v>
      </c>
      <c r="O68" s="68">
        <f t="shared" si="3"/>
        <v>14.98</v>
      </c>
      <c r="P68" s="68">
        <v>15</v>
      </c>
      <c r="Q68" s="77"/>
    </row>
    <row r="69" spans="1:17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3" t="s">
        <v>3</v>
      </c>
      <c r="H69" s="104">
        <v>0</v>
      </c>
      <c r="I69" s="105">
        <v>0</v>
      </c>
      <c r="J69" s="106">
        <v>28</v>
      </c>
      <c r="K69" s="68">
        <f t="shared" si="4"/>
        <v>98</v>
      </c>
      <c r="L69" s="68">
        <f t="shared" si="5"/>
        <v>6.86</v>
      </c>
      <c r="M69" s="6">
        <f t="shared" si="6"/>
        <v>104.86</v>
      </c>
      <c r="N69" s="68">
        <f t="shared" ref="N69:N132" si="7">SUM(I69+L69)</f>
        <v>6.86</v>
      </c>
      <c r="O69" s="68">
        <f t="shared" ref="O69:O132" si="8">ROUNDDOWN(H69+I69+M69,2)</f>
        <v>104.86</v>
      </c>
      <c r="P69" s="68">
        <v>105</v>
      </c>
      <c r="Q69" s="77"/>
    </row>
    <row r="70" spans="1:17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3" t="s">
        <v>3</v>
      </c>
      <c r="H70" s="104">
        <v>0</v>
      </c>
      <c r="I70" s="105">
        <v>0</v>
      </c>
      <c r="J70" s="106">
        <v>102</v>
      </c>
      <c r="K70" s="68">
        <f t="shared" si="4"/>
        <v>357</v>
      </c>
      <c r="L70" s="68">
        <f t="shared" si="5"/>
        <v>24.99</v>
      </c>
      <c r="M70" s="6">
        <f t="shared" si="6"/>
        <v>381.99</v>
      </c>
      <c r="N70" s="68">
        <f t="shared" si="7"/>
        <v>24.99</v>
      </c>
      <c r="O70" s="68">
        <f t="shared" si="8"/>
        <v>381.99</v>
      </c>
      <c r="P70" s="68">
        <v>382</v>
      </c>
      <c r="Q70" s="77"/>
    </row>
    <row r="71" spans="1:17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3" t="s">
        <v>3</v>
      </c>
      <c r="H71" s="104">
        <v>0</v>
      </c>
      <c r="I71" s="105">
        <v>0</v>
      </c>
      <c r="J71" s="106">
        <v>12</v>
      </c>
      <c r="K71" s="68">
        <f t="shared" ref="K71:K134" si="9">ROUNDDOWN(J71*3.5,2)</f>
        <v>42</v>
      </c>
      <c r="L71" s="68">
        <f t="shared" si="5"/>
        <v>2.94</v>
      </c>
      <c r="M71" s="6">
        <f t="shared" si="6"/>
        <v>44.94</v>
      </c>
      <c r="N71" s="68">
        <f t="shared" si="7"/>
        <v>2.94</v>
      </c>
      <c r="O71" s="68">
        <f t="shared" si="8"/>
        <v>44.94</v>
      </c>
      <c r="P71" s="68">
        <v>45</v>
      </c>
      <c r="Q71" s="77"/>
    </row>
    <row r="72" spans="1:17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3" t="s">
        <v>3</v>
      </c>
      <c r="H72" s="104">
        <v>0</v>
      </c>
      <c r="I72" s="105">
        <v>0</v>
      </c>
      <c r="J72" s="106">
        <v>18</v>
      </c>
      <c r="K72" s="68">
        <f t="shared" si="9"/>
        <v>63</v>
      </c>
      <c r="L72" s="68">
        <f t="shared" si="5"/>
        <v>4.41</v>
      </c>
      <c r="M72" s="6">
        <f t="shared" si="6"/>
        <v>67.41</v>
      </c>
      <c r="N72" s="68">
        <f t="shared" si="7"/>
        <v>4.41</v>
      </c>
      <c r="O72" s="68">
        <f t="shared" si="8"/>
        <v>67.41</v>
      </c>
      <c r="P72" s="68">
        <v>67.5</v>
      </c>
      <c r="Q72" s="77"/>
    </row>
    <row r="73" spans="1:17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3" t="s">
        <v>3</v>
      </c>
      <c r="H73" s="104">
        <v>0</v>
      </c>
      <c r="I73" s="105">
        <v>0</v>
      </c>
      <c r="J73" s="106">
        <v>4</v>
      </c>
      <c r="K73" s="68">
        <f t="shared" si="9"/>
        <v>14</v>
      </c>
      <c r="L73" s="68">
        <f t="shared" si="5"/>
        <v>0.98</v>
      </c>
      <c r="M73" s="6">
        <f t="shared" si="6"/>
        <v>14.98</v>
      </c>
      <c r="N73" s="68">
        <f t="shared" si="7"/>
        <v>0.98</v>
      </c>
      <c r="O73" s="68">
        <f t="shared" si="8"/>
        <v>14.98</v>
      </c>
      <c r="P73" s="68">
        <v>15</v>
      </c>
      <c r="Q73" s="77"/>
    </row>
    <row r="74" spans="1:17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3" t="s">
        <v>3</v>
      </c>
      <c r="H74" s="104">
        <v>0</v>
      </c>
      <c r="I74" s="105">
        <v>0</v>
      </c>
      <c r="J74" s="106">
        <v>16</v>
      </c>
      <c r="K74" s="68">
        <f t="shared" si="9"/>
        <v>56</v>
      </c>
      <c r="L74" s="68">
        <f t="shared" si="5"/>
        <v>3.92</v>
      </c>
      <c r="M74" s="6">
        <f t="shared" si="6"/>
        <v>59.92</v>
      </c>
      <c r="N74" s="68">
        <f t="shared" si="7"/>
        <v>3.92</v>
      </c>
      <c r="O74" s="68">
        <f t="shared" si="8"/>
        <v>59.92</v>
      </c>
      <c r="P74" s="68">
        <v>60</v>
      </c>
      <c r="Q74" s="77"/>
    </row>
    <row r="75" spans="1:17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3" t="s">
        <v>3</v>
      </c>
      <c r="H75" s="104">
        <v>0</v>
      </c>
      <c r="I75" s="105">
        <v>0</v>
      </c>
      <c r="J75" s="106">
        <v>141</v>
      </c>
      <c r="K75" s="68">
        <f t="shared" si="9"/>
        <v>493.5</v>
      </c>
      <c r="L75" s="68">
        <f t="shared" si="5"/>
        <v>34.54</v>
      </c>
      <c r="M75" s="6">
        <f t="shared" si="6"/>
        <v>528.04</v>
      </c>
      <c r="N75" s="68">
        <f t="shared" si="7"/>
        <v>34.54</v>
      </c>
      <c r="O75" s="68">
        <f t="shared" si="8"/>
        <v>528.04</v>
      </c>
      <c r="P75" s="68">
        <v>528.25</v>
      </c>
      <c r="Q75" s="77"/>
    </row>
    <row r="76" spans="1:17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3" t="s">
        <v>3</v>
      </c>
      <c r="H76" s="104">
        <v>0</v>
      </c>
      <c r="I76" s="105">
        <v>0</v>
      </c>
      <c r="J76" s="106">
        <v>5</v>
      </c>
      <c r="K76" s="68">
        <f t="shared" si="9"/>
        <v>17.5</v>
      </c>
      <c r="L76" s="68">
        <f t="shared" ref="L76:L139" si="10">ROUNDDOWN(K76*7%,2)</f>
        <v>1.22</v>
      </c>
      <c r="M76" s="6">
        <f t="shared" ref="M76:M139" si="11">ROUNDDOWN(K76+L76,2)</f>
        <v>18.72</v>
      </c>
      <c r="N76" s="68">
        <f t="shared" si="7"/>
        <v>1.22</v>
      </c>
      <c r="O76" s="68">
        <f t="shared" si="8"/>
        <v>18.72</v>
      </c>
      <c r="P76" s="68">
        <v>18.75</v>
      </c>
      <c r="Q76" s="77"/>
    </row>
    <row r="77" spans="1:17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3" t="s">
        <v>3</v>
      </c>
      <c r="H77" s="104">
        <v>0</v>
      </c>
      <c r="I77" s="105">
        <v>0</v>
      </c>
      <c r="J77" s="106">
        <v>34</v>
      </c>
      <c r="K77" s="68">
        <f t="shared" si="9"/>
        <v>119</v>
      </c>
      <c r="L77" s="68">
        <f t="shared" si="10"/>
        <v>8.33</v>
      </c>
      <c r="M77" s="6">
        <f t="shared" si="11"/>
        <v>127.33</v>
      </c>
      <c r="N77" s="68">
        <f t="shared" si="7"/>
        <v>8.33</v>
      </c>
      <c r="O77" s="68">
        <f t="shared" si="8"/>
        <v>127.33</v>
      </c>
      <c r="P77" s="68">
        <v>127.5</v>
      </c>
      <c r="Q77" s="77"/>
    </row>
    <row r="78" spans="1:17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3" t="s">
        <v>3</v>
      </c>
      <c r="H78" s="104">
        <v>0</v>
      </c>
      <c r="I78" s="105">
        <v>0</v>
      </c>
      <c r="J78" s="106">
        <v>36</v>
      </c>
      <c r="K78" s="68">
        <f t="shared" si="9"/>
        <v>126</v>
      </c>
      <c r="L78" s="68">
        <f t="shared" si="10"/>
        <v>8.82</v>
      </c>
      <c r="M78" s="6">
        <f t="shared" si="11"/>
        <v>134.82</v>
      </c>
      <c r="N78" s="68">
        <f t="shared" si="7"/>
        <v>8.82</v>
      </c>
      <c r="O78" s="68">
        <f t="shared" si="8"/>
        <v>134.82</v>
      </c>
      <c r="P78" s="68">
        <v>135</v>
      </c>
      <c r="Q78" s="77"/>
    </row>
    <row r="79" spans="1:17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3" t="s">
        <v>3224</v>
      </c>
      <c r="H79" s="104">
        <v>126</v>
      </c>
      <c r="I79" s="105">
        <v>8.82</v>
      </c>
      <c r="J79" s="106">
        <v>39</v>
      </c>
      <c r="K79" s="68">
        <f t="shared" si="9"/>
        <v>136.5</v>
      </c>
      <c r="L79" s="68">
        <f t="shared" si="10"/>
        <v>9.5500000000000007</v>
      </c>
      <c r="M79" s="6">
        <f t="shared" si="11"/>
        <v>146.05000000000001</v>
      </c>
      <c r="N79" s="68">
        <f t="shared" si="7"/>
        <v>18.37</v>
      </c>
      <c r="O79" s="68">
        <f t="shared" si="8"/>
        <v>280.87</v>
      </c>
      <c r="P79" s="68">
        <v>281</v>
      </c>
      <c r="Q79" s="77"/>
    </row>
    <row r="80" spans="1:17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3" t="s">
        <v>3</v>
      </c>
      <c r="H80" s="104">
        <v>0</v>
      </c>
      <c r="I80" s="105">
        <v>0</v>
      </c>
      <c r="J80" s="106">
        <v>15</v>
      </c>
      <c r="K80" s="68">
        <f t="shared" si="9"/>
        <v>52.5</v>
      </c>
      <c r="L80" s="68">
        <f t="shared" si="10"/>
        <v>3.67</v>
      </c>
      <c r="M80" s="6">
        <f t="shared" si="11"/>
        <v>56.17</v>
      </c>
      <c r="N80" s="68">
        <f t="shared" si="7"/>
        <v>3.67</v>
      </c>
      <c r="O80" s="68">
        <f t="shared" si="8"/>
        <v>56.17</v>
      </c>
      <c r="P80" s="68">
        <v>56.25</v>
      </c>
      <c r="Q80" s="77"/>
    </row>
    <row r="81" spans="1:19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3" t="s">
        <v>3</v>
      </c>
      <c r="H81" s="104">
        <v>0</v>
      </c>
      <c r="I81" s="105">
        <v>0</v>
      </c>
      <c r="J81" s="106">
        <v>10</v>
      </c>
      <c r="K81" s="68">
        <f t="shared" si="9"/>
        <v>35</v>
      </c>
      <c r="L81" s="68">
        <f t="shared" si="10"/>
        <v>2.4500000000000002</v>
      </c>
      <c r="M81" s="6">
        <f t="shared" si="11"/>
        <v>37.450000000000003</v>
      </c>
      <c r="N81" s="68">
        <f t="shared" si="7"/>
        <v>2.4500000000000002</v>
      </c>
      <c r="O81" s="68">
        <f t="shared" si="8"/>
        <v>37.450000000000003</v>
      </c>
      <c r="P81" s="68">
        <v>37.5</v>
      </c>
      <c r="Q81" s="77"/>
    </row>
    <row r="82" spans="1:19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3" t="s">
        <v>3</v>
      </c>
      <c r="H82" s="104">
        <v>0</v>
      </c>
      <c r="I82" s="105">
        <v>0</v>
      </c>
      <c r="J82" s="106">
        <v>14</v>
      </c>
      <c r="K82" s="68">
        <f t="shared" si="9"/>
        <v>49</v>
      </c>
      <c r="L82" s="68">
        <f t="shared" si="10"/>
        <v>3.43</v>
      </c>
      <c r="M82" s="6">
        <f t="shared" si="11"/>
        <v>52.43</v>
      </c>
      <c r="N82" s="68">
        <f t="shared" si="7"/>
        <v>3.43</v>
      </c>
      <c r="O82" s="68">
        <f t="shared" si="8"/>
        <v>52.43</v>
      </c>
      <c r="P82" s="68">
        <v>52.5</v>
      </c>
      <c r="Q82" s="77"/>
    </row>
    <row r="83" spans="1:19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3" t="s">
        <v>3</v>
      </c>
      <c r="H83" s="104">
        <v>0</v>
      </c>
      <c r="I83" s="105">
        <v>0</v>
      </c>
      <c r="J83" s="106">
        <v>82</v>
      </c>
      <c r="K83" s="68">
        <f t="shared" si="9"/>
        <v>287</v>
      </c>
      <c r="L83" s="68">
        <f t="shared" si="10"/>
        <v>20.09</v>
      </c>
      <c r="M83" s="6">
        <f t="shared" si="11"/>
        <v>307.08999999999997</v>
      </c>
      <c r="N83" s="68">
        <f t="shared" si="7"/>
        <v>20.09</v>
      </c>
      <c r="O83" s="68">
        <f t="shared" si="8"/>
        <v>307.08999999999997</v>
      </c>
      <c r="P83" s="68">
        <v>307.25</v>
      </c>
      <c r="Q83" s="77"/>
    </row>
    <row r="84" spans="1:19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3" t="s">
        <v>3</v>
      </c>
      <c r="H84" s="104">
        <v>0</v>
      </c>
      <c r="I84" s="105">
        <v>0</v>
      </c>
      <c r="J84" s="106">
        <v>8</v>
      </c>
      <c r="K84" s="68">
        <f t="shared" si="9"/>
        <v>28</v>
      </c>
      <c r="L84" s="68">
        <f t="shared" si="10"/>
        <v>1.96</v>
      </c>
      <c r="M84" s="6">
        <f t="shared" si="11"/>
        <v>29.96</v>
      </c>
      <c r="N84" s="68">
        <f t="shared" si="7"/>
        <v>1.96</v>
      </c>
      <c r="O84" s="68">
        <f t="shared" si="8"/>
        <v>29.96</v>
      </c>
      <c r="P84" s="68">
        <v>30</v>
      </c>
      <c r="Q84" s="77"/>
    </row>
    <row r="85" spans="1:19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3" t="s">
        <v>3</v>
      </c>
      <c r="H85" s="104">
        <v>0</v>
      </c>
      <c r="I85" s="105">
        <v>0</v>
      </c>
      <c r="J85" s="106">
        <v>42</v>
      </c>
      <c r="K85" s="68">
        <f t="shared" si="9"/>
        <v>147</v>
      </c>
      <c r="L85" s="68">
        <f t="shared" si="10"/>
        <v>10.29</v>
      </c>
      <c r="M85" s="6">
        <f t="shared" si="11"/>
        <v>157.29</v>
      </c>
      <c r="N85" s="68">
        <f t="shared" si="7"/>
        <v>10.29</v>
      </c>
      <c r="O85" s="68">
        <f t="shared" si="8"/>
        <v>157.29</v>
      </c>
      <c r="P85" s="68">
        <v>157.5</v>
      </c>
      <c r="Q85" s="77"/>
      <c r="R85" s="31"/>
      <c r="S85" s="31"/>
    </row>
    <row r="86" spans="1:19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3" t="s">
        <v>3</v>
      </c>
      <c r="H86" s="104">
        <v>0</v>
      </c>
      <c r="I86" s="105">
        <v>0</v>
      </c>
      <c r="J86" s="106">
        <v>6</v>
      </c>
      <c r="K86" s="68">
        <f t="shared" si="9"/>
        <v>21</v>
      </c>
      <c r="L86" s="68">
        <f t="shared" si="10"/>
        <v>1.47</v>
      </c>
      <c r="M86" s="6">
        <f t="shared" si="11"/>
        <v>22.47</v>
      </c>
      <c r="N86" s="68">
        <f t="shared" si="7"/>
        <v>1.47</v>
      </c>
      <c r="O86" s="68">
        <f t="shared" si="8"/>
        <v>22.47</v>
      </c>
      <c r="P86" s="68">
        <v>22.5</v>
      </c>
      <c r="Q86" s="77"/>
    </row>
    <row r="87" spans="1:19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3" t="s">
        <v>3</v>
      </c>
      <c r="H87" s="104">
        <v>0</v>
      </c>
      <c r="I87" s="105">
        <v>0</v>
      </c>
      <c r="J87" s="106">
        <v>27</v>
      </c>
      <c r="K87" s="68">
        <f t="shared" si="9"/>
        <v>94.5</v>
      </c>
      <c r="L87" s="68">
        <f t="shared" si="10"/>
        <v>6.61</v>
      </c>
      <c r="M87" s="6">
        <f t="shared" si="11"/>
        <v>101.11</v>
      </c>
      <c r="N87" s="68">
        <f t="shared" si="7"/>
        <v>6.61</v>
      </c>
      <c r="O87" s="68">
        <f t="shared" si="8"/>
        <v>101.11</v>
      </c>
      <c r="P87" s="68">
        <v>101.25</v>
      </c>
      <c r="Q87" s="77"/>
    </row>
    <row r="88" spans="1:19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3" t="s">
        <v>3</v>
      </c>
      <c r="H88" s="104">
        <v>0</v>
      </c>
      <c r="I88" s="105">
        <v>0</v>
      </c>
      <c r="J88" s="106">
        <v>54</v>
      </c>
      <c r="K88" s="68">
        <f t="shared" si="9"/>
        <v>189</v>
      </c>
      <c r="L88" s="68">
        <f t="shared" si="10"/>
        <v>13.23</v>
      </c>
      <c r="M88" s="6">
        <f t="shared" si="11"/>
        <v>202.23</v>
      </c>
      <c r="N88" s="68">
        <f t="shared" si="7"/>
        <v>13.23</v>
      </c>
      <c r="O88" s="68">
        <f t="shared" si="8"/>
        <v>202.23</v>
      </c>
      <c r="P88" s="68">
        <v>202.25</v>
      </c>
      <c r="Q88" s="77"/>
    </row>
    <row r="89" spans="1:19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3" t="s">
        <v>3</v>
      </c>
      <c r="H89" s="104">
        <v>0</v>
      </c>
      <c r="I89" s="105">
        <v>0</v>
      </c>
      <c r="J89" s="106">
        <v>3</v>
      </c>
      <c r="K89" s="68">
        <f t="shared" si="9"/>
        <v>10.5</v>
      </c>
      <c r="L89" s="68">
        <f t="shared" si="10"/>
        <v>0.73</v>
      </c>
      <c r="M89" s="6">
        <f t="shared" si="11"/>
        <v>11.23</v>
      </c>
      <c r="N89" s="68">
        <f t="shared" si="7"/>
        <v>0.73</v>
      </c>
      <c r="O89" s="68">
        <f t="shared" si="8"/>
        <v>11.23</v>
      </c>
      <c r="P89" s="68">
        <v>11.25</v>
      </c>
      <c r="Q89" s="77"/>
    </row>
    <row r="90" spans="1:19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3" t="s">
        <v>3</v>
      </c>
      <c r="H90" s="104">
        <v>0</v>
      </c>
      <c r="I90" s="105">
        <v>0</v>
      </c>
      <c r="J90" s="106">
        <v>17</v>
      </c>
      <c r="K90" s="68">
        <f t="shared" si="9"/>
        <v>59.5</v>
      </c>
      <c r="L90" s="68">
        <f t="shared" si="10"/>
        <v>4.16</v>
      </c>
      <c r="M90" s="6">
        <f t="shared" si="11"/>
        <v>63.66</v>
      </c>
      <c r="N90" s="68">
        <f t="shared" si="7"/>
        <v>4.16</v>
      </c>
      <c r="O90" s="68">
        <f t="shared" si="8"/>
        <v>63.66</v>
      </c>
      <c r="P90" s="68">
        <v>63.75</v>
      </c>
      <c r="Q90" s="70"/>
    </row>
    <row r="91" spans="1:19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3" t="s">
        <v>3</v>
      </c>
      <c r="H91" s="104">
        <v>0</v>
      </c>
      <c r="I91" s="105">
        <v>0</v>
      </c>
      <c r="J91" s="106">
        <v>26</v>
      </c>
      <c r="K91" s="68">
        <f t="shared" si="9"/>
        <v>91</v>
      </c>
      <c r="L91" s="68">
        <f t="shared" si="10"/>
        <v>6.37</v>
      </c>
      <c r="M91" s="6">
        <f t="shared" si="11"/>
        <v>97.37</v>
      </c>
      <c r="N91" s="68">
        <f t="shared" si="7"/>
        <v>6.37</v>
      </c>
      <c r="O91" s="68">
        <f t="shared" si="8"/>
        <v>97.37</v>
      </c>
      <c r="P91" s="68">
        <v>97.5</v>
      </c>
      <c r="Q91" s="70"/>
    </row>
    <row r="92" spans="1:19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3" t="s">
        <v>3</v>
      </c>
      <c r="H92" s="104">
        <v>0</v>
      </c>
      <c r="I92" s="105">
        <v>0</v>
      </c>
      <c r="J92" s="106">
        <v>4</v>
      </c>
      <c r="K92" s="68">
        <f t="shared" si="9"/>
        <v>14</v>
      </c>
      <c r="L92" s="68">
        <f t="shared" si="10"/>
        <v>0.98</v>
      </c>
      <c r="M92" s="6">
        <f t="shared" si="11"/>
        <v>14.98</v>
      </c>
      <c r="N92" s="68">
        <f t="shared" si="7"/>
        <v>0.98</v>
      </c>
      <c r="O92" s="68">
        <f t="shared" si="8"/>
        <v>14.98</v>
      </c>
      <c r="P92" s="68">
        <v>15</v>
      </c>
      <c r="Q92" s="70"/>
    </row>
    <row r="93" spans="1:19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3" t="s">
        <v>3</v>
      </c>
      <c r="H93" s="104">
        <v>0</v>
      </c>
      <c r="I93" s="105">
        <v>0</v>
      </c>
      <c r="J93" s="106">
        <v>9</v>
      </c>
      <c r="K93" s="68">
        <f t="shared" si="9"/>
        <v>31.5</v>
      </c>
      <c r="L93" s="68">
        <f t="shared" si="10"/>
        <v>2.2000000000000002</v>
      </c>
      <c r="M93" s="6">
        <f t="shared" si="11"/>
        <v>33.700000000000003</v>
      </c>
      <c r="N93" s="68">
        <f t="shared" si="7"/>
        <v>2.2000000000000002</v>
      </c>
      <c r="O93" s="68">
        <f t="shared" si="8"/>
        <v>33.700000000000003</v>
      </c>
      <c r="P93" s="68">
        <v>33.75</v>
      </c>
      <c r="Q93" s="70"/>
    </row>
    <row r="94" spans="1:19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3" t="s">
        <v>3</v>
      </c>
      <c r="H94" s="104">
        <v>0</v>
      </c>
      <c r="I94" s="105">
        <v>0</v>
      </c>
      <c r="J94" s="106">
        <v>5</v>
      </c>
      <c r="K94" s="68">
        <f t="shared" si="9"/>
        <v>17.5</v>
      </c>
      <c r="L94" s="68">
        <f t="shared" si="10"/>
        <v>1.22</v>
      </c>
      <c r="M94" s="6">
        <f t="shared" si="11"/>
        <v>18.72</v>
      </c>
      <c r="N94" s="68">
        <f t="shared" si="7"/>
        <v>1.22</v>
      </c>
      <c r="O94" s="68">
        <f t="shared" si="8"/>
        <v>18.72</v>
      </c>
      <c r="P94" s="68">
        <v>18.75</v>
      </c>
      <c r="Q94" s="70"/>
    </row>
    <row r="95" spans="1:19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3" t="s">
        <v>3</v>
      </c>
      <c r="H95" s="104">
        <v>0</v>
      </c>
      <c r="I95" s="105">
        <v>0</v>
      </c>
      <c r="J95" s="106">
        <v>24</v>
      </c>
      <c r="K95" s="68">
        <f t="shared" si="9"/>
        <v>84</v>
      </c>
      <c r="L95" s="68">
        <f t="shared" si="10"/>
        <v>5.88</v>
      </c>
      <c r="M95" s="6">
        <f t="shared" si="11"/>
        <v>89.88</v>
      </c>
      <c r="N95" s="68">
        <f t="shared" si="7"/>
        <v>5.88</v>
      </c>
      <c r="O95" s="68">
        <f t="shared" si="8"/>
        <v>89.88</v>
      </c>
      <c r="P95" s="68">
        <v>90</v>
      </c>
      <c r="Q95" s="70"/>
    </row>
    <row r="96" spans="1:19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3" t="s">
        <v>3</v>
      </c>
      <c r="H96" s="104">
        <v>0</v>
      </c>
      <c r="I96" s="105">
        <v>0</v>
      </c>
      <c r="J96" s="106">
        <v>113</v>
      </c>
      <c r="K96" s="68">
        <f t="shared" si="9"/>
        <v>395.5</v>
      </c>
      <c r="L96" s="68">
        <f t="shared" si="10"/>
        <v>27.68</v>
      </c>
      <c r="M96" s="6">
        <f t="shared" si="11"/>
        <v>423.18</v>
      </c>
      <c r="N96" s="68">
        <f t="shared" si="7"/>
        <v>27.68</v>
      </c>
      <c r="O96" s="68">
        <f t="shared" si="8"/>
        <v>423.18</v>
      </c>
      <c r="P96" s="68">
        <v>423.25</v>
      </c>
      <c r="Q96" s="70"/>
    </row>
    <row r="97" spans="1:17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3" t="s">
        <v>3</v>
      </c>
      <c r="H97" s="104">
        <v>0</v>
      </c>
      <c r="I97" s="105">
        <v>0</v>
      </c>
      <c r="J97" s="106">
        <v>52</v>
      </c>
      <c r="K97" s="68">
        <f t="shared" si="9"/>
        <v>182</v>
      </c>
      <c r="L97" s="68">
        <f t="shared" si="10"/>
        <v>12.74</v>
      </c>
      <c r="M97" s="6">
        <f t="shared" si="11"/>
        <v>194.74</v>
      </c>
      <c r="N97" s="68">
        <f t="shared" si="7"/>
        <v>12.74</v>
      </c>
      <c r="O97" s="68">
        <f t="shared" si="8"/>
        <v>194.74</v>
      </c>
      <c r="P97" s="68">
        <v>194.75</v>
      </c>
      <c r="Q97" s="70"/>
    </row>
    <row r="98" spans="1:17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3" t="s">
        <v>3224</v>
      </c>
      <c r="H98" s="104">
        <v>7</v>
      </c>
      <c r="I98" s="105">
        <v>0.49</v>
      </c>
      <c r="J98" s="106">
        <v>2</v>
      </c>
      <c r="K98" s="68">
        <f t="shared" si="9"/>
        <v>7</v>
      </c>
      <c r="L98" s="68">
        <f t="shared" si="10"/>
        <v>0.49</v>
      </c>
      <c r="M98" s="6">
        <f t="shared" si="11"/>
        <v>7.49</v>
      </c>
      <c r="N98" s="68">
        <f t="shared" si="7"/>
        <v>0.98</v>
      </c>
      <c r="O98" s="68">
        <f t="shared" si="8"/>
        <v>14.98</v>
      </c>
      <c r="P98" s="68">
        <v>15</v>
      </c>
      <c r="Q98" s="70"/>
    </row>
    <row r="99" spans="1:17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3" t="s">
        <v>3</v>
      </c>
      <c r="H99" s="104">
        <v>0</v>
      </c>
      <c r="I99" s="105">
        <v>0</v>
      </c>
      <c r="J99" s="106">
        <v>7</v>
      </c>
      <c r="K99" s="68">
        <f t="shared" si="9"/>
        <v>24.5</v>
      </c>
      <c r="L99" s="68">
        <f t="shared" si="10"/>
        <v>1.71</v>
      </c>
      <c r="M99" s="6">
        <f t="shared" si="11"/>
        <v>26.21</v>
      </c>
      <c r="N99" s="68">
        <f t="shared" si="7"/>
        <v>1.71</v>
      </c>
      <c r="O99" s="68">
        <f t="shared" si="8"/>
        <v>26.21</v>
      </c>
      <c r="P99" s="68">
        <v>26.25</v>
      </c>
      <c r="Q99" s="70"/>
    </row>
    <row r="100" spans="1:17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3" t="s">
        <v>3</v>
      </c>
      <c r="H100" s="104">
        <v>0</v>
      </c>
      <c r="I100" s="105">
        <v>0</v>
      </c>
      <c r="J100" s="106">
        <v>2</v>
      </c>
      <c r="K100" s="68">
        <f t="shared" si="9"/>
        <v>7</v>
      </c>
      <c r="L100" s="68">
        <f t="shared" si="10"/>
        <v>0.49</v>
      </c>
      <c r="M100" s="6">
        <f t="shared" si="11"/>
        <v>7.49</v>
      </c>
      <c r="N100" s="68">
        <f t="shared" si="7"/>
        <v>0.49</v>
      </c>
      <c r="O100" s="68">
        <f t="shared" si="8"/>
        <v>7.49</v>
      </c>
      <c r="P100" s="68">
        <v>7.5</v>
      </c>
      <c r="Q100" s="70"/>
    </row>
    <row r="101" spans="1:17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3" t="s">
        <v>3</v>
      </c>
      <c r="H101" s="104">
        <v>0</v>
      </c>
      <c r="I101" s="105">
        <v>0</v>
      </c>
      <c r="J101" s="106">
        <v>14</v>
      </c>
      <c r="K101" s="68">
        <f t="shared" si="9"/>
        <v>49</v>
      </c>
      <c r="L101" s="68">
        <f t="shared" si="10"/>
        <v>3.43</v>
      </c>
      <c r="M101" s="6">
        <f t="shared" si="11"/>
        <v>52.43</v>
      </c>
      <c r="N101" s="68">
        <f t="shared" si="7"/>
        <v>3.43</v>
      </c>
      <c r="O101" s="68">
        <f t="shared" si="8"/>
        <v>52.43</v>
      </c>
      <c r="P101" s="68">
        <v>52.5</v>
      </c>
      <c r="Q101" s="70"/>
    </row>
    <row r="102" spans="1:17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3" t="s">
        <v>3</v>
      </c>
      <c r="H102" s="104">
        <v>0</v>
      </c>
      <c r="I102" s="105">
        <v>0</v>
      </c>
      <c r="J102" s="106">
        <v>24</v>
      </c>
      <c r="K102" s="68">
        <f t="shared" si="9"/>
        <v>84</v>
      </c>
      <c r="L102" s="68">
        <f t="shared" si="10"/>
        <v>5.88</v>
      </c>
      <c r="M102" s="6">
        <f t="shared" si="11"/>
        <v>89.88</v>
      </c>
      <c r="N102" s="68">
        <f t="shared" si="7"/>
        <v>5.88</v>
      </c>
      <c r="O102" s="68">
        <f t="shared" si="8"/>
        <v>89.88</v>
      </c>
      <c r="P102" s="68">
        <v>90</v>
      </c>
      <c r="Q102" s="70"/>
    </row>
    <row r="103" spans="1:17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3" t="s">
        <v>3</v>
      </c>
      <c r="H103" s="104">
        <v>0</v>
      </c>
      <c r="I103" s="105">
        <v>0</v>
      </c>
      <c r="J103" s="106">
        <v>10</v>
      </c>
      <c r="K103" s="68">
        <f t="shared" si="9"/>
        <v>35</v>
      </c>
      <c r="L103" s="68">
        <f t="shared" si="10"/>
        <v>2.4500000000000002</v>
      </c>
      <c r="M103" s="6">
        <f t="shared" si="11"/>
        <v>37.450000000000003</v>
      </c>
      <c r="N103" s="68">
        <f t="shared" si="7"/>
        <v>2.4500000000000002</v>
      </c>
      <c r="O103" s="68">
        <f t="shared" si="8"/>
        <v>37.450000000000003</v>
      </c>
      <c r="P103" s="68">
        <v>37.5</v>
      </c>
      <c r="Q103" s="70"/>
    </row>
    <row r="104" spans="1:17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3" t="s">
        <v>3224</v>
      </c>
      <c r="H104" s="104">
        <v>45.5</v>
      </c>
      <c r="I104" s="105">
        <v>3.18</v>
      </c>
      <c r="J104" s="106">
        <v>13</v>
      </c>
      <c r="K104" s="68">
        <f t="shared" si="9"/>
        <v>45.5</v>
      </c>
      <c r="L104" s="68">
        <f t="shared" si="10"/>
        <v>3.18</v>
      </c>
      <c r="M104" s="6">
        <f t="shared" si="11"/>
        <v>48.68</v>
      </c>
      <c r="N104" s="68">
        <f t="shared" si="7"/>
        <v>6.36</v>
      </c>
      <c r="O104" s="68">
        <f t="shared" si="8"/>
        <v>97.36</v>
      </c>
      <c r="P104" s="68">
        <v>97.5</v>
      </c>
      <c r="Q104" s="70"/>
    </row>
    <row r="105" spans="1:17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3" t="s">
        <v>3</v>
      </c>
      <c r="H105" s="104">
        <v>0</v>
      </c>
      <c r="I105" s="105">
        <v>0</v>
      </c>
      <c r="J105" s="106">
        <v>23</v>
      </c>
      <c r="K105" s="68">
        <f t="shared" si="9"/>
        <v>80.5</v>
      </c>
      <c r="L105" s="68">
        <f t="shared" si="10"/>
        <v>5.63</v>
      </c>
      <c r="M105" s="6">
        <f t="shared" si="11"/>
        <v>86.13</v>
      </c>
      <c r="N105" s="68">
        <f t="shared" si="7"/>
        <v>5.63</v>
      </c>
      <c r="O105" s="68">
        <f t="shared" si="8"/>
        <v>86.13</v>
      </c>
      <c r="P105" s="68">
        <v>86.25</v>
      </c>
      <c r="Q105" s="70"/>
    </row>
    <row r="106" spans="1:17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3" t="s">
        <v>3</v>
      </c>
      <c r="H106" s="104">
        <v>0</v>
      </c>
      <c r="I106" s="105">
        <v>0</v>
      </c>
      <c r="J106" s="106">
        <v>18</v>
      </c>
      <c r="K106" s="68">
        <f t="shared" si="9"/>
        <v>63</v>
      </c>
      <c r="L106" s="68">
        <f t="shared" si="10"/>
        <v>4.41</v>
      </c>
      <c r="M106" s="6">
        <f t="shared" si="11"/>
        <v>67.41</v>
      </c>
      <c r="N106" s="68">
        <f t="shared" si="7"/>
        <v>4.41</v>
      </c>
      <c r="O106" s="68">
        <f t="shared" si="8"/>
        <v>67.41</v>
      </c>
      <c r="P106" s="68">
        <v>67.5</v>
      </c>
      <c r="Q106" s="70"/>
    </row>
    <row r="107" spans="1:17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3" t="s">
        <v>3</v>
      </c>
      <c r="H107" s="104">
        <v>0</v>
      </c>
      <c r="I107" s="105">
        <v>0</v>
      </c>
      <c r="J107" s="106">
        <v>24</v>
      </c>
      <c r="K107" s="68">
        <f t="shared" si="9"/>
        <v>84</v>
      </c>
      <c r="L107" s="68">
        <f t="shared" si="10"/>
        <v>5.88</v>
      </c>
      <c r="M107" s="6">
        <f t="shared" si="11"/>
        <v>89.88</v>
      </c>
      <c r="N107" s="68">
        <f t="shared" si="7"/>
        <v>5.88</v>
      </c>
      <c r="O107" s="68">
        <f t="shared" si="8"/>
        <v>89.88</v>
      </c>
      <c r="P107" s="68">
        <v>90</v>
      </c>
      <c r="Q107" s="70"/>
    </row>
    <row r="108" spans="1:17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3" t="s">
        <v>3</v>
      </c>
      <c r="H108" s="104">
        <v>0</v>
      </c>
      <c r="I108" s="105">
        <v>0</v>
      </c>
      <c r="J108" s="106">
        <v>21</v>
      </c>
      <c r="K108" s="68">
        <f t="shared" si="9"/>
        <v>73.5</v>
      </c>
      <c r="L108" s="68">
        <f t="shared" si="10"/>
        <v>5.14</v>
      </c>
      <c r="M108" s="6">
        <f t="shared" si="11"/>
        <v>78.64</v>
      </c>
      <c r="N108" s="68">
        <f t="shared" si="7"/>
        <v>5.14</v>
      </c>
      <c r="O108" s="68">
        <f t="shared" si="8"/>
        <v>78.64</v>
      </c>
      <c r="P108" s="68">
        <v>78.75</v>
      </c>
      <c r="Q108" s="70"/>
    </row>
    <row r="109" spans="1:17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3" t="s">
        <v>3</v>
      </c>
      <c r="H109" s="104">
        <v>0</v>
      </c>
      <c r="I109" s="105">
        <v>0</v>
      </c>
      <c r="J109" s="106">
        <v>11</v>
      </c>
      <c r="K109" s="68">
        <f t="shared" si="9"/>
        <v>38.5</v>
      </c>
      <c r="L109" s="68">
        <f t="shared" si="10"/>
        <v>2.69</v>
      </c>
      <c r="M109" s="6">
        <f t="shared" si="11"/>
        <v>41.19</v>
      </c>
      <c r="N109" s="68">
        <f t="shared" si="7"/>
        <v>2.69</v>
      </c>
      <c r="O109" s="68">
        <f t="shared" si="8"/>
        <v>41.19</v>
      </c>
      <c r="P109" s="68">
        <v>41.25</v>
      </c>
      <c r="Q109" s="70"/>
    </row>
    <row r="110" spans="1:17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3" t="s">
        <v>3</v>
      </c>
      <c r="H110" s="104">
        <v>0</v>
      </c>
      <c r="I110" s="105">
        <v>0</v>
      </c>
      <c r="J110" s="106">
        <v>37</v>
      </c>
      <c r="K110" s="68">
        <f t="shared" si="9"/>
        <v>129.5</v>
      </c>
      <c r="L110" s="68">
        <f t="shared" si="10"/>
        <v>9.06</v>
      </c>
      <c r="M110" s="6">
        <f t="shared" si="11"/>
        <v>138.56</v>
      </c>
      <c r="N110" s="68">
        <f t="shared" si="7"/>
        <v>9.06</v>
      </c>
      <c r="O110" s="68">
        <f t="shared" si="8"/>
        <v>138.56</v>
      </c>
      <c r="P110" s="68">
        <v>138.75</v>
      </c>
      <c r="Q110" s="70"/>
    </row>
    <row r="111" spans="1:17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3" t="s">
        <v>3</v>
      </c>
      <c r="H111" s="104">
        <v>0</v>
      </c>
      <c r="I111" s="105">
        <v>0</v>
      </c>
      <c r="J111" s="106">
        <v>6</v>
      </c>
      <c r="K111" s="68">
        <f t="shared" si="9"/>
        <v>21</v>
      </c>
      <c r="L111" s="68">
        <f t="shared" si="10"/>
        <v>1.47</v>
      </c>
      <c r="M111" s="6">
        <f t="shared" si="11"/>
        <v>22.47</v>
      </c>
      <c r="N111" s="68">
        <f t="shared" si="7"/>
        <v>1.47</v>
      </c>
      <c r="O111" s="68">
        <f t="shared" si="8"/>
        <v>22.47</v>
      </c>
      <c r="P111" s="68">
        <v>22.5</v>
      </c>
      <c r="Q111" s="70"/>
    </row>
    <row r="112" spans="1:17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3" t="s">
        <v>3</v>
      </c>
      <c r="H112" s="104">
        <v>0</v>
      </c>
      <c r="I112" s="105">
        <v>0</v>
      </c>
      <c r="J112" s="106">
        <v>88</v>
      </c>
      <c r="K112" s="68">
        <f t="shared" si="9"/>
        <v>308</v>
      </c>
      <c r="L112" s="68">
        <f t="shared" si="10"/>
        <v>21.56</v>
      </c>
      <c r="M112" s="6">
        <f t="shared" si="11"/>
        <v>329.56</v>
      </c>
      <c r="N112" s="68">
        <f t="shared" si="7"/>
        <v>21.56</v>
      </c>
      <c r="O112" s="68">
        <f t="shared" si="8"/>
        <v>329.56</v>
      </c>
      <c r="P112" s="68">
        <v>329.75</v>
      </c>
      <c r="Q112" s="70"/>
    </row>
    <row r="113" spans="1:17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3" t="s">
        <v>3224</v>
      </c>
      <c r="H113" s="104">
        <v>164.5</v>
      </c>
      <c r="I113" s="105">
        <v>11.51</v>
      </c>
      <c r="J113" s="106">
        <v>37</v>
      </c>
      <c r="K113" s="68">
        <f t="shared" si="9"/>
        <v>129.5</v>
      </c>
      <c r="L113" s="68">
        <f t="shared" si="10"/>
        <v>9.06</v>
      </c>
      <c r="M113" s="6">
        <f t="shared" si="11"/>
        <v>138.56</v>
      </c>
      <c r="N113" s="68">
        <f t="shared" si="7"/>
        <v>20.57</v>
      </c>
      <c r="O113" s="68">
        <f t="shared" si="8"/>
        <v>314.57</v>
      </c>
      <c r="P113" s="68">
        <v>314.75</v>
      </c>
      <c r="Q113" s="70"/>
    </row>
    <row r="114" spans="1:17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3" t="s">
        <v>3</v>
      </c>
      <c r="H114" s="104">
        <v>0</v>
      </c>
      <c r="I114" s="105">
        <v>0</v>
      </c>
      <c r="J114" s="106">
        <v>7</v>
      </c>
      <c r="K114" s="68">
        <f t="shared" si="9"/>
        <v>24.5</v>
      </c>
      <c r="L114" s="68">
        <f t="shared" si="10"/>
        <v>1.71</v>
      </c>
      <c r="M114" s="6">
        <f t="shared" si="11"/>
        <v>26.21</v>
      </c>
      <c r="N114" s="68">
        <f t="shared" si="7"/>
        <v>1.71</v>
      </c>
      <c r="O114" s="68">
        <f t="shared" si="8"/>
        <v>26.21</v>
      </c>
      <c r="P114" s="68">
        <v>26.25</v>
      </c>
      <c r="Q114" s="70"/>
    </row>
    <row r="115" spans="1:17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3" t="s">
        <v>3</v>
      </c>
      <c r="H115" s="104">
        <v>0</v>
      </c>
      <c r="I115" s="105">
        <v>0</v>
      </c>
      <c r="J115" s="106">
        <v>15</v>
      </c>
      <c r="K115" s="68">
        <f t="shared" si="9"/>
        <v>52.5</v>
      </c>
      <c r="L115" s="68">
        <f t="shared" si="10"/>
        <v>3.67</v>
      </c>
      <c r="M115" s="6">
        <f t="shared" si="11"/>
        <v>56.17</v>
      </c>
      <c r="N115" s="68">
        <f t="shared" si="7"/>
        <v>3.67</v>
      </c>
      <c r="O115" s="68">
        <f t="shared" si="8"/>
        <v>56.17</v>
      </c>
      <c r="P115" s="68">
        <v>56.25</v>
      </c>
      <c r="Q115" s="70"/>
    </row>
    <row r="116" spans="1:17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3" t="s">
        <v>3224</v>
      </c>
      <c r="H116" s="104">
        <v>38.5</v>
      </c>
      <c r="I116" s="105">
        <v>2.69</v>
      </c>
      <c r="J116" s="106">
        <v>13</v>
      </c>
      <c r="K116" s="68">
        <f t="shared" si="9"/>
        <v>45.5</v>
      </c>
      <c r="L116" s="68">
        <f t="shared" si="10"/>
        <v>3.18</v>
      </c>
      <c r="M116" s="6">
        <f t="shared" si="11"/>
        <v>48.68</v>
      </c>
      <c r="N116" s="68">
        <f t="shared" si="7"/>
        <v>5.87</v>
      </c>
      <c r="O116" s="68">
        <f t="shared" si="8"/>
        <v>89.87</v>
      </c>
      <c r="P116" s="68">
        <v>90</v>
      </c>
      <c r="Q116" s="70"/>
    </row>
    <row r="117" spans="1:17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3" t="s">
        <v>3224</v>
      </c>
      <c r="H117" s="104">
        <v>70</v>
      </c>
      <c r="I117" s="105">
        <v>4.9000000000000004</v>
      </c>
      <c r="J117" s="106">
        <v>11</v>
      </c>
      <c r="K117" s="68">
        <f t="shared" si="9"/>
        <v>38.5</v>
      </c>
      <c r="L117" s="68">
        <f t="shared" si="10"/>
        <v>2.69</v>
      </c>
      <c r="M117" s="6">
        <f t="shared" si="11"/>
        <v>41.19</v>
      </c>
      <c r="N117" s="68">
        <f t="shared" si="7"/>
        <v>7.59</v>
      </c>
      <c r="O117" s="68">
        <f t="shared" si="8"/>
        <v>116.09</v>
      </c>
      <c r="P117" s="68">
        <v>116.25</v>
      </c>
      <c r="Q117" s="70"/>
    </row>
    <row r="118" spans="1:17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3" t="s">
        <v>3</v>
      </c>
      <c r="H118" s="104">
        <v>0</v>
      </c>
      <c r="I118" s="105">
        <v>0</v>
      </c>
      <c r="J118" s="106">
        <v>10</v>
      </c>
      <c r="K118" s="68">
        <f t="shared" si="9"/>
        <v>35</v>
      </c>
      <c r="L118" s="68">
        <f t="shared" si="10"/>
        <v>2.4500000000000002</v>
      </c>
      <c r="M118" s="6">
        <f t="shared" si="11"/>
        <v>37.450000000000003</v>
      </c>
      <c r="N118" s="68">
        <f t="shared" si="7"/>
        <v>2.4500000000000002</v>
      </c>
      <c r="O118" s="68">
        <f t="shared" si="8"/>
        <v>37.450000000000003</v>
      </c>
      <c r="P118" s="68">
        <v>37.5</v>
      </c>
      <c r="Q118" s="70"/>
    </row>
    <row r="119" spans="1:17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3" t="s">
        <v>3224</v>
      </c>
      <c r="H119" s="104">
        <v>73.5</v>
      </c>
      <c r="I119" s="105">
        <v>5.14</v>
      </c>
      <c r="J119" s="106">
        <v>18</v>
      </c>
      <c r="K119" s="68">
        <f t="shared" si="9"/>
        <v>63</v>
      </c>
      <c r="L119" s="68">
        <f t="shared" si="10"/>
        <v>4.41</v>
      </c>
      <c r="M119" s="6">
        <f t="shared" si="11"/>
        <v>67.41</v>
      </c>
      <c r="N119" s="68">
        <f t="shared" si="7"/>
        <v>9.5500000000000007</v>
      </c>
      <c r="O119" s="68">
        <f t="shared" si="8"/>
        <v>146.05000000000001</v>
      </c>
      <c r="P119" s="68">
        <v>146.25</v>
      </c>
      <c r="Q119" s="70"/>
    </row>
    <row r="120" spans="1:17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3" t="s">
        <v>3</v>
      </c>
      <c r="H120" s="104">
        <v>0</v>
      </c>
      <c r="I120" s="105">
        <v>0</v>
      </c>
      <c r="J120" s="106">
        <v>10</v>
      </c>
      <c r="K120" s="68">
        <f t="shared" si="9"/>
        <v>35</v>
      </c>
      <c r="L120" s="68">
        <f t="shared" si="10"/>
        <v>2.4500000000000002</v>
      </c>
      <c r="M120" s="6">
        <f t="shared" si="11"/>
        <v>37.450000000000003</v>
      </c>
      <c r="N120" s="68">
        <f t="shared" si="7"/>
        <v>2.4500000000000002</v>
      </c>
      <c r="O120" s="68">
        <f t="shared" si="8"/>
        <v>37.450000000000003</v>
      </c>
      <c r="P120" s="68">
        <v>37.5</v>
      </c>
      <c r="Q120" s="70"/>
    </row>
    <row r="121" spans="1:17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3" t="s">
        <v>3</v>
      </c>
      <c r="H121" s="104">
        <v>0</v>
      </c>
      <c r="I121" s="105">
        <v>0</v>
      </c>
      <c r="J121" s="106">
        <v>19</v>
      </c>
      <c r="K121" s="68">
        <f t="shared" si="9"/>
        <v>66.5</v>
      </c>
      <c r="L121" s="68">
        <f t="shared" si="10"/>
        <v>4.6500000000000004</v>
      </c>
      <c r="M121" s="6">
        <f t="shared" si="11"/>
        <v>71.150000000000006</v>
      </c>
      <c r="N121" s="68">
        <f t="shared" si="7"/>
        <v>4.6500000000000004</v>
      </c>
      <c r="O121" s="68">
        <f t="shared" si="8"/>
        <v>71.150000000000006</v>
      </c>
      <c r="P121" s="68">
        <v>71.25</v>
      </c>
      <c r="Q121" s="70"/>
    </row>
    <row r="122" spans="1:17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3" t="s">
        <v>3</v>
      </c>
      <c r="H122" s="104">
        <v>0</v>
      </c>
      <c r="I122" s="105">
        <v>0</v>
      </c>
      <c r="J122" s="106">
        <v>328</v>
      </c>
      <c r="K122" s="68">
        <f t="shared" si="9"/>
        <v>1148</v>
      </c>
      <c r="L122" s="68">
        <f t="shared" si="10"/>
        <v>80.36</v>
      </c>
      <c r="M122" s="6">
        <f t="shared" si="11"/>
        <v>1228.3599999999999</v>
      </c>
      <c r="N122" s="68">
        <f t="shared" si="7"/>
        <v>80.36</v>
      </c>
      <c r="O122" s="68">
        <f t="shared" si="8"/>
        <v>1228.3599999999999</v>
      </c>
      <c r="P122" s="68">
        <v>1228.3599999999999</v>
      </c>
      <c r="Q122" s="70" t="s">
        <v>3608</v>
      </c>
    </row>
    <row r="123" spans="1:17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3" t="s">
        <v>3</v>
      </c>
      <c r="H123" s="104">
        <v>0</v>
      </c>
      <c r="I123" s="105">
        <v>0</v>
      </c>
      <c r="J123" s="106">
        <v>13</v>
      </c>
      <c r="K123" s="68">
        <f t="shared" si="9"/>
        <v>45.5</v>
      </c>
      <c r="L123" s="68">
        <f t="shared" si="10"/>
        <v>3.18</v>
      </c>
      <c r="M123" s="6">
        <f t="shared" si="11"/>
        <v>48.68</v>
      </c>
      <c r="N123" s="68">
        <f t="shared" si="7"/>
        <v>3.18</v>
      </c>
      <c r="O123" s="68">
        <f t="shared" si="8"/>
        <v>48.68</v>
      </c>
      <c r="P123" s="68">
        <v>48.75</v>
      </c>
      <c r="Q123" s="70"/>
    </row>
    <row r="124" spans="1:17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3" t="s">
        <v>3</v>
      </c>
      <c r="H124" s="104">
        <v>0</v>
      </c>
      <c r="I124" s="105">
        <v>0</v>
      </c>
      <c r="J124" s="106">
        <v>22</v>
      </c>
      <c r="K124" s="68">
        <f t="shared" si="9"/>
        <v>77</v>
      </c>
      <c r="L124" s="68">
        <f t="shared" si="10"/>
        <v>5.39</v>
      </c>
      <c r="M124" s="6">
        <f t="shared" si="11"/>
        <v>82.39</v>
      </c>
      <c r="N124" s="68">
        <f t="shared" si="7"/>
        <v>5.39</v>
      </c>
      <c r="O124" s="68">
        <f t="shared" si="8"/>
        <v>82.39</v>
      </c>
      <c r="P124" s="68">
        <v>82.5</v>
      </c>
      <c r="Q124" s="70"/>
    </row>
    <row r="125" spans="1:17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3" t="s">
        <v>3</v>
      </c>
      <c r="H125" s="104">
        <v>0</v>
      </c>
      <c r="I125" s="105">
        <v>0</v>
      </c>
      <c r="J125" s="106">
        <v>9</v>
      </c>
      <c r="K125" s="68">
        <f t="shared" si="9"/>
        <v>31.5</v>
      </c>
      <c r="L125" s="68">
        <f t="shared" si="10"/>
        <v>2.2000000000000002</v>
      </c>
      <c r="M125" s="6">
        <f t="shared" si="11"/>
        <v>33.700000000000003</v>
      </c>
      <c r="N125" s="68">
        <f t="shared" si="7"/>
        <v>2.2000000000000002</v>
      </c>
      <c r="O125" s="68">
        <f t="shared" si="8"/>
        <v>33.700000000000003</v>
      </c>
      <c r="P125" s="68">
        <v>33.75</v>
      </c>
      <c r="Q125" s="77"/>
    </row>
    <row r="126" spans="1:17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3" t="s">
        <v>3</v>
      </c>
      <c r="H126" s="104">
        <v>0</v>
      </c>
      <c r="I126" s="105">
        <v>0</v>
      </c>
      <c r="J126" s="106">
        <v>57</v>
      </c>
      <c r="K126" s="68">
        <f t="shared" si="9"/>
        <v>199.5</v>
      </c>
      <c r="L126" s="68">
        <f t="shared" si="10"/>
        <v>13.96</v>
      </c>
      <c r="M126" s="6">
        <f t="shared" si="11"/>
        <v>213.46</v>
      </c>
      <c r="N126" s="68">
        <f t="shared" si="7"/>
        <v>13.96</v>
      </c>
      <c r="O126" s="68">
        <f t="shared" si="8"/>
        <v>213.46</v>
      </c>
      <c r="P126" s="68">
        <v>213.5</v>
      </c>
      <c r="Q126" s="77"/>
    </row>
    <row r="127" spans="1:17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3" t="s">
        <v>3</v>
      </c>
      <c r="H127" s="104">
        <v>0</v>
      </c>
      <c r="I127" s="105">
        <v>0</v>
      </c>
      <c r="J127" s="106">
        <v>24</v>
      </c>
      <c r="K127" s="68">
        <f t="shared" si="9"/>
        <v>84</v>
      </c>
      <c r="L127" s="68">
        <f t="shared" si="10"/>
        <v>5.88</v>
      </c>
      <c r="M127" s="6">
        <f t="shared" si="11"/>
        <v>89.88</v>
      </c>
      <c r="N127" s="68">
        <f t="shared" si="7"/>
        <v>5.88</v>
      </c>
      <c r="O127" s="68">
        <f t="shared" si="8"/>
        <v>89.88</v>
      </c>
      <c r="P127" s="68">
        <v>90</v>
      </c>
      <c r="Q127" s="77"/>
    </row>
    <row r="128" spans="1:17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3" t="s">
        <v>3</v>
      </c>
      <c r="H128" s="104">
        <v>0</v>
      </c>
      <c r="I128" s="105">
        <v>0</v>
      </c>
      <c r="J128" s="106">
        <v>6</v>
      </c>
      <c r="K128" s="68">
        <f t="shared" si="9"/>
        <v>21</v>
      </c>
      <c r="L128" s="68">
        <f t="shared" si="10"/>
        <v>1.47</v>
      </c>
      <c r="M128" s="6">
        <f t="shared" si="11"/>
        <v>22.47</v>
      </c>
      <c r="N128" s="68">
        <f t="shared" si="7"/>
        <v>1.47</v>
      </c>
      <c r="O128" s="68">
        <f t="shared" si="8"/>
        <v>22.47</v>
      </c>
      <c r="P128" s="68">
        <v>22.5</v>
      </c>
      <c r="Q128" s="77"/>
    </row>
    <row r="129" spans="1:17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3" t="s">
        <v>3</v>
      </c>
      <c r="H129" s="104">
        <v>0</v>
      </c>
      <c r="I129" s="105">
        <v>0</v>
      </c>
      <c r="J129" s="106">
        <v>70</v>
      </c>
      <c r="K129" s="68">
        <f t="shared" si="9"/>
        <v>245</v>
      </c>
      <c r="L129" s="68">
        <f t="shared" si="10"/>
        <v>17.149999999999999</v>
      </c>
      <c r="M129" s="6">
        <f t="shared" si="11"/>
        <v>262.14999999999998</v>
      </c>
      <c r="N129" s="68">
        <f t="shared" si="7"/>
        <v>17.149999999999999</v>
      </c>
      <c r="O129" s="68">
        <f t="shared" si="8"/>
        <v>262.14999999999998</v>
      </c>
      <c r="P129" s="68">
        <v>262.25</v>
      </c>
      <c r="Q129" s="77"/>
    </row>
    <row r="130" spans="1:17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3" t="s">
        <v>3</v>
      </c>
      <c r="H130" s="104">
        <v>0</v>
      </c>
      <c r="I130" s="105">
        <v>0</v>
      </c>
      <c r="J130" s="106">
        <v>12</v>
      </c>
      <c r="K130" s="68">
        <f t="shared" si="9"/>
        <v>42</v>
      </c>
      <c r="L130" s="68">
        <f t="shared" si="10"/>
        <v>2.94</v>
      </c>
      <c r="M130" s="6">
        <f t="shared" si="11"/>
        <v>44.94</v>
      </c>
      <c r="N130" s="68">
        <f t="shared" si="7"/>
        <v>2.94</v>
      </c>
      <c r="O130" s="68">
        <f t="shared" si="8"/>
        <v>44.94</v>
      </c>
      <c r="P130" s="68">
        <v>45</v>
      </c>
      <c r="Q130" s="77"/>
    </row>
    <row r="131" spans="1:17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3" t="s">
        <v>3</v>
      </c>
      <c r="H131" s="104">
        <v>0</v>
      </c>
      <c r="I131" s="105">
        <v>0</v>
      </c>
      <c r="J131" s="106">
        <v>26</v>
      </c>
      <c r="K131" s="68">
        <f t="shared" si="9"/>
        <v>91</v>
      </c>
      <c r="L131" s="68">
        <f t="shared" si="10"/>
        <v>6.37</v>
      </c>
      <c r="M131" s="6">
        <f t="shared" si="11"/>
        <v>97.37</v>
      </c>
      <c r="N131" s="68">
        <f t="shared" si="7"/>
        <v>6.37</v>
      </c>
      <c r="O131" s="68">
        <f t="shared" si="8"/>
        <v>97.37</v>
      </c>
      <c r="P131" s="68">
        <v>97.5</v>
      </c>
      <c r="Q131" s="77"/>
    </row>
    <row r="132" spans="1:17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3" t="s">
        <v>3</v>
      </c>
      <c r="H132" s="104">
        <v>0</v>
      </c>
      <c r="I132" s="105">
        <v>0</v>
      </c>
      <c r="J132" s="106">
        <v>98</v>
      </c>
      <c r="K132" s="68">
        <f t="shared" si="9"/>
        <v>343</v>
      </c>
      <c r="L132" s="68">
        <f t="shared" si="10"/>
        <v>24.01</v>
      </c>
      <c r="M132" s="6">
        <f t="shared" si="11"/>
        <v>367.01</v>
      </c>
      <c r="N132" s="68">
        <f t="shared" si="7"/>
        <v>24.01</v>
      </c>
      <c r="O132" s="68">
        <f t="shared" si="8"/>
        <v>367.01</v>
      </c>
      <c r="P132" s="68">
        <v>367.25</v>
      </c>
      <c r="Q132" s="77"/>
    </row>
    <row r="133" spans="1:17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3" t="s">
        <v>3</v>
      </c>
      <c r="H133" s="104">
        <v>0</v>
      </c>
      <c r="I133" s="105">
        <v>0</v>
      </c>
      <c r="J133" s="106">
        <v>78</v>
      </c>
      <c r="K133" s="68">
        <f t="shared" si="9"/>
        <v>273</v>
      </c>
      <c r="L133" s="68">
        <f t="shared" si="10"/>
        <v>19.11</v>
      </c>
      <c r="M133" s="6">
        <f t="shared" si="11"/>
        <v>292.11</v>
      </c>
      <c r="N133" s="68">
        <f t="shared" ref="N133:N196" si="12">SUM(I133+L133)</f>
        <v>19.11</v>
      </c>
      <c r="O133" s="68">
        <f t="shared" ref="O133:O196" si="13">ROUNDDOWN(H133+I133+M133,2)</f>
        <v>292.11</v>
      </c>
      <c r="P133" s="68">
        <v>292.25</v>
      </c>
      <c r="Q133" s="77"/>
    </row>
    <row r="134" spans="1:17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3" t="s">
        <v>3</v>
      </c>
      <c r="H134" s="104">
        <v>0</v>
      </c>
      <c r="I134" s="105">
        <v>0</v>
      </c>
      <c r="J134" s="106">
        <v>54</v>
      </c>
      <c r="K134" s="68">
        <f t="shared" si="9"/>
        <v>189</v>
      </c>
      <c r="L134" s="68">
        <f t="shared" si="10"/>
        <v>13.23</v>
      </c>
      <c r="M134" s="6">
        <f t="shared" si="11"/>
        <v>202.23</v>
      </c>
      <c r="N134" s="68">
        <f t="shared" si="12"/>
        <v>13.23</v>
      </c>
      <c r="O134" s="68">
        <f t="shared" si="13"/>
        <v>202.23</v>
      </c>
      <c r="P134" s="68">
        <v>202.25</v>
      </c>
      <c r="Q134" s="77"/>
    </row>
    <row r="135" spans="1:17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3" t="s">
        <v>3</v>
      </c>
      <c r="H135" s="104">
        <v>0</v>
      </c>
      <c r="I135" s="105">
        <v>0</v>
      </c>
      <c r="J135" s="106">
        <v>10</v>
      </c>
      <c r="K135" s="68">
        <f t="shared" ref="K135:K162" si="14">ROUNDDOWN(J135*3.5,2)</f>
        <v>35</v>
      </c>
      <c r="L135" s="68">
        <f t="shared" si="10"/>
        <v>2.4500000000000002</v>
      </c>
      <c r="M135" s="6">
        <f t="shared" si="11"/>
        <v>37.450000000000003</v>
      </c>
      <c r="N135" s="68">
        <f t="shared" si="12"/>
        <v>2.4500000000000002</v>
      </c>
      <c r="O135" s="68">
        <f t="shared" si="13"/>
        <v>37.450000000000003</v>
      </c>
      <c r="P135" s="68">
        <v>37.5</v>
      </c>
      <c r="Q135" s="77"/>
    </row>
    <row r="136" spans="1:17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3" t="s">
        <v>3222</v>
      </c>
      <c r="H136" s="104">
        <v>35</v>
      </c>
      <c r="I136" s="105">
        <v>2.44</v>
      </c>
      <c r="J136" s="106">
        <v>6</v>
      </c>
      <c r="K136" s="68">
        <f t="shared" si="14"/>
        <v>21</v>
      </c>
      <c r="L136" s="68">
        <f t="shared" si="10"/>
        <v>1.47</v>
      </c>
      <c r="M136" s="6">
        <f t="shared" si="11"/>
        <v>22.47</v>
      </c>
      <c r="N136" s="68">
        <f t="shared" si="12"/>
        <v>3.91</v>
      </c>
      <c r="O136" s="68">
        <f t="shared" si="13"/>
        <v>59.91</v>
      </c>
      <c r="P136" s="68">
        <v>60</v>
      </c>
      <c r="Q136" s="77"/>
    </row>
    <row r="137" spans="1:17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3" t="s">
        <v>3222</v>
      </c>
      <c r="H137" s="104">
        <v>976.5</v>
      </c>
      <c r="I137" s="105">
        <v>68.349999999999994</v>
      </c>
      <c r="J137" s="106">
        <v>103</v>
      </c>
      <c r="K137" s="68">
        <f t="shared" si="14"/>
        <v>360.5</v>
      </c>
      <c r="L137" s="68">
        <f t="shared" si="10"/>
        <v>25.23</v>
      </c>
      <c r="M137" s="6">
        <f t="shared" si="11"/>
        <v>385.73</v>
      </c>
      <c r="N137" s="68">
        <f t="shared" si="12"/>
        <v>93.58</v>
      </c>
      <c r="O137" s="68">
        <f t="shared" si="13"/>
        <v>1430.58</v>
      </c>
      <c r="P137" s="68">
        <v>1430.75</v>
      </c>
      <c r="Q137" s="77"/>
    </row>
    <row r="138" spans="1:17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3" t="s">
        <v>3224</v>
      </c>
      <c r="H138" s="104">
        <v>31.5</v>
      </c>
      <c r="I138" s="105">
        <v>2.2000000000000002</v>
      </c>
      <c r="J138" s="106">
        <v>13</v>
      </c>
      <c r="K138" s="68">
        <f t="shared" si="14"/>
        <v>45.5</v>
      </c>
      <c r="L138" s="68">
        <f t="shared" si="10"/>
        <v>3.18</v>
      </c>
      <c r="M138" s="6">
        <f t="shared" si="11"/>
        <v>48.68</v>
      </c>
      <c r="N138" s="68">
        <f t="shared" si="12"/>
        <v>5.3800000000000008</v>
      </c>
      <c r="O138" s="68">
        <f t="shared" si="13"/>
        <v>82.38</v>
      </c>
      <c r="P138" s="68">
        <v>82.5</v>
      </c>
      <c r="Q138" s="77"/>
    </row>
    <row r="139" spans="1:17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3" t="s">
        <v>3</v>
      </c>
      <c r="H139" s="104">
        <v>0</v>
      </c>
      <c r="I139" s="105">
        <v>0</v>
      </c>
      <c r="J139" s="106">
        <v>21</v>
      </c>
      <c r="K139" s="68">
        <f t="shared" si="14"/>
        <v>73.5</v>
      </c>
      <c r="L139" s="68">
        <f t="shared" si="10"/>
        <v>5.14</v>
      </c>
      <c r="M139" s="6">
        <f t="shared" si="11"/>
        <v>78.64</v>
      </c>
      <c r="N139" s="68">
        <f t="shared" si="12"/>
        <v>5.14</v>
      </c>
      <c r="O139" s="68">
        <f t="shared" si="13"/>
        <v>78.64</v>
      </c>
      <c r="P139" s="68">
        <v>78.75</v>
      </c>
      <c r="Q139" s="77"/>
    </row>
    <row r="140" spans="1:17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3" t="s">
        <v>3</v>
      </c>
      <c r="H140" s="104">
        <v>0</v>
      </c>
      <c r="I140" s="105">
        <v>0</v>
      </c>
      <c r="J140" s="106">
        <v>54</v>
      </c>
      <c r="K140" s="68">
        <f t="shared" si="14"/>
        <v>189</v>
      </c>
      <c r="L140" s="68">
        <f t="shared" ref="L140:L162" si="15">ROUNDDOWN(K140*7%,2)</f>
        <v>13.23</v>
      </c>
      <c r="M140" s="6">
        <f t="shared" ref="M140:M162" si="16">ROUNDDOWN(K140+L140,2)</f>
        <v>202.23</v>
      </c>
      <c r="N140" s="68">
        <f t="shared" si="12"/>
        <v>13.23</v>
      </c>
      <c r="O140" s="68">
        <f t="shared" si="13"/>
        <v>202.23</v>
      </c>
      <c r="P140" s="68">
        <v>202.25</v>
      </c>
      <c r="Q140" s="77"/>
    </row>
    <row r="141" spans="1:17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3" t="s">
        <v>3</v>
      </c>
      <c r="H141" s="104">
        <v>0</v>
      </c>
      <c r="I141" s="105">
        <v>0</v>
      </c>
      <c r="J141" s="106">
        <v>28</v>
      </c>
      <c r="K141" s="68">
        <f t="shared" si="14"/>
        <v>98</v>
      </c>
      <c r="L141" s="68">
        <f t="shared" si="15"/>
        <v>6.86</v>
      </c>
      <c r="M141" s="6">
        <f t="shared" si="16"/>
        <v>104.86</v>
      </c>
      <c r="N141" s="68">
        <f t="shared" si="12"/>
        <v>6.86</v>
      </c>
      <c r="O141" s="68">
        <f t="shared" si="13"/>
        <v>104.86</v>
      </c>
      <c r="P141" s="68">
        <v>105</v>
      </c>
      <c r="Q141" s="77"/>
    </row>
    <row r="142" spans="1:17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3" t="s">
        <v>3224</v>
      </c>
      <c r="H142" s="104">
        <v>133</v>
      </c>
      <c r="I142" s="105">
        <v>9.31</v>
      </c>
      <c r="J142" s="106">
        <v>31</v>
      </c>
      <c r="K142" s="68">
        <f t="shared" si="14"/>
        <v>108.5</v>
      </c>
      <c r="L142" s="68">
        <f t="shared" si="15"/>
        <v>7.59</v>
      </c>
      <c r="M142" s="6">
        <f t="shared" si="16"/>
        <v>116.09</v>
      </c>
      <c r="N142" s="68">
        <f t="shared" si="12"/>
        <v>16.899999999999999</v>
      </c>
      <c r="O142" s="68">
        <f t="shared" si="13"/>
        <v>258.39999999999998</v>
      </c>
      <c r="P142" s="68">
        <v>258.5</v>
      </c>
      <c r="Q142" s="77"/>
    </row>
    <row r="143" spans="1:17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3" t="s">
        <v>3</v>
      </c>
      <c r="H143" s="104">
        <v>0</v>
      </c>
      <c r="I143" s="105">
        <v>0</v>
      </c>
      <c r="J143" s="106">
        <v>48</v>
      </c>
      <c r="K143" s="68">
        <f t="shared" si="14"/>
        <v>168</v>
      </c>
      <c r="L143" s="68">
        <f t="shared" si="15"/>
        <v>11.76</v>
      </c>
      <c r="M143" s="6">
        <f t="shared" si="16"/>
        <v>179.76</v>
      </c>
      <c r="N143" s="68">
        <f t="shared" si="12"/>
        <v>11.76</v>
      </c>
      <c r="O143" s="68">
        <f t="shared" si="13"/>
        <v>179.76</v>
      </c>
      <c r="P143" s="68">
        <v>180</v>
      </c>
      <c r="Q143" s="77"/>
    </row>
    <row r="144" spans="1:17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3" t="s">
        <v>3</v>
      </c>
      <c r="H144" s="104">
        <v>0</v>
      </c>
      <c r="I144" s="105">
        <v>0</v>
      </c>
      <c r="J144" s="106">
        <v>25</v>
      </c>
      <c r="K144" s="68">
        <f t="shared" si="14"/>
        <v>87.5</v>
      </c>
      <c r="L144" s="68">
        <f t="shared" si="15"/>
        <v>6.12</v>
      </c>
      <c r="M144" s="6">
        <f t="shared" si="16"/>
        <v>93.62</v>
      </c>
      <c r="N144" s="68">
        <f t="shared" si="12"/>
        <v>6.12</v>
      </c>
      <c r="O144" s="68">
        <f t="shared" si="13"/>
        <v>93.62</v>
      </c>
      <c r="P144" s="68">
        <v>93.75</v>
      </c>
      <c r="Q144" s="77"/>
    </row>
    <row r="145" spans="1:17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3" t="s">
        <v>3</v>
      </c>
      <c r="H145" s="104">
        <v>0</v>
      </c>
      <c r="I145" s="105">
        <v>0</v>
      </c>
      <c r="J145" s="106">
        <v>24</v>
      </c>
      <c r="K145" s="68">
        <f t="shared" si="14"/>
        <v>84</v>
      </c>
      <c r="L145" s="68">
        <f t="shared" si="15"/>
        <v>5.88</v>
      </c>
      <c r="M145" s="6">
        <f t="shared" si="16"/>
        <v>89.88</v>
      </c>
      <c r="N145" s="68">
        <f t="shared" si="12"/>
        <v>5.88</v>
      </c>
      <c r="O145" s="68">
        <f t="shared" si="13"/>
        <v>89.88</v>
      </c>
      <c r="P145" s="68">
        <v>90</v>
      </c>
      <c r="Q145" s="77"/>
    </row>
    <row r="146" spans="1:17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3" t="s">
        <v>3</v>
      </c>
      <c r="H146" s="104">
        <v>0</v>
      </c>
      <c r="I146" s="105">
        <v>0</v>
      </c>
      <c r="J146" s="106">
        <v>43</v>
      </c>
      <c r="K146" s="68">
        <f t="shared" si="14"/>
        <v>150.5</v>
      </c>
      <c r="L146" s="68">
        <f t="shared" si="15"/>
        <v>10.53</v>
      </c>
      <c r="M146" s="6">
        <f t="shared" si="16"/>
        <v>161.03</v>
      </c>
      <c r="N146" s="68">
        <f t="shared" si="12"/>
        <v>10.53</v>
      </c>
      <c r="O146" s="68">
        <f t="shared" si="13"/>
        <v>161.03</v>
      </c>
      <c r="P146" s="68">
        <v>161.25</v>
      </c>
      <c r="Q146" s="77"/>
    </row>
    <row r="147" spans="1:17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3" t="s">
        <v>3</v>
      </c>
      <c r="H147" s="104">
        <v>0</v>
      </c>
      <c r="I147" s="105">
        <v>0</v>
      </c>
      <c r="J147" s="106">
        <v>27</v>
      </c>
      <c r="K147" s="68">
        <f t="shared" si="14"/>
        <v>94.5</v>
      </c>
      <c r="L147" s="68">
        <f t="shared" si="15"/>
        <v>6.61</v>
      </c>
      <c r="M147" s="6">
        <f t="shared" si="16"/>
        <v>101.11</v>
      </c>
      <c r="N147" s="68">
        <f t="shared" si="12"/>
        <v>6.61</v>
      </c>
      <c r="O147" s="68">
        <f t="shared" si="13"/>
        <v>101.11</v>
      </c>
      <c r="P147" s="68">
        <v>101.25</v>
      </c>
      <c r="Q147" s="77"/>
    </row>
    <row r="148" spans="1:17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3" t="s">
        <v>3</v>
      </c>
      <c r="H148" s="104">
        <v>0</v>
      </c>
      <c r="I148" s="105">
        <v>0</v>
      </c>
      <c r="J148" s="106">
        <v>79</v>
      </c>
      <c r="K148" s="68">
        <f t="shared" si="14"/>
        <v>276.5</v>
      </c>
      <c r="L148" s="68">
        <f t="shared" si="15"/>
        <v>19.350000000000001</v>
      </c>
      <c r="M148" s="6">
        <f t="shared" si="16"/>
        <v>295.85000000000002</v>
      </c>
      <c r="N148" s="68">
        <f t="shared" si="12"/>
        <v>19.350000000000001</v>
      </c>
      <c r="O148" s="68">
        <f t="shared" si="13"/>
        <v>295.85000000000002</v>
      </c>
      <c r="P148" s="68">
        <v>296</v>
      </c>
      <c r="Q148" s="77"/>
    </row>
    <row r="149" spans="1:17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3" t="s">
        <v>3</v>
      </c>
      <c r="H149" s="104">
        <v>0</v>
      </c>
      <c r="I149" s="105">
        <v>0</v>
      </c>
      <c r="J149" s="106">
        <v>32</v>
      </c>
      <c r="K149" s="68">
        <f t="shared" si="14"/>
        <v>112</v>
      </c>
      <c r="L149" s="68">
        <f t="shared" si="15"/>
        <v>7.84</v>
      </c>
      <c r="M149" s="6">
        <f t="shared" si="16"/>
        <v>119.84</v>
      </c>
      <c r="N149" s="68">
        <f t="shared" si="12"/>
        <v>7.84</v>
      </c>
      <c r="O149" s="68">
        <f t="shared" si="13"/>
        <v>119.84</v>
      </c>
      <c r="P149" s="68">
        <v>120</v>
      </c>
      <c r="Q149" s="77"/>
    </row>
    <row r="150" spans="1:17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3" t="s">
        <v>3</v>
      </c>
      <c r="H150" s="104">
        <v>0</v>
      </c>
      <c r="I150" s="105">
        <v>0</v>
      </c>
      <c r="J150" s="106">
        <v>10</v>
      </c>
      <c r="K150" s="68">
        <f t="shared" si="14"/>
        <v>35</v>
      </c>
      <c r="L150" s="68">
        <f t="shared" si="15"/>
        <v>2.4500000000000002</v>
      </c>
      <c r="M150" s="6">
        <f t="shared" si="16"/>
        <v>37.450000000000003</v>
      </c>
      <c r="N150" s="68">
        <f t="shared" si="12"/>
        <v>2.4500000000000002</v>
      </c>
      <c r="O150" s="68">
        <f t="shared" si="13"/>
        <v>37.450000000000003</v>
      </c>
      <c r="P150" s="68">
        <v>37.5</v>
      </c>
      <c r="Q150" s="77"/>
    </row>
    <row r="151" spans="1:17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3" t="s">
        <v>3</v>
      </c>
      <c r="H151" s="104">
        <v>0</v>
      </c>
      <c r="I151" s="105">
        <v>0</v>
      </c>
      <c r="J151" s="106">
        <v>34</v>
      </c>
      <c r="K151" s="68">
        <f t="shared" si="14"/>
        <v>119</v>
      </c>
      <c r="L151" s="68">
        <f t="shared" si="15"/>
        <v>8.33</v>
      </c>
      <c r="M151" s="6">
        <f t="shared" si="16"/>
        <v>127.33</v>
      </c>
      <c r="N151" s="68">
        <f t="shared" si="12"/>
        <v>8.33</v>
      </c>
      <c r="O151" s="68">
        <f t="shared" si="13"/>
        <v>127.33</v>
      </c>
      <c r="P151" s="68">
        <v>127.5</v>
      </c>
      <c r="Q151" s="77"/>
    </row>
    <row r="152" spans="1:17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3" t="s">
        <v>3</v>
      </c>
      <c r="H152" s="104">
        <v>0</v>
      </c>
      <c r="I152" s="105">
        <v>0</v>
      </c>
      <c r="J152" s="106">
        <v>26</v>
      </c>
      <c r="K152" s="68">
        <f t="shared" si="14"/>
        <v>91</v>
      </c>
      <c r="L152" s="68">
        <f t="shared" si="15"/>
        <v>6.37</v>
      </c>
      <c r="M152" s="6">
        <f t="shared" si="16"/>
        <v>97.37</v>
      </c>
      <c r="N152" s="68">
        <f t="shared" si="12"/>
        <v>6.37</v>
      </c>
      <c r="O152" s="68">
        <f t="shared" si="13"/>
        <v>97.37</v>
      </c>
      <c r="P152" s="68">
        <v>97.5</v>
      </c>
      <c r="Q152" s="77"/>
    </row>
    <row r="153" spans="1:17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3" t="s">
        <v>3</v>
      </c>
      <c r="H153" s="104">
        <v>0</v>
      </c>
      <c r="I153" s="105">
        <v>0</v>
      </c>
      <c r="J153" s="106">
        <v>18</v>
      </c>
      <c r="K153" s="68">
        <f t="shared" si="14"/>
        <v>63</v>
      </c>
      <c r="L153" s="68">
        <f t="shared" si="15"/>
        <v>4.41</v>
      </c>
      <c r="M153" s="6">
        <f t="shared" si="16"/>
        <v>67.41</v>
      </c>
      <c r="N153" s="68">
        <f t="shared" si="12"/>
        <v>4.41</v>
      </c>
      <c r="O153" s="68">
        <f t="shared" si="13"/>
        <v>67.41</v>
      </c>
      <c r="P153" s="68">
        <v>67.5</v>
      </c>
      <c r="Q153" s="77"/>
    </row>
    <row r="154" spans="1:17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3" t="s">
        <v>3</v>
      </c>
      <c r="H154" s="104">
        <v>0</v>
      </c>
      <c r="I154" s="105">
        <v>0</v>
      </c>
      <c r="J154" s="106">
        <v>18</v>
      </c>
      <c r="K154" s="68">
        <f t="shared" si="14"/>
        <v>63</v>
      </c>
      <c r="L154" s="68">
        <f t="shared" si="15"/>
        <v>4.41</v>
      </c>
      <c r="M154" s="6">
        <f t="shared" si="16"/>
        <v>67.41</v>
      </c>
      <c r="N154" s="68">
        <f t="shared" si="12"/>
        <v>4.41</v>
      </c>
      <c r="O154" s="68">
        <f t="shared" si="13"/>
        <v>67.41</v>
      </c>
      <c r="P154" s="68">
        <v>67.5</v>
      </c>
      <c r="Q154" s="77"/>
    </row>
    <row r="155" spans="1:17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3" t="s">
        <v>3</v>
      </c>
      <c r="H155" s="104">
        <v>0</v>
      </c>
      <c r="I155" s="105">
        <v>0</v>
      </c>
      <c r="J155" s="106">
        <v>9</v>
      </c>
      <c r="K155" s="68">
        <f t="shared" si="14"/>
        <v>31.5</v>
      </c>
      <c r="L155" s="68">
        <f t="shared" si="15"/>
        <v>2.2000000000000002</v>
      </c>
      <c r="M155" s="6">
        <f t="shared" si="16"/>
        <v>33.700000000000003</v>
      </c>
      <c r="N155" s="68">
        <f t="shared" si="12"/>
        <v>2.2000000000000002</v>
      </c>
      <c r="O155" s="68">
        <f t="shared" si="13"/>
        <v>33.700000000000003</v>
      </c>
      <c r="P155" s="68">
        <v>33.75</v>
      </c>
      <c r="Q155" s="77"/>
    </row>
    <row r="156" spans="1:17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3" t="s">
        <v>3</v>
      </c>
      <c r="H156" s="104">
        <v>0</v>
      </c>
      <c r="I156" s="105">
        <v>0</v>
      </c>
      <c r="J156" s="106">
        <v>53</v>
      </c>
      <c r="K156" s="68">
        <f t="shared" si="14"/>
        <v>185.5</v>
      </c>
      <c r="L156" s="68">
        <f t="shared" si="15"/>
        <v>12.98</v>
      </c>
      <c r="M156" s="6">
        <f t="shared" si="16"/>
        <v>198.48</v>
      </c>
      <c r="N156" s="68">
        <f t="shared" si="12"/>
        <v>12.98</v>
      </c>
      <c r="O156" s="68">
        <f t="shared" si="13"/>
        <v>198.48</v>
      </c>
      <c r="P156" s="68">
        <v>198.5</v>
      </c>
      <c r="Q156" s="77"/>
    </row>
    <row r="157" spans="1:17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3" t="s">
        <v>3225</v>
      </c>
      <c r="H157" s="104">
        <v>4459</v>
      </c>
      <c r="I157" s="105">
        <v>312.11</v>
      </c>
      <c r="J157" s="106">
        <v>22</v>
      </c>
      <c r="K157" s="68">
        <f t="shared" si="14"/>
        <v>77</v>
      </c>
      <c r="L157" s="68">
        <f t="shared" si="15"/>
        <v>5.39</v>
      </c>
      <c r="M157" s="6">
        <f t="shared" si="16"/>
        <v>82.39</v>
      </c>
      <c r="N157" s="68">
        <f t="shared" si="12"/>
        <v>317.5</v>
      </c>
      <c r="O157" s="68">
        <f t="shared" si="13"/>
        <v>4853.5</v>
      </c>
      <c r="P157" s="68">
        <v>4853.5</v>
      </c>
      <c r="Q157" s="77"/>
    </row>
    <row r="158" spans="1:17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3" t="s">
        <v>3</v>
      </c>
      <c r="H158" s="104">
        <v>0</v>
      </c>
      <c r="I158" s="105">
        <v>0</v>
      </c>
      <c r="J158" s="106">
        <v>45</v>
      </c>
      <c r="K158" s="68">
        <f t="shared" si="14"/>
        <v>157.5</v>
      </c>
      <c r="L158" s="68">
        <f t="shared" si="15"/>
        <v>11.02</v>
      </c>
      <c r="M158" s="6">
        <f t="shared" si="16"/>
        <v>168.52</v>
      </c>
      <c r="N158" s="68">
        <f t="shared" si="12"/>
        <v>11.02</v>
      </c>
      <c r="O158" s="68">
        <f t="shared" si="13"/>
        <v>168.52</v>
      </c>
      <c r="P158" s="68">
        <v>168.75</v>
      </c>
      <c r="Q158" s="77"/>
    </row>
    <row r="159" spans="1:17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3" t="s">
        <v>3</v>
      </c>
      <c r="H159" s="104">
        <v>0</v>
      </c>
      <c r="I159" s="105">
        <v>0</v>
      </c>
      <c r="J159" s="106">
        <v>16</v>
      </c>
      <c r="K159" s="68">
        <f t="shared" si="14"/>
        <v>56</v>
      </c>
      <c r="L159" s="68">
        <f t="shared" si="15"/>
        <v>3.92</v>
      </c>
      <c r="M159" s="6">
        <f t="shared" si="16"/>
        <v>59.92</v>
      </c>
      <c r="N159" s="68">
        <f t="shared" si="12"/>
        <v>3.92</v>
      </c>
      <c r="O159" s="68">
        <f t="shared" si="13"/>
        <v>59.92</v>
      </c>
      <c r="P159" s="68">
        <v>60</v>
      </c>
      <c r="Q159" s="77"/>
    </row>
    <row r="160" spans="1:17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3" t="s">
        <v>3</v>
      </c>
      <c r="H160" s="104">
        <v>0</v>
      </c>
      <c r="I160" s="105">
        <v>0</v>
      </c>
      <c r="J160" s="106">
        <v>35</v>
      </c>
      <c r="K160" s="68">
        <f t="shared" si="14"/>
        <v>122.5</v>
      </c>
      <c r="L160" s="68">
        <f t="shared" si="15"/>
        <v>8.57</v>
      </c>
      <c r="M160" s="6">
        <f t="shared" si="16"/>
        <v>131.07</v>
      </c>
      <c r="N160" s="68">
        <f t="shared" si="12"/>
        <v>8.57</v>
      </c>
      <c r="O160" s="68">
        <f t="shared" si="13"/>
        <v>131.07</v>
      </c>
      <c r="P160" s="68">
        <v>131.25</v>
      </c>
      <c r="Q160" s="77"/>
    </row>
    <row r="161" spans="1:17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3" t="s">
        <v>3</v>
      </c>
      <c r="H161" s="104">
        <v>0</v>
      </c>
      <c r="I161" s="105">
        <v>0</v>
      </c>
      <c r="J161" s="106">
        <v>11</v>
      </c>
      <c r="K161" s="68">
        <f t="shared" si="14"/>
        <v>38.5</v>
      </c>
      <c r="L161" s="68">
        <f t="shared" si="15"/>
        <v>2.69</v>
      </c>
      <c r="M161" s="6">
        <f t="shared" si="16"/>
        <v>41.19</v>
      </c>
      <c r="N161" s="68">
        <f t="shared" si="12"/>
        <v>2.69</v>
      </c>
      <c r="O161" s="68">
        <f t="shared" si="13"/>
        <v>41.19</v>
      </c>
      <c r="P161" s="68">
        <v>41.25</v>
      </c>
      <c r="Q161" s="77"/>
    </row>
    <row r="162" spans="1:17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3" t="s">
        <v>3</v>
      </c>
      <c r="H162" s="104">
        <v>0</v>
      </c>
      <c r="I162" s="105">
        <v>0</v>
      </c>
      <c r="J162" s="106">
        <v>5</v>
      </c>
      <c r="K162" s="68">
        <f t="shared" si="14"/>
        <v>17.5</v>
      </c>
      <c r="L162" s="68">
        <f t="shared" si="15"/>
        <v>1.22</v>
      </c>
      <c r="M162" s="6">
        <f t="shared" si="16"/>
        <v>18.72</v>
      </c>
      <c r="N162" s="68">
        <f t="shared" si="12"/>
        <v>1.22</v>
      </c>
      <c r="O162" s="68">
        <f t="shared" si="13"/>
        <v>18.72</v>
      </c>
      <c r="P162" s="68">
        <v>18.75</v>
      </c>
      <c r="Q162" s="77"/>
    </row>
    <row r="163" spans="1:17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3" t="s">
        <v>3</v>
      </c>
      <c r="H163" s="104">
        <v>0</v>
      </c>
      <c r="I163" s="105">
        <v>0</v>
      </c>
      <c r="J163" s="106">
        <v>98</v>
      </c>
      <c r="K163" s="68">
        <f t="shared" ref="K163:K226" si="17">ROUNDDOWN(J163*3.5,2)</f>
        <v>343</v>
      </c>
      <c r="L163" s="68">
        <f t="shared" ref="L163:L226" si="18">ROUNDDOWN(K163*7%,2)</f>
        <v>24.01</v>
      </c>
      <c r="M163" s="6">
        <f t="shared" ref="M163:M225" si="19">ROUNDDOWN(K163+L163,2)</f>
        <v>367.01</v>
      </c>
      <c r="N163" s="68">
        <f t="shared" si="12"/>
        <v>24.01</v>
      </c>
      <c r="O163" s="68">
        <f t="shared" si="13"/>
        <v>367.01</v>
      </c>
      <c r="P163" s="68">
        <v>367.25</v>
      </c>
      <c r="Q163" s="77"/>
    </row>
    <row r="164" spans="1:17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3" t="s">
        <v>3</v>
      </c>
      <c r="H164" s="104">
        <v>0</v>
      </c>
      <c r="I164" s="105">
        <v>0</v>
      </c>
      <c r="J164" s="106">
        <v>70</v>
      </c>
      <c r="K164" s="68">
        <f t="shared" si="17"/>
        <v>245</v>
      </c>
      <c r="L164" s="68">
        <f t="shared" si="18"/>
        <v>17.149999999999999</v>
      </c>
      <c r="M164" s="6">
        <f t="shared" si="19"/>
        <v>262.14999999999998</v>
      </c>
      <c r="N164" s="68">
        <f t="shared" si="12"/>
        <v>17.149999999999999</v>
      </c>
      <c r="O164" s="68">
        <f t="shared" si="13"/>
        <v>262.14999999999998</v>
      </c>
      <c r="P164" s="68">
        <v>262.25</v>
      </c>
      <c r="Q164" s="77"/>
    </row>
    <row r="165" spans="1:17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3" t="s">
        <v>3</v>
      </c>
      <c r="H165" s="104">
        <v>0</v>
      </c>
      <c r="I165" s="105">
        <v>0</v>
      </c>
      <c r="J165" s="106">
        <v>86</v>
      </c>
      <c r="K165" s="68">
        <f t="shared" si="17"/>
        <v>301</v>
      </c>
      <c r="L165" s="68">
        <f t="shared" si="18"/>
        <v>21.07</v>
      </c>
      <c r="M165" s="6">
        <f t="shared" si="19"/>
        <v>322.07</v>
      </c>
      <c r="N165" s="68">
        <f t="shared" si="12"/>
        <v>21.07</v>
      </c>
      <c r="O165" s="68">
        <f t="shared" si="13"/>
        <v>322.07</v>
      </c>
      <c r="P165" s="68">
        <v>322.25</v>
      </c>
      <c r="Q165" s="77"/>
    </row>
    <row r="166" spans="1:17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3" t="s">
        <v>3</v>
      </c>
      <c r="H166" s="104">
        <v>0</v>
      </c>
      <c r="I166" s="105">
        <v>0</v>
      </c>
      <c r="J166" s="106">
        <v>78</v>
      </c>
      <c r="K166" s="68">
        <f t="shared" si="17"/>
        <v>273</v>
      </c>
      <c r="L166" s="68">
        <f t="shared" si="18"/>
        <v>19.11</v>
      </c>
      <c r="M166" s="6">
        <f t="shared" si="19"/>
        <v>292.11</v>
      </c>
      <c r="N166" s="68">
        <f t="shared" si="12"/>
        <v>19.11</v>
      </c>
      <c r="O166" s="68">
        <f t="shared" si="13"/>
        <v>292.11</v>
      </c>
      <c r="P166" s="68">
        <v>292.25</v>
      </c>
      <c r="Q166" s="77"/>
    </row>
    <row r="167" spans="1:17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3" t="s">
        <v>3</v>
      </c>
      <c r="H167" s="104">
        <v>0</v>
      </c>
      <c r="I167" s="105">
        <v>0</v>
      </c>
      <c r="J167" s="106">
        <v>12</v>
      </c>
      <c r="K167" s="68">
        <f t="shared" si="17"/>
        <v>42</v>
      </c>
      <c r="L167" s="68">
        <f t="shared" si="18"/>
        <v>2.94</v>
      </c>
      <c r="M167" s="6">
        <f t="shared" si="19"/>
        <v>44.94</v>
      </c>
      <c r="N167" s="68">
        <f t="shared" si="12"/>
        <v>2.94</v>
      </c>
      <c r="O167" s="68">
        <f t="shared" si="13"/>
        <v>44.94</v>
      </c>
      <c r="P167" s="68">
        <v>45</v>
      </c>
      <c r="Q167" s="77"/>
    </row>
    <row r="168" spans="1:17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3" t="s">
        <v>3</v>
      </c>
      <c r="H168" s="104">
        <v>0</v>
      </c>
      <c r="I168" s="105">
        <v>0</v>
      </c>
      <c r="J168" s="106">
        <v>69</v>
      </c>
      <c r="K168" s="68">
        <f t="shared" si="17"/>
        <v>241.5</v>
      </c>
      <c r="L168" s="68">
        <f t="shared" si="18"/>
        <v>16.899999999999999</v>
      </c>
      <c r="M168" s="6">
        <f t="shared" si="19"/>
        <v>258.39999999999998</v>
      </c>
      <c r="N168" s="68">
        <f t="shared" si="12"/>
        <v>16.899999999999999</v>
      </c>
      <c r="O168" s="68">
        <f t="shared" si="13"/>
        <v>258.39999999999998</v>
      </c>
      <c r="P168" s="68">
        <v>258.5</v>
      </c>
      <c r="Q168" s="77"/>
    </row>
    <row r="169" spans="1:17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3" t="s">
        <v>3</v>
      </c>
      <c r="H169" s="104">
        <v>0</v>
      </c>
      <c r="I169" s="105">
        <v>0</v>
      </c>
      <c r="J169" s="106">
        <v>147</v>
      </c>
      <c r="K169" s="68">
        <f t="shared" si="17"/>
        <v>514.5</v>
      </c>
      <c r="L169" s="68">
        <f t="shared" si="18"/>
        <v>36.01</v>
      </c>
      <c r="M169" s="6">
        <f t="shared" si="19"/>
        <v>550.51</v>
      </c>
      <c r="N169" s="68">
        <f t="shared" si="12"/>
        <v>36.01</v>
      </c>
      <c r="O169" s="68">
        <f t="shared" si="13"/>
        <v>550.51</v>
      </c>
      <c r="P169" s="68">
        <v>550.75</v>
      </c>
      <c r="Q169" s="77"/>
    </row>
    <row r="170" spans="1:17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3" t="s">
        <v>3</v>
      </c>
      <c r="H170" s="104">
        <v>0</v>
      </c>
      <c r="I170" s="105">
        <v>0</v>
      </c>
      <c r="J170" s="106">
        <v>116</v>
      </c>
      <c r="K170" s="68">
        <f t="shared" si="17"/>
        <v>406</v>
      </c>
      <c r="L170" s="68">
        <f t="shared" si="18"/>
        <v>28.42</v>
      </c>
      <c r="M170" s="6">
        <f t="shared" si="19"/>
        <v>434.42</v>
      </c>
      <c r="N170" s="68">
        <f t="shared" si="12"/>
        <v>28.42</v>
      </c>
      <c r="O170" s="68">
        <f t="shared" si="13"/>
        <v>434.42</v>
      </c>
      <c r="P170" s="68">
        <v>434.5</v>
      </c>
      <c r="Q170" s="77"/>
    </row>
    <row r="171" spans="1:17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3" t="s">
        <v>3</v>
      </c>
      <c r="H171" s="104">
        <v>0</v>
      </c>
      <c r="I171" s="105">
        <v>0</v>
      </c>
      <c r="J171" s="106">
        <v>31</v>
      </c>
      <c r="K171" s="68">
        <f t="shared" si="17"/>
        <v>108.5</v>
      </c>
      <c r="L171" s="68">
        <f t="shared" si="18"/>
        <v>7.59</v>
      </c>
      <c r="M171" s="6">
        <f t="shared" si="19"/>
        <v>116.09</v>
      </c>
      <c r="N171" s="68">
        <f t="shared" si="12"/>
        <v>7.59</v>
      </c>
      <c r="O171" s="68">
        <f t="shared" si="13"/>
        <v>116.09</v>
      </c>
      <c r="P171" s="68">
        <v>116.25</v>
      </c>
      <c r="Q171" s="77"/>
    </row>
    <row r="172" spans="1:17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3" t="s">
        <v>3</v>
      </c>
      <c r="H172" s="104">
        <v>0</v>
      </c>
      <c r="I172" s="105">
        <v>0</v>
      </c>
      <c r="J172" s="106">
        <v>105</v>
      </c>
      <c r="K172" s="68">
        <f t="shared" si="17"/>
        <v>367.5</v>
      </c>
      <c r="L172" s="68">
        <f t="shared" si="18"/>
        <v>25.72</v>
      </c>
      <c r="M172" s="6">
        <f t="shared" si="19"/>
        <v>393.22</v>
      </c>
      <c r="N172" s="68">
        <f t="shared" si="12"/>
        <v>25.72</v>
      </c>
      <c r="O172" s="68">
        <f t="shared" si="13"/>
        <v>393.22</v>
      </c>
      <c r="P172" s="68">
        <v>393.25</v>
      </c>
      <c r="Q172" s="77"/>
    </row>
    <row r="173" spans="1:17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3" t="s">
        <v>3</v>
      </c>
      <c r="H173" s="104">
        <v>0</v>
      </c>
      <c r="I173" s="105">
        <v>0</v>
      </c>
      <c r="J173" s="106">
        <v>14</v>
      </c>
      <c r="K173" s="68">
        <f t="shared" si="17"/>
        <v>49</v>
      </c>
      <c r="L173" s="68">
        <f t="shared" si="18"/>
        <v>3.43</v>
      </c>
      <c r="M173" s="6">
        <f t="shared" si="19"/>
        <v>52.43</v>
      </c>
      <c r="N173" s="68">
        <f t="shared" si="12"/>
        <v>3.43</v>
      </c>
      <c r="O173" s="68">
        <f t="shared" si="13"/>
        <v>52.43</v>
      </c>
      <c r="P173" s="68">
        <v>52.5</v>
      </c>
      <c r="Q173" s="77"/>
    </row>
    <row r="174" spans="1:17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3" t="s">
        <v>3</v>
      </c>
      <c r="H174" s="104">
        <v>0</v>
      </c>
      <c r="I174" s="105">
        <v>0</v>
      </c>
      <c r="J174" s="106">
        <v>2</v>
      </c>
      <c r="K174" s="68">
        <f t="shared" si="17"/>
        <v>7</v>
      </c>
      <c r="L174" s="68">
        <f t="shared" si="18"/>
        <v>0.49</v>
      </c>
      <c r="M174" s="6">
        <f t="shared" si="19"/>
        <v>7.49</v>
      </c>
      <c r="N174" s="68">
        <f t="shared" si="12"/>
        <v>0.49</v>
      </c>
      <c r="O174" s="68">
        <f t="shared" si="13"/>
        <v>7.49</v>
      </c>
      <c r="P174" s="68">
        <v>7.5</v>
      </c>
      <c r="Q174" s="77"/>
    </row>
    <row r="175" spans="1:17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3" t="s">
        <v>3</v>
      </c>
      <c r="H175" s="104">
        <v>0</v>
      </c>
      <c r="I175" s="105">
        <v>0</v>
      </c>
      <c r="J175" s="106">
        <v>230</v>
      </c>
      <c r="K175" s="68">
        <f t="shared" si="17"/>
        <v>805</v>
      </c>
      <c r="L175" s="68">
        <f t="shared" si="18"/>
        <v>56.35</v>
      </c>
      <c r="M175" s="6">
        <f t="shared" si="19"/>
        <v>861.35</v>
      </c>
      <c r="N175" s="68">
        <f t="shared" si="12"/>
        <v>56.35</v>
      </c>
      <c r="O175" s="68">
        <f t="shared" si="13"/>
        <v>861.35</v>
      </c>
      <c r="P175" s="68">
        <v>861.5</v>
      </c>
      <c r="Q175" s="77"/>
    </row>
    <row r="176" spans="1:17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3" t="s">
        <v>3</v>
      </c>
      <c r="H176" s="104">
        <v>0</v>
      </c>
      <c r="I176" s="105">
        <v>0</v>
      </c>
      <c r="J176" s="106">
        <v>242</v>
      </c>
      <c r="K176" s="68">
        <f t="shared" si="17"/>
        <v>847</v>
      </c>
      <c r="L176" s="68">
        <f t="shared" si="18"/>
        <v>59.29</v>
      </c>
      <c r="M176" s="6">
        <f t="shared" si="19"/>
        <v>906.29</v>
      </c>
      <c r="N176" s="68">
        <f t="shared" si="12"/>
        <v>59.29</v>
      </c>
      <c r="O176" s="68">
        <f t="shared" si="13"/>
        <v>906.29</v>
      </c>
      <c r="P176" s="68">
        <v>906.5</v>
      </c>
      <c r="Q176" s="77"/>
    </row>
    <row r="177" spans="1:17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3" t="s">
        <v>3</v>
      </c>
      <c r="H177" s="104">
        <v>0</v>
      </c>
      <c r="I177" s="105">
        <v>0</v>
      </c>
      <c r="J177" s="106">
        <v>34</v>
      </c>
      <c r="K177" s="68">
        <f t="shared" si="17"/>
        <v>119</v>
      </c>
      <c r="L177" s="68">
        <f t="shared" si="18"/>
        <v>8.33</v>
      </c>
      <c r="M177" s="6">
        <f t="shared" si="19"/>
        <v>127.33</v>
      </c>
      <c r="N177" s="68">
        <f t="shared" si="12"/>
        <v>8.33</v>
      </c>
      <c r="O177" s="68">
        <f t="shared" si="13"/>
        <v>127.33</v>
      </c>
      <c r="P177" s="68">
        <v>127.5</v>
      </c>
      <c r="Q177" s="77"/>
    </row>
    <row r="178" spans="1:17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3" t="s">
        <v>3</v>
      </c>
      <c r="H178" s="104">
        <v>0</v>
      </c>
      <c r="I178" s="105">
        <v>0</v>
      </c>
      <c r="J178" s="106">
        <v>18</v>
      </c>
      <c r="K178" s="68">
        <f t="shared" si="17"/>
        <v>63</v>
      </c>
      <c r="L178" s="68">
        <f t="shared" si="18"/>
        <v>4.41</v>
      </c>
      <c r="M178" s="6">
        <f t="shared" si="19"/>
        <v>67.41</v>
      </c>
      <c r="N178" s="68">
        <f t="shared" si="12"/>
        <v>4.41</v>
      </c>
      <c r="O178" s="68">
        <f t="shared" si="13"/>
        <v>67.41</v>
      </c>
      <c r="P178" s="68">
        <v>67.5</v>
      </c>
      <c r="Q178" s="77"/>
    </row>
    <row r="179" spans="1:17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3" t="s">
        <v>3</v>
      </c>
      <c r="H179" s="104">
        <v>0</v>
      </c>
      <c r="I179" s="105">
        <v>0</v>
      </c>
      <c r="J179" s="106">
        <v>2</v>
      </c>
      <c r="K179" s="68">
        <f t="shared" si="17"/>
        <v>7</v>
      </c>
      <c r="L179" s="68">
        <f t="shared" si="18"/>
        <v>0.49</v>
      </c>
      <c r="M179" s="6">
        <f t="shared" si="19"/>
        <v>7.49</v>
      </c>
      <c r="N179" s="68">
        <f t="shared" si="12"/>
        <v>0.49</v>
      </c>
      <c r="O179" s="68">
        <f t="shared" si="13"/>
        <v>7.49</v>
      </c>
      <c r="P179" s="68">
        <v>7.5</v>
      </c>
      <c r="Q179" s="77"/>
    </row>
    <row r="180" spans="1:17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3" t="s">
        <v>3</v>
      </c>
      <c r="H180" s="104">
        <v>0</v>
      </c>
      <c r="I180" s="105">
        <v>0</v>
      </c>
      <c r="J180" s="106">
        <v>15</v>
      </c>
      <c r="K180" s="68">
        <f t="shared" si="17"/>
        <v>52.5</v>
      </c>
      <c r="L180" s="68">
        <f t="shared" si="18"/>
        <v>3.67</v>
      </c>
      <c r="M180" s="6">
        <f t="shared" si="19"/>
        <v>56.17</v>
      </c>
      <c r="N180" s="68">
        <f t="shared" si="12"/>
        <v>3.67</v>
      </c>
      <c r="O180" s="68">
        <f t="shared" si="13"/>
        <v>56.17</v>
      </c>
      <c r="P180" s="68">
        <v>56.25</v>
      </c>
      <c r="Q180" s="77"/>
    </row>
    <row r="181" spans="1:17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3" t="s">
        <v>3224</v>
      </c>
      <c r="H181" s="104">
        <v>56</v>
      </c>
      <c r="I181" s="105">
        <v>3.92</v>
      </c>
      <c r="J181" s="106">
        <v>9</v>
      </c>
      <c r="K181" s="68">
        <f t="shared" si="17"/>
        <v>31.5</v>
      </c>
      <c r="L181" s="68">
        <f t="shared" si="18"/>
        <v>2.2000000000000002</v>
      </c>
      <c r="M181" s="6">
        <f t="shared" si="19"/>
        <v>33.700000000000003</v>
      </c>
      <c r="N181" s="68">
        <f t="shared" si="12"/>
        <v>6.12</v>
      </c>
      <c r="O181" s="68">
        <f t="shared" si="13"/>
        <v>93.62</v>
      </c>
      <c r="P181" s="68">
        <v>93.75</v>
      </c>
      <c r="Q181" s="77"/>
    </row>
    <row r="182" spans="1:17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3" t="s">
        <v>3</v>
      </c>
      <c r="H182" s="104">
        <v>0</v>
      </c>
      <c r="I182" s="105">
        <v>0</v>
      </c>
      <c r="J182" s="106">
        <v>24</v>
      </c>
      <c r="K182" s="68">
        <f t="shared" si="17"/>
        <v>84</v>
      </c>
      <c r="L182" s="68">
        <f t="shared" si="18"/>
        <v>5.88</v>
      </c>
      <c r="M182" s="6">
        <f t="shared" si="19"/>
        <v>89.88</v>
      </c>
      <c r="N182" s="68">
        <f t="shared" si="12"/>
        <v>5.88</v>
      </c>
      <c r="O182" s="68">
        <f t="shared" si="13"/>
        <v>89.88</v>
      </c>
      <c r="P182" s="68">
        <v>90</v>
      </c>
      <c r="Q182" s="77"/>
    </row>
    <row r="183" spans="1:17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3" t="s">
        <v>3</v>
      </c>
      <c r="H183" s="104">
        <v>0</v>
      </c>
      <c r="I183" s="105">
        <v>0</v>
      </c>
      <c r="J183" s="106">
        <v>5</v>
      </c>
      <c r="K183" s="68">
        <f t="shared" si="17"/>
        <v>17.5</v>
      </c>
      <c r="L183" s="68">
        <f t="shared" si="18"/>
        <v>1.22</v>
      </c>
      <c r="M183" s="6">
        <f t="shared" si="19"/>
        <v>18.72</v>
      </c>
      <c r="N183" s="68">
        <f t="shared" si="12"/>
        <v>1.22</v>
      </c>
      <c r="O183" s="68">
        <f t="shared" si="13"/>
        <v>18.72</v>
      </c>
      <c r="P183" s="68">
        <v>18.75</v>
      </c>
      <c r="Q183" s="77"/>
    </row>
    <row r="184" spans="1:17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3" t="s">
        <v>3782</v>
      </c>
      <c r="H184" s="104">
        <v>353.5</v>
      </c>
      <c r="I184" s="105">
        <v>24.74</v>
      </c>
      <c r="J184" s="106">
        <v>0</v>
      </c>
      <c r="K184" s="68">
        <f t="shared" si="17"/>
        <v>0</v>
      </c>
      <c r="L184" s="68">
        <f t="shared" si="18"/>
        <v>0</v>
      </c>
      <c r="M184" s="6">
        <f t="shared" si="19"/>
        <v>0</v>
      </c>
      <c r="N184" s="68">
        <f t="shared" si="12"/>
        <v>24.74</v>
      </c>
      <c r="O184" s="68">
        <f t="shared" si="13"/>
        <v>378.24</v>
      </c>
      <c r="P184" s="68">
        <v>378.25</v>
      </c>
      <c r="Q184" s="77"/>
    </row>
    <row r="185" spans="1:17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3" t="s">
        <v>3</v>
      </c>
      <c r="H185" s="104">
        <v>0</v>
      </c>
      <c r="I185" s="105">
        <v>0</v>
      </c>
      <c r="J185" s="106">
        <v>15</v>
      </c>
      <c r="K185" s="68">
        <f t="shared" si="17"/>
        <v>52.5</v>
      </c>
      <c r="L185" s="68">
        <f t="shared" si="18"/>
        <v>3.67</v>
      </c>
      <c r="M185" s="6">
        <f t="shared" si="19"/>
        <v>56.17</v>
      </c>
      <c r="N185" s="68">
        <f t="shared" si="12"/>
        <v>3.67</v>
      </c>
      <c r="O185" s="68">
        <f t="shared" si="13"/>
        <v>56.17</v>
      </c>
      <c r="P185" s="68">
        <v>56.25</v>
      </c>
      <c r="Q185" s="77"/>
    </row>
    <row r="186" spans="1:17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3" t="s">
        <v>3224</v>
      </c>
      <c r="H186" s="104">
        <v>3.5</v>
      </c>
      <c r="I186" s="105">
        <v>0.24</v>
      </c>
      <c r="J186" s="106">
        <v>1</v>
      </c>
      <c r="K186" s="68">
        <f t="shared" si="17"/>
        <v>3.5</v>
      </c>
      <c r="L186" s="68">
        <f t="shared" si="18"/>
        <v>0.24</v>
      </c>
      <c r="M186" s="6">
        <f t="shared" si="19"/>
        <v>3.74</v>
      </c>
      <c r="N186" s="68">
        <f t="shared" si="12"/>
        <v>0.48</v>
      </c>
      <c r="O186" s="68">
        <f t="shared" si="13"/>
        <v>7.48</v>
      </c>
      <c r="P186" s="68">
        <v>7.5</v>
      </c>
      <c r="Q186" s="77"/>
    </row>
    <row r="187" spans="1:17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3" t="s">
        <v>3</v>
      </c>
      <c r="H187" s="104">
        <v>0</v>
      </c>
      <c r="I187" s="105">
        <v>0</v>
      </c>
      <c r="J187" s="106">
        <v>11</v>
      </c>
      <c r="K187" s="68">
        <f t="shared" si="17"/>
        <v>38.5</v>
      </c>
      <c r="L187" s="68">
        <f t="shared" si="18"/>
        <v>2.69</v>
      </c>
      <c r="M187" s="6">
        <f t="shared" si="19"/>
        <v>41.19</v>
      </c>
      <c r="N187" s="68">
        <f t="shared" si="12"/>
        <v>2.69</v>
      </c>
      <c r="O187" s="68">
        <f t="shared" si="13"/>
        <v>41.19</v>
      </c>
      <c r="P187" s="68">
        <v>41.25</v>
      </c>
      <c r="Q187" s="77"/>
    </row>
    <row r="188" spans="1:17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3" t="s">
        <v>3</v>
      </c>
      <c r="H188" s="104">
        <v>0</v>
      </c>
      <c r="I188" s="105">
        <v>0</v>
      </c>
      <c r="J188" s="106">
        <v>33</v>
      </c>
      <c r="K188" s="68">
        <f t="shared" si="17"/>
        <v>115.5</v>
      </c>
      <c r="L188" s="68">
        <f t="shared" si="18"/>
        <v>8.08</v>
      </c>
      <c r="M188" s="6">
        <f t="shared" si="19"/>
        <v>123.58</v>
      </c>
      <c r="N188" s="68">
        <f t="shared" si="12"/>
        <v>8.08</v>
      </c>
      <c r="O188" s="68">
        <f t="shared" si="13"/>
        <v>123.58</v>
      </c>
      <c r="P188" s="68">
        <v>123.75</v>
      </c>
      <c r="Q188" s="77"/>
    </row>
    <row r="189" spans="1:17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3" t="s">
        <v>3224</v>
      </c>
      <c r="H189" s="104">
        <v>59.5</v>
      </c>
      <c r="I189" s="105">
        <v>4.16</v>
      </c>
      <c r="J189" s="106">
        <v>18</v>
      </c>
      <c r="K189" s="68">
        <f t="shared" si="17"/>
        <v>63</v>
      </c>
      <c r="L189" s="68">
        <f t="shared" si="18"/>
        <v>4.41</v>
      </c>
      <c r="M189" s="6">
        <f t="shared" si="19"/>
        <v>67.41</v>
      </c>
      <c r="N189" s="68">
        <f t="shared" si="12"/>
        <v>8.57</v>
      </c>
      <c r="O189" s="68">
        <f t="shared" si="13"/>
        <v>131.07</v>
      </c>
      <c r="P189" s="68">
        <v>131.25</v>
      </c>
      <c r="Q189" s="77"/>
    </row>
    <row r="190" spans="1:17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3" t="s">
        <v>3</v>
      </c>
      <c r="H190" s="104">
        <v>0</v>
      </c>
      <c r="I190" s="105">
        <v>0</v>
      </c>
      <c r="J190" s="106">
        <v>9</v>
      </c>
      <c r="K190" s="68">
        <f t="shared" si="17"/>
        <v>31.5</v>
      </c>
      <c r="L190" s="68">
        <f t="shared" si="18"/>
        <v>2.2000000000000002</v>
      </c>
      <c r="M190" s="6">
        <f t="shared" si="19"/>
        <v>33.700000000000003</v>
      </c>
      <c r="N190" s="68">
        <f t="shared" si="12"/>
        <v>2.2000000000000002</v>
      </c>
      <c r="O190" s="68">
        <f t="shared" si="13"/>
        <v>33.700000000000003</v>
      </c>
      <c r="P190" s="68">
        <v>33.75</v>
      </c>
      <c r="Q190" s="77"/>
    </row>
    <row r="191" spans="1:17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3" t="s">
        <v>3</v>
      </c>
      <c r="H191" s="104">
        <v>0</v>
      </c>
      <c r="I191" s="105">
        <v>0</v>
      </c>
      <c r="J191" s="106">
        <v>23</v>
      </c>
      <c r="K191" s="68">
        <f t="shared" si="17"/>
        <v>80.5</v>
      </c>
      <c r="L191" s="68">
        <f t="shared" si="18"/>
        <v>5.63</v>
      </c>
      <c r="M191" s="6">
        <f t="shared" si="19"/>
        <v>86.13</v>
      </c>
      <c r="N191" s="68">
        <f t="shared" si="12"/>
        <v>5.63</v>
      </c>
      <c r="O191" s="68">
        <f t="shared" si="13"/>
        <v>86.13</v>
      </c>
      <c r="P191" s="68">
        <v>86.25</v>
      </c>
      <c r="Q191" s="77"/>
    </row>
    <row r="192" spans="1:17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3" t="s">
        <v>3</v>
      </c>
      <c r="H192" s="104">
        <v>0</v>
      </c>
      <c r="I192" s="105">
        <v>0</v>
      </c>
      <c r="J192" s="106">
        <v>12</v>
      </c>
      <c r="K192" s="68">
        <f t="shared" si="17"/>
        <v>42</v>
      </c>
      <c r="L192" s="68">
        <f t="shared" si="18"/>
        <v>2.94</v>
      </c>
      <c r="M192" s="6">
        <f t="shared" si="19"/>
        <v>44.94</v>
      </c>
      <c r="N192" s="68">
        <f t="shared" si="12"/>
        <v>2.94</v>
      </c>
      <c r="O192" s="68">
        <f t="shared" si="13"/>
        <v>44.94</v>
      </c>
      <c r="P192" s="68">
        <v>45</v>
      </c>
      <c r="Q192" s="77"/>
    </row>
    <row r="193" spans="1:17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3" t="s">
        <v>3</v>
      </c>
      <c r="H193" s="104">
        <v>0</v>
      </c>
      <c r="I193" s="105">
        <v>0</v>
      </c>
      <c r="J193" s="106">
        <v>14</v>
      </c>
      <c r="K193" s="68">
        <f t="shared" si="17"/>
        <v>49</v>
      </c>
      <c r="L193" s="68">
        <f t="shared" si="18"/>
        <v>3.43</v>
      </c>
      <c r="M193" s="6">
        <f t="shared" si="19"/>
        <v>52.43</v>
      </c>
      <c r="N193" s="68">
        <f t="shared" si="12"/>
        <v>3.43</v>
      </c>
      <c r="O193" s="68">
        <f t="shared" si="13"/>
        <v>52.43</v>
      </c>
      <c r="P193" s="68">
        <v>52.5</v>
      </c>
      <c r="Q193" s="77"/>
    </row>
    <row r="194" spans="1:17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3" t="s">
        <v>3224</v>
      </c>
      <c r="H194" s="104">
        <v>66.5</v>
      </c>
      <c r="I194" s="105">
        <v>4.6500000000000004</v>
      </c>
      <c r="J194" s="106">
        <v>18</v>
      </c>
      <c r="K194" s="68">
        <f t="shared" si="17"/>
        <v>63</v>
      </c>
      <c r="L194" s="68">
        <f t="shared" si="18"/>
        <v>4.41</v>
      </c>
      <c r="M194" s="6">
        <f t="shared" si="19"/>
        <v>67.41</v>
      </c>
      <c r="N194" s="68">
        <f t="shared" si="12"/>
        <v>9.06</v>
      </c>
      <c r="O194" s="68">
        <f t="shared" si="13"/>
        <v>138.56</v>
      </c>
      <c r="P194" s="68">
        <v>138.75</v>
      </c>
      <c r="Q194" s="77"/>
    </row>
    <row r="195" spans="1:17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3" t="s">
        <v>3</v>
      </c>
      <c r="H195" s="104">
        <v>0</v>
      </c>
      <c r="I195" s="105">
        <v>0</v>
      </c>
      <c r="J195" s="106">
        <v>2</v>
      </c>
      <c r="K195" s="68">
        <f t="shared" si="17"/>
        <v>7</v>
      </c>
      <c r="L195" s="68">
        <f t="shared" si="18"/>
        <v>0.49</v>
      </c>
      <c r="M195" s="6">
        <f t="shared" si="19"/>
        <v>7.49</v>
      </c>
      <c r="N195" s="68">
        <f t="shared" si="12"/>
        <v>0.49</v>
      </c>
      <c r="O195" s="68">
        <f t="shared" si="13"/>
        <v>7.49</v>
      </c>
      <c r="P195" s="68">
        <v>7.5</v>
      </c>
      <c r="Q195" s="77"/>
    </row>
    <row r="196" spans="1:17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3" t="s">
        <v>3</v>
      </c>
      <c r="H196" s="104">
        <v>0</v>
      </c>
      <c r="I196" s="105">
        <v>0</v>
      </c>
      <c r="J196" s="106">
        <v>14</v>
      </c>
      <c r="K196" s="68">
        <f t="shared" si="17"/>
        <v>49</v>
      </c>
      <c r="L196" s="68">
        <f t="shared" si="18"/>
        <v>3.43</v>
      </c>
      <c r="M196" s="6">
        <f t="shared" si="19"/>
        <v>52.43</v>
      </c>
      <c r="N196" s="68">
        <f t="shared" si="12"/>
        <v>3.43</v>
      </c>
      <c r="O196" s="68">
        <f t="shared" si="13"/>
        <v>52.43</v>
      </c>
      <c r="P196" s="68">
        <v>52.5</v>
      </c>
      <c r="Q196" s="77"/>
    </row>
    <row r="197" spans="1:17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3" t="s">
        <v>3</v>
      </c>
      <c r="H197" s="104">
        <v>0</v>
      </c>
      <c r="I197" s="105">
        <v>0</v>
      </c>
      <c r="J197" s="106">
        <v>29</v>
      </c>
      <c r="K197" s="68">
        <f t="shared" si="17"/>
        <v>101.5</v>
      </c>
      <c r="L197" s="68">
        <f t="shared" si="18"/>
        <v>7.1</v>
      </c>
      <c r="M197" s="6">
        <f t="shared" si="19"/>
        <v>108.6</v>
      </c>
      <c r="N197" s="68">
        <f t="shared" ref="N197:N260" si="20">SUM(I197+L197)</f>
        <v>7.1</v>
      </c>
      <c r="O197" s="68">
        <f t="shared" ref="O197:O260" si="21">ROUNDDOWN(H197+I197+M197,2)</f>
        <v>108.6</v>
      </c>
      <c r="P197" s="68">
        <v>108.75</v>
      </c>
      <c r="Q197" s="77"/>
    </row>
    <row r="198" spans="1:17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3" t="s">
        <v>3</v>
      </c>
      <c r="H198" s="104">
        <v>0</v>
      </c>
      <c r="I198" s="105">
        <v>0</v>
      </c>
      <c r="J198" s="106">
        <v>52</v>
      </c>
      <c r="K198" s="68">
        <f t="shared" si="17"/>
        <v>182</v>
      </c>
      <c r="L198" s="68">
        <f t="shared" si="18"/>
        <v>12.74</v>
      </c>
      <c r="M198" s="6">
        <f t="shared" si="19"/>
        <v>194.74</v>
      </c>
      <c r="N198" s="68">
        <f t="shared" si="20"/>
        <v>12.74</v>
      </c>
      <c r="O198" s="68">
        <f t="shared" si="21"/>
        <v>194.74</v>
      </c>
      <c r="P198" s="68">
        <v>194.75</v>
      </c>
      <c r="Q198" s="77"/>
    </row>
    <row r="199" spans="1:17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3" t="s">
        <v>3</v>
      </c>
      <c r="H199" s="104">
        <v>0</v>
      </c>
      <c r="I199" s="105">
        <v>0</v>
      </c>
      <c r="J199" s="106">
        <v>41</v>
      </c>
      <c r="K199" s="68">
        <f t="shared" si="17"/>
        <v>143.5</v>
      </c>
      <c r="L199" s="68">
        <f t="shared" si="18"/>
        <v>10.039999999999999</v>
      </c>
      <c r="M199" s="6">
        <f t="shared" si="19"/>
        <v>153.54</v>
      </c>
      <c r="N199" s="68">
        <f t="shared" si="20"/>
        <v>10.039999999999999</v>
      </c>
      <c r="O199" s="68">
        <f t="shared" si="21"/>
        <v>153.54</v>
      </c>
      <c r="P199" s="68">
        <v>153.75</v>
      </c>
      <c r="Q199" s="77"/>
    </row>
    <row r="200" spans="1:17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3" t="s">
        <v>3</v>
      </c>
      <c r="H200" s="104">
        <v>0</v>
      </c>
      <c r="I200" s="105">
        <v>0</v>
      </c>
      <c r="J200" s="106">
        <v>2</v>
      </c>
      <c r="K200" s="68">
        <f t="shared" si="17"/>
        <v>7</v>
      </c>
      <c r="L200" s="68">
        <f t="shared" si="18"/>
        <v>0.49</v>
      </c>
      <c r="M200" s="6">
        <f t="shared" si="19"/>
        <v>7.49</v>
      </c>
      <c r="N200" s="68">
        <f t="shared" si="20"/>
        <v>0.49</v>
      </c>
      <c r="O200" s="68">
        <f t="shared" si="21"/>
        <v>7.49</v>
      </c>
      <c r="P200" s="68">
        <v>7.5</v>
      </c>
      <c r="Q200" s="77"/>
    </row>
    <row r="201" spans="1:17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3" t="s">
        <v>3</v>
      </c>
      <c r="H201" s="104">
        <v>0</v>
      </c>
      <c r="I201" s="105">
        <v>0</v>
      </c>
      <c r="J201" s="106">
        <v>35</v>
      </c>
      <c r="K201" s="68">
        <f t="shared" si="17"/>
        <v>122.5</v>
      </c>
      <c r="L201" s="68">
        <f t="shared" si="18"/>
        <v>8.57</v>
      </c>
      <c r="M201" s="6">
        <f t="shared" si="19"/>
        <v>131.07</v>
      </c>
      <c r="N201" s="68">
        <f t="shared" si="20"/>
        <v>8.57</v>
      </c>
      <c r="O201" s="68">
        <f t="shared" si="21"/>
        <v>131.07</v>
      </c>
      <c r="P201" s="68">
        <v>131.25</v>
      </c>
      <c r="Q201" s="77"/>
    </row>
    <row r="202" spans="1:17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3" t="s">
        <v>3</v>
      </c>
      <c r="H202" s="104">
        <v>0</v>
      </c>
      <c r="I202" s="105">
        <v>0</v>
      </c>
      <c r="J202" s="106">
        <v>35</v>
      </c>
      <c r="K202" s="68">
        <f t="shared" si="17"/>
        <v>122.5</v>
      </c>
      <c r="L202" s="68">
        <f t="shared" si="18"/>
        <v>8.57</v>
      </c>
      <c r="M202" s="6">
        <f t="shared" si="19"/>
        <v>131.07</v>
      </c>
      <c r="N202" s="68">
        <f t="shared" si="20"/>
        <v>8.57</v>
      </c>
      <c r="O202" s="68">
        <f t="shared" si="21"/>
        <v>131.07</v>
      </c>
      <c r="P202" s="68">
        <v>131.25</v>
      </c>
      <c r="Q202" s="77"/>
    </row>
    <row r="203" spans="1:17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3" t="s">
        <v>3</v>
      </c>
      <c r="H203" s="104">
        <v>0</v>
      </c>
      <c r="I203" s="105">
        <v>0</v>
      </c>
      <c r="J203" s="106">
        <v>29</v>
      </c>
      <c r="K203" s="68">
        <f t="shared" si="17"/>
        <v>101.5</v>
      </c>
      <c r="L203" s="68">
        <f t="shared" si="18"/>
        <v>7.1</v>
      </c>
      <c r="M203" s="6">
        <f t="shared" si="19"/>
        <v>108.6</v>
      </c>
      <c r="N203" s="68">
        <f t="shared" si="20"/>
        <v>7.1</v>
      </c>
      <c r="O203" s="68">
        <f t="shared" si="21"/>
        <v>108.6</v>
      </c>
      <c r="P203" s="68">
        <v>108.75</v>
      </c>
      <c r="Q203" s="77"/>
    </row>
    <row r="204" spans="1:17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3" t="s">
        <v>3224</v>
      </c>
      <c r="H204" s="104">
        <v>126</v>
      </c>
      <c r="I204" s="105">
        <v>8.82</v>
      </c>
      <c r="J204" s="106">
        <v>35</v>
      </c>
      <c r="K204" s="68">
        <f t="shared" si="17"/>
        <v>122.5</v>
      </c>
      <c r="L204" s="68">
        <f t="shared" si="18"/>
        <v>8.57</v>
      </c>
      <c r="M204" s="6">
        <f t="shared" si="19"/>
        <v>131.07</v>
      </c>
      <c r="N204" s="68">
        <f t="shared" si="20"/>
        <v>17.39</v>
      </c>
      <c r="O204" s="68">
        <f t="shared" si="21"/>
        <v>265.89</v>
      </c>
      <c r="P204" s="68">
        <v>266</v>
      </c>
      <c r="Q204" s="77"/>
    </row>
    <row r="205" spans="1:17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3" t="s">
        <v>3</v>
      </c>
      <c r="H205" s="104">
        <v>0</v>
      </c>
      <c r="I205" s="105">
        <v>0</v>
      </c>
      <c r="J205" s="106">
        <v>26</v>
      </c>
      <c r="K205" s="68">
        <f t="shared" si="17"/>
        <v>91</v>
      </c>
      <c r="L205" s="68">
        <f t="shared" si="18"/>
        <v>6.37</v>
      </c>
      <c r="M205" s="6">
        <f t="shared" si="19"/>
        <v>97.37</v>
      </c>
      <c r="N205" s="68">
        <f t="shared" si="20"/>
        <v>6.37</v>
      </c>
      <c r="O205" s="68">
        <f t="shared" si="21"/>
        <v>97.37</v>
      </c>
      <c r="P205" s="68">
        <v>97.5</v>
      </c>
      <c r="Q205" s="77"/>
    </row>
    <row r="206" spans="1:17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3" t="s">
        <v>3</v>
      </c>
      <c r="H206" s="104">
        <v>0</v>
      </c>
      <c r="I206" s="105">
        <v>0</v>
      </c>
      <c r="J206" s="106">
        <v>4</v>
      </c>
      <c r="K206" s="68">
        <f t="shared" si="17"/>
        <v>14</v>
      </c>
      <c r="L206" s="68">
        <f t="shared" si="18"/>
        <v>0.98</v>
      </c>
      <c r="M206" s="6">
        <f t="shared" si="19"/>
        <v>14.98</v>
      </c>
      <c r="N206" s="68">
        <f t="shared" si="20"/>
        <v>0.98</v>
      </c>
      <c r="O206" s="68">
        <f t="shared" si="21"/>
        <v>14.98</v>
      </c>
      <c r="P206" s="68">
        <v>15</v>
      </c>
      <c r="Q206" s="77"/>
    </row>
    <row r="207" spans="1:17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3" t="s">
        <v>3224</v>
      </c>
      <c r="H207" s="104">
        <v>56</v>
      </c>
      <c r="I207" s="105">
        <v>3.92</v>
      </c>
      <c r="J207" s="106">
        <v>8</v>
      </c>
      <c r="K207" s="68">
        <f t="shared" si="17"/>
        <v>28</v>
      </c>
      <c r="L207" s="68">
        <f t="shared" si="18"/>
        <v>1.96</v>
      </c>
      <c r="M207" s="6">
        <f t="shared" si="19"/>
        <v>29.96</v>
      </c>
      <c r="N207" s="68">
        <f t="shared" si="20"/>
        <v>5.88</v>
      </c>
      <c r="O207" s="68">
        <f t="shared" si="21"/>
        <v>89.88</v>
      </c>
      <c r="P207" s="68">
        <v>90</v>
      </c>
      <c r="Q207" s="77"/>
    </row>
    <row r="208" spans="1:17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3" t="s">
        <v>3222</v>
      </c>
      <c r="H208" s="104">
        <v>147</v>
      </c>
      <c r="I208" s="105">
        <v>10.28</v>
      </c>
      <c r="J208" s="106">
        <v>28</v>
      </c>
      <c r="K208" s="68">
        <f t="shared" si="17"/>
        <v>98</v>
      </c>
      <c r="L208" s="68">
        <f t="shared" si="18"/>
        <v>6.86</v>
      </c>
      <c r="M208" s="6">
        <f t="shared" si="19"/>
        <v>104.86</v>
      </c>
      <c r="N208" s="68">
        <f t="shared" si="20"/>
        <v>17.14</v>
      </c>
      <c r="O208" s="68">
        <f t="shared" si="21"/>
        <v>262.14</v>
      </c>
      <c r="P208" s="68">
        <v>262.25</v>
      </c>
      <c r="Q208" s="77"/>
    </row>
    <row r="209" spans="1:17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3" t="s">
        <v>3222</v>
      </c>
      <c r="H209" s="104">
        <v>87.5</v>
      </c>
      <c r="I209" s="105">
        <v>6.12</v>
      </c>
      <c r="J209" s="106">
        <v>18</v>
      </c>
      <c r="K209" s="68">
        <f t="shared" si="17"/>
        <v>63</v>
      </c>
      <c r="L209" s="68">
        <f t="shared" si="18"/>
        <v>4.41</v>
      </c>
      <c r="M209" s="6">
        <f t="shared" si="19"/>
        <v>67.41</v>
      </c>
      <c r="N209" s="68">
        <f t="shared" si="20"/>
        <v>10.530000000000001</v>
      </c>
      <c r="O209" s="68">
        <f t="shared" si="21"/>
        <v>161.03</v>
      </c>
      <c r="P209" s="68">
        <v>161.25</v>
      </c>
      <c r="Q209" s="77"/>
    </row>
    <row r="210" spans="1:17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3" t="s">
        <v>3222</v>
      </c>
      <c r="H210" s="104">
        <v>129.5</v>
      </c>
      <c r="I210" s="105">
        <v>9.06</v>
      </c>
      <c r="J210" s="106">
        <v>25</v>
      </c>
      <c r="K210" s="68">
        <f t="shared" si="17"/>
        <v>87.5</v>
      </c>
      <c r="L210" s="68">
        <f t="shared" si="18"/>
        <v>6.12</v>
      </c>
      <c r="M210" s="6">
        <f t="shared" si="19"/>
        <v>93.62</v>
      </c>
      <c r="N210" s="68">
        <f t="shared" si="20"/>
        <v>15.18</v>
      </c>
      <c r="O210" s="68">
        <f t="shared" si="21"/>
        <v>232.18</v>
      </c>
      <c r="P210" s="68">
        <v>232.25</v>
      </c>
      <c r="Q210" s="77"/>
    </row>
    <row r="211" spans="1:17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3" t="s">
        <v>3224</v>
      </c>
      <c r="H211" s="104">
        <v>42</v>
      </c>
      <c r="I211" s="105">
        <v>2.94</v>
      </c>
      <c r="J211" s="106">
        <v>9</v>
      </c>
      <c r="K211" s="68">
        <f t="shared" si="17"/>
        <v>31.5</v>
      </c>
      <c r="L211" s="68">
        <f t="shared" si="18"/>
        <v>2.2000000000000002</v>
      </c>
      <c r="M211" s="6">
        <f t="shared" si="19"/>
        <v>33.700000000000003</v>
      </c>
      <c r="N211" s="68">
        <f t="shared" si="20"/>
        <v>5.1400000000000006</v>
      </c>
      <c r="O211" s="68">
        <f t="shared" si="21"/>
        <v>78.64</v>
      </c>
      <c r="P211" s="68">
        <v>78.75</v>
      </c>
      <c r="Q211" s="77"/>
    </row>
    <row r="212" spans="1:17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3" t="s">
        <v>3</v>
      </c>
      <c r="H212" s="104">
        <v>0</v>
      </c>
      <c r="I212" s="105">
        <v>0</v>
      </c>
      <c r="J212" s="106">
        <v>9</v>
      </c>
      <c r="K212" s="68">
        <f t="shared" si="17"/>
        <v>31.5</v>
      </c>
      <c r="L212" s="68">
        <f t="shared" si="18"/>
        <v>2.2000000000000002</v>
      </c>
      <c r="M212" s="6">
        <f t="shared" si="19"/>
        <v>33.700000000000003</v>
      </c>
      <c r="N212" s="68">
        <f t="shared" si="20"/>
        <v>2.2000000000000002</v>
      </c>
      <c r="O212" s="68">
        <f t="shared" si="21"/>
        <v>33.700000000000003</v>
      </c>
      <c r="P212" s="68">
        <v>33.75</v>
      </c>
      <c r="Q212" s="77"/>
    </row>
    <row r="213" spans="1:17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3" t="s">
        <v>3</v>
      </c>
      <c r="H213" s="104">
        <v>0</v>
      </c>
      <c r="I213" s="105">
        <v>0</v>
      </c>
      <c r="J213" s="106">
        <v>17</v>
      </c>
      <c r="K213" s="68">
        <f t="shared" si="17"/>
        <v>59.5</v>
      </c>
      <c r="L213" s="68">
        <f t="shared" si="18"/>
        <v>4.16</v>
      </c>
      <c r="M213" s="6">
        <f t="shared" si="19"/>
        <v>63.66</v>
      </c>
      <c r="N213" s="68">
        <f t="shared" si="20"/>
        <v>4.16</v>
      </c>
      <c r="O213" s="68">
        <f t="shared" si="21"/>
        <v>63.66</v>
      </c>
      <c r="P213" s="68">
        <v>63.75</v>
      </c>
      <c r="Q213" s="77"/>
    </row>
    <row r="214" spans="1:17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3" t="s">
        <v>3</v>
      </c>
      <c r="H214" s="104">
        <v>0</v>
      </c>
      <c r="I214" s="105">
        <v>0</v>
      </c>
      <c r="J214" s="106">
        <v>12</v>
      </c>
      <c r="K214" s="68">
        <f t="shared" si="17"/>
        <v>42</v>
      </c>
      <c r="L214" s="68">
        <f t="shared" si="18"/>
        <v>2.94</v>
      </c>
      <c r="M214" s="6">
        <f t="shared" si="19"/>
        <v>44.94</v>
      </c>
      <c r="N214" s="68">
        <f t="shared" si="20"/>
        <v>2.94</v>
      </c>
      <c r="O214" s="68">
        <f t="shared" si="21"/>
        <v>44.94</v>
      </c>
      <c r="P214" s="68">
        <v>45</v>
      </c>
      <c r="Q214" s="77"/>
    </row>
    <row r="215" spans="1:17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3" t="s">
        <v>3</v>
      </c>
      <c r="H215" s="104">
        <v>0</v>
      </c>
      <c r="I215" s="105">
        <v>0</v>
      </c>
      <c r="J215" s="106">
        <v>52</v>
      </c>
      <c r="K215" s="68">
        <f t="shared" si="17"/>
        <v>182</v>
      </c>
      <c r="L215" s="68">
        <f t="shared" si="18"/>
        <v>12.74</v>
      </c>
      <c r="M215" s="6">
        <f t="shared" si="19"/>
        <v>194.74</v>
      </c>
      <c r="N215" s="68">
        <f t="shared" si="20"/>
        <v>12.74</v>
      </c>
      <c r="O215" s="68">
        <f t="shared" si="21"/>
        <v>194.74</v>
      </c>
      <c r="P215" s="68">
        <v>194.75</v>
      </c>
      <c r="Q215" s="77"/>
    </row>
    <row r="216" spans="1:17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3" t="s">
        <v>3</v>
      </c>
      <c r="H216" s="104">
        <v>0</v>
      </c>
      <c r="I216" s="105">
        <v>0</v>
      </c>
      <c r="J216" s="106">
        <v>14</v>
      </c>
      <c r="K216" s="68">
        <f t="shared" si="17"/>
        <v>49</v>
      </c>
      <c r="L216" s="68">
        <f t="shared" si="18"/>
        <v>3.43</v>
      </c>
      <c r="M216" s="6">
        <f t="shared" si="19"/>
        <v>52.43</v>
      </c>
      <c r="N216" s="68">
        <f t="shared" si="20"/>
        <v>3.43</v>
      </c>
      <c r="O216" s="68">
        <f t="shared" si="21"/>
        <v>52.43</v>
      </c>
      <c r="P216" s="68">
        <v>52.5</v>
      </c>
      <c r="Q216" s="77"/>
    </row>
    <row r="217" spans="1:17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3" t="s">
        <v>3</v>
      </c>
      <c r="H217" s="104">
        <v>0</v>
      </c>
      <c r="I217" s="105">
        <v>0</v>
      </c>
      <c r="J217" s="106">
        <v>5</v>
      </c>
      <c r="K217" s="68">
        <f t="shared" si="17"/>
        <v>17.5</v>
      </c>
      <c r="L217" s="68">
        <f t="shared" si="18"/>
        <v>1.22</v>
      </c>
      <c r="M217" s="6">
        <f t="shared" si="19"/>
        <v>18.72</v>
      </c>
      <c r="N217" s="68">
        <f t="shared" si="20"/>
        <v>1.22</v>
      </c>
      <c r="O217" s="68">
        <f t="shared" si="21"/>
        <v>18.72</v>
      </c>
      <c r="P217" s="68">
        <v>18.75</v>
      </c>
      <c r="Q217" s="77"/>
    </row>
    <row r="218" spans="1:17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3" t="s">
        <v>3</v>
      </c>
      <c r="H218" s="104">
        <v>0</v>
      </c>
      <c r="I218" s="105">
        <v>0</v>
      </c>
      <c r="J218" s="106">
        <v>34</v>
      </c>
      <c r="K218" s="68">
        <f t="shared" si="17"/>
        <v>119</v>
      </c>
      <c r="L218" s="68">
        <f t="shared" si="18"/>
        <v>8.33</v>
      </c>
      <c r="M218" s="6">
        <f t="shared" si="19"/>
        <v>127.33</v>
      </c>
      <c r="N218" s="68">
        <f t="shared" si="20"/>
        <v>8.33</v>
      </c>
      <c r="O218" s="68">
        <f t="shared" si="21"/>
        <v>127.33</v>
      </c>
      <c r="P218" s="68">
        <v>127.5</v>
      </c>
      <c r="Q218" s="77"/>
    </row>
    <row r="219" spans="1:17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3" t="s">
        <v>3</v>
      </c>
      <c r="H219" s="104">
        <v>0</v>
      </c>
      <c r="I219" s="105">
        <v>0</v>
      </c>
      <c r="J219" s="106">
        <v>3</v>
      </c>
      <c r="K219" s="68">
        <f t="shared" si="17"/>
        <v>10.5</v>
      </c>
      <c r="L219" s="68">
        <f t="shared" si="18"/>
        <v>0.73</v>
      </c>
      <c r="M219" s="6">
        <f t="shared" si="19"/>
        <v>11.23</v>
      </c>
      <c r="N219" s="68">
        <f t="shared" si="20"/>
        <v>0.73</v>
      </c>
      <c r="O219" s="68">
        <f t="shared" si="21"/>
        <v>11.23</v>
      </c>
      <c r="P219" s="68">
        <v>11.25</v>
      </c>
      <c r="Q219" s="77"/>
    </row>
    <row r="220" spans="1:17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3" t="s">
        <v>3224</v>
      </c>
      <c r="H220" s="104">
        <v>38.5</v>
      </c>
      <c r="I220" s="105">
        <v>2.69</v>
      </c>
      <c r="J220" s="106">
        <v>11</v>
      </c>
      <c r="K220" s="68">
        <f t="shared" si="17"/>
        <v>38.5</v>
      </c>
      <c r="L220" s="68">
        <f t="shared" si="18"/>
        <v>2.69</v>
      </c>
      <c r="M220" s="6">
        <f t="shared" si="19"/>
        <v>41.19</v>
      </c>
      <c r="N220" s="68">
        <f t="shared" si="20"/>
        <v>5.38</v>
      </c>
      <c r="O220" s="68">
        <f t="shared" si="21"/>
        <v>82.38</v>
      </c>
      <c r="P220" s="68">
        <v>82.5</v>
      </c>
      <c r="Q220" s="77"/>
    </row>
    <row r="221" spans="1:17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3" t="s">
        <v>3</v>
      </c>
      <c r="H221" s="104">
        <v>0</v>
      </c>
      <c r="I221" s="105">
        <v>0</v>
      </c>
      <c r="J221" s="106">
        <v>19</v>
      </c>
      <c r="K221" s="68">
        <f t="shared" si="17"/>
        <v>66.5</v>
      </c>
      <c r="L221" s="68">
        <f t="shared" si="18"/>
        <v>4.6500000000000004</v>
      </c>
      <c r="M221" s="6">
        <f t="shared" si="19"/>
        <v>71.150000000000006</v>
      </c>
      <c r="N221" s="68">
        <f t="shared" si="20"/>
        <v>4.6500000000000004</v>
      </c>
      <c r="O221" s="68">
        <f t="shared" si="21"/>
        <v>71.150000000000006</v>
      </c>
      <c r="P221" s="68">
        <v>71.25</v>
      </c>
      <c r="Q221" s="77"/>
    </row>
    <row r="222" spans="1:17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3" t="s">
        <v>3</v>
      </c>
      <c r="H222" s="104">
        <v>0</v>
      </c>
      <c r="I222" s="105">
        <v>0</v>
      </c>
      <c r="J222" s="106">
        <v>34</v>
      </c>
      <c r="K222" s="68">
        <f t="shared" si="17"/>
        <v>119</v>
      </c>
      <c r="L222" s="68">
        <f t="shared" si="18"/>
        <v>8.33</v>
      </c>
      <c r="M222" s="6">
        <f t="shared" si="19"/>
        <v>127.33</v>
      </c>
      <c r="N222" s="68">
        <f t="shared" si="20"/>
        <v>8.33</v>
      </c>
      <c r="O222" s="68">
        <f t="shared" si="21"/>
        <v>127.33</v>
      </c>
      <c r="P222" s="68">
        <v>127.5</v>
      </c>
      <c r="Q222" s="77"/>
    </row>
    <row r="223" spans="1:17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3" t="s">
        <v>3</v>
      </c>
      <c r="H223" s="104">
        <v>0</v>
      </c>
      <c r="I223" s="105">
        <v>0</v>
      </c>
      <c r="J223" s="106">
        <v>22</v>
      </c>
      <c r="K223" s="68">
        <f t="shared" si="17"/>
        <v>77</v>
      </c>
      <c r="L223" s="68">
        <f t="shared" si="18"/>
        <v>5.39</v>
      </c>
      <c r="M223" s="6">
        <f t="shared" si="19"/>
        <v>82.39</v>
      </c>
      <c r="N223" s="68">
        <f t="shared" si="20"/>
        <v>5.39</v>
      </c>
      <c r="O223" s="68">
        <f t="shared" si="21"/>
        <v>82.39</v>
      </c>
      <c r="P223" s="68">
        <v>82.5</v>
      </c>
      <c r="Q223" s="77"/>
    </row>
    <row r="224" spans="1:17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3" t="s">
        <v>3</v>
      </c>
      <c r="H224" s="104">
        <v>0</v>
      </c>
      <c r="I224" s="105">
        <v>0</v>
      </c>
      <c r="J224" s="106">
        <v>83</v>
      </c>
      <c r="K224" s="68">
        <f t="shared" si="17"/>
        <v>290.5</v>
      </c>
      <c r="L224" s="68">
        <f t="shared" si="18"/>
        <v>20.329999999999998</v>
      </c>
      <c r="M224" s="6">
        <f t="shared" si="19"/>
        <v>310.83</v>
      </c>
      <c r="N224" s="68">
        <f t="shared" si="20"/>
        <v>20.329999999999998</v>
      </c>
      <c r="O224" s="68">
        <f t="shared" si="21"/>
        <v>310.83</v>
      </c>
      <c r="P224" s="68">
        <v>311</v>
      </c>
      <c r="Q224" s="77"/>
    </row>
    <row r="225" spans="1:17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3" t="s">
        <v>3</v>
      </c>
      <c r="H225" s="104">
        <v>0</v>
      </c>
      <c r="I225" s="105">
        <v>0</v>
      </c>
      <c r="J225" s="106">
        <v>11</v>
      </c>
      <c r="K225" s="68">
        <f t="shared" si="17"/>
        <v>38.5</v>
      </c>
      <c r="L225" s="68">
        <f t="shared" si="18"/>
        <v>2.69</v>
      </c>
      <c r="M225" s="6">
        <f t="shared" si="19"/>
        <v>41.19</v>
      </c>
      <c r="N225" s="68">
        <f t="shared" si="20"/>
        <v>2.69</v>
      </c>
      <c r="O225" s="68">
        <f t="shared" si="21"/>
        <v>41.19</v>
      </c>
      <c r="P225" s="68">
        <v>41.25</v>
      </c>
      <c r="Q225" s="77"/>
    </row>
    <row r="226" spans="1:17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3" t="s">
        <v>3224</v>
      </c>
      <c r="H226" s="104">
        <v>31.5</v>
      </c>
      <c r="I226" s="105">
        <v>2.2000000000000002</v>
      </c>
      <c r="J226" s="106">
        <v>9</v>
      </c>
      <c r="K226" s="68">
        <f t="shared" si="17"/>
        <v>31.5</v>
      </c>
      <c r="L226" s="68">
        <f t="shared" si="18"/>
        <v>2.2000000000000002</v>
      </c>
      <c r="M226" s="6">
        <f>ROUNDDOWN(K226+L226,2)</f>
        <v>33.700000000000003</v>
      </c>
      <c r="N226" s="68">
        <f t="shared" si="20"/>
        <v>4.4000000000000004</v>
      </c>
      <c r="O226" s="68">
        <f t="shared" si="21"/>
        <v>67.400000000000006</v>
      </c>
      <c r="P226" s="68">
        <v>67.5</v>
      </c>
      <c r="Q226" s="77"/>
    </row>
    <row r="227" spans="1:17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3" t="s">
        <v>3</v>
      </c>
      <c r="H227" s="104">
        <v>0</v>
      </c>
      <c r="I227" s="105">
        <v>0</v>
      </c>
      <c r="J227" s="106">
        <v>29</v>
      </c>
      <c r="K227" s="68">
        <f t="shared" ref="K227:K237" si="22">ROUNDDOWN(J227*3.5,2)</f>
        <v>101.5</v>
      </c>
      <c r="L227" s="68">
        <f t="shared" ref="L227:L237" si="23">ROUNDDOWN(K227*7%,2)</f>
        <v>7.1</v>
      </c>
      <c r="M227" s="6">
        <f t="shared" ref="M227:M236" si="24">ROUNDDOWN(K227+L227,2)</f>
        <v>108.6</v>
      </c>
      <c r="N227" s="68">
        <f t="shared" si="20"/>
        <v>7.1</v>
      </c>
      <c r="O227" s="68">
        <f t="shared" si="21"/>
        <v>108.6</v>
      </c>
      <c r="P227" s="68">
        <v>108.75</v>
      </c>
      <c r="Q227" s="77"/>
    </row>
    <row r="228" spans="1:17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3" t="s">
        <v>3</v>
      </c>
      <c r="H228" s="104">
        <v>0</v>
      </c>
      <c r="I228" s="105">
        <v>0</v>
      </c>
      <c r="J228" s="106">
        <v>25</v>
      </c>
      <c r="K228" s="68">
        <f t="shared" si="22"/>
        <v>87.5</v>
      </c>
      <c r="L228" s="68">
        <f t="shared" si="23"/>
        <v>6.12</v>
      </c>
      <c r="M228" s="6">
        <f t="shared" si="24"/>
        <v>93.62</v>
      </c>
      <c r="N228" s="68">
        <f t="shared" si="20"/>
        <v>6.12</v>
      </c>
      <c r="O228" s="68">
        <f t="shared" si="21"/>
        <v>93.62</v>
      </c>
      <c r="P228" s="68">
        <v>93.75</v>
      </c>
      <c r="Q228" s="77"/>
    </row>
    <row r="229" spans="1:17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3" t="s">
        <v>3</v>
      </c>
      <c r="H229" s="104">
        <v>0</v>
      </c>
      <c r="I229" s="105">
        <v>0</v>
      </c>
      <c r="J229" s="106">
        <v>9</v>
      </c>
      <c r="K229" s="68">
        <f t="shared" si="22"/>
        <v>31.5</v>
      </c>
      <c r="L229" s="68">
        <f t="shared" si="23"/>
        <v>2.2000000000000002</v>
      </c>
      <c r="M229" s="6">
        <f t="shared" si="24"/>
        <v>33.700000000000003</v>
      </c>
      <c r="N229" s="68">
        <f t="shared" si="20"/>
        <v>2.2000000000000002</v>
      </c>
      <c r="O229" s="68">
        <f t="shared" si="21"/>
        <v>33.700000000000003</v>
      </c>
      <c r="P229" s="68">
        <v>33.75</v>
      </c>
      <c r="Q229" s="77"/>
    </row>
    <row r="230" spans="1:17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3" t="s">
        <v>3</v>
      </c>
      <c r="H230" s="104">
        <v>0</v>
      </c>
      <c r="I230" s="105">
        <v>0</v>
      </c>
      <c r="J230" s="106">
        <v>12</v>
      </c>
      <c r="K230" s="68">
        <f t="shared" si="22"/>
        <v>42</v>
      </c>
      <c r="L230" s="68">
        <f t="shared" si="23"/>
        <v>2.94</v>
      </c>
      <c r="M230" s="6">
        <f t="shared" si="24"/>
        <v>44.94</v>
      </c>
      <c r="N230" s="68">
        <f t="shared" si="20"/>
        <v>2.94</v>
      </c>
      <c r="O230" s="68">
        <f t="shared" si="21"/>
        <v>44.94</v>
      </c>
      <c r="P230" s="68">
        <v>45</v>
      </c>
      <c r="Q230" s="77"/>
    </row>
    <row r="231" spans="1:17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3" t="s">
        <v>3</v>
      </c>
      <c r="H231" s="104">
        <v>0</v>
      </c>
      <c r="I231" s="105">
        <v>0</v>
      </c>
      <c r="J231" s="106">
        <v>15</v>
      </c>
      <c r="K231" s="68">
        <f t="shared" si="22"/>
        <v>52.5</v>
      </c>
      <c r="L231" s="68">
        <f t="shared" si="23"/>
        <v>3.67</v>
      </c>
      <c r="M231" s="6">
        <f t="shared" si="24"/>
        <v>56.17</v>
      </c>
      <c r="N231" s="68">
        <f t="shared" si="20"/>
        <v>3.67</v>
      </c>
      <c r="O231" s="68">
        <f t="shared" si="21"/>
        <v>56.17</v>
      </c>
      <c r="P231" s="68">
        <v>56.25</v>
      </c>
      <c r="Q231" s="77"/>
    </row>
    <row r="232" spans="1:17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3" t="s">
        <v>3</v>
      </c>
      <c r="H232" s="104">
        <v>0</v>
      </c>
      <c r="I232" s="105">
        <v>0</v>
      </c>
      <c r="J232" s="106">
        <v>6</v>
      </c>
      <c r="K232" s="68">
        <f t="shared" si="22"/>
        <v>21</v>
      </c>
      <c r="L232" s="68">
        <f t="shared" si="23"/>
        <v>1.47</v>
      </c>
      <c r="M232" s="6">
        <f t="shared" si="24"/>
        <v>22.47</v>
      </c>
      <c r="N232" s="68">
        <f t="shared" si="20"/>
        <v>1.47</v>
      </c>
      <c r="O232" s="68">
        <f t="shared" si="21"/>
        <v>22.47</v>
      </c>
      <c r="P232" s="68">
        <v>22.5</v>
      </c>
      <c r="Q232" s="77"/>
    </row>
    <row r="233" spans="1:17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3" t="s">
        <v>3</v>
      </c>
      <c r="H233" s="104">
        <v>0</v>
      </c>
      <c r="I233" s="105">
        <v>0</v>
      </c>
      <c r="J233" s="106">
        <v>9</v>
      </c>
      <c r="K233" s="68">
        <f t="shared" si="22"/>
        <v>31.5</v>
      </c>
      <c r="L233" s="68">
        <f t="shared" si="23"/>
        <v>2.2000000000000002</v>
      </c>
      <c r="M233" s="6">
        <f t="shared" si="24"/>
        <v>33.700000000000003</v>
      </c>
      <c r="N233" s="68">
        <f t="shared" si="20"/>
        <v>2.2000000000000002</v>
      </c>
      <c r="O233" s="68">
        <f t="shared" si="21"/>
        <v>33.700000000000003</v>
      </c>
      <c r="P233" s="68">
        <v>33.75</v>
      </c>
      <c r="Q233" s="77"/>
    </row>
    <row r="234" spans="1:17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3" t="s">
        <v>3</v>
      </c>
      <c r="H234" s="104">
        <v>0</v>
      </c>
      <c r="I234" s="105">
        <v>0</v>
      </c>
      <c r="J234" s="106">
        <v>12</v>
      </c>
      <c r="K234" s="68">
        <f t="shared" si="22"/>
        <v>42</v>
      </c>
      <c r="L234" s="68">
        <f t="shared" si="23"/>
        <v>2.94</v>
      </c>
      <c r="M234" s="6">
        <f t="shared" si="24"/>
        <v>44.94</v>
      </c>
      <c r="N234" s="68">
        <f t="shared" si="20"/>
        <v>2.94</v>
      </c>
      <c r="O234" s="68">
        <f t="shared" si="21"/>
        <v>44.94</v>
      </c>
      <c r="P234" s="68">
        <v>45</v>
      </c>
      <c r="Q234" s="77"/>
    </row>
    <row r="235" spans="1:17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3" t="s">
        <v>3224</v>
      </c>
      <c r="H235" s="104">
        <v>59.5</v>
      </c>
      <c r="I235" s="105">
        <v>4.16</v>
      </c>
      <c r="J235" s="106">
        <v>14</v>
      </c>
      <c r="K235" s="68">
        <f t="shared" si="22"/>
        <v>49</v>
      </c>
      <c r="L235" s="68">
        <f t="shared" si="23"/>
        <v>3.43</v>
      </c>
      <c r="M235" s="6">
        <f>ROUNDDOWN(K235+L235,2)</f>
        <v>52.43</v>
      </c>
      <c r="N235" s="68">
        <f t="shared" si="20"/>
        <v>7.59</v>
      </c>
      <c r="O235" s="68">
        <f t="shared" si="21"/>
        <v>116.09</v>
      </c>
      <c r="P235" s="68">
        <v>116.25</v>
      </c>
      <c r="Q235" s="77"/>
    </row>
    <row r="236" spans="1:17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3" t="s">
        <v>3</v>
      </c>
      <c r="H236" s="104">
        <v>0</v>
      </c>
      <c r="I236" s="105">
        <v>0</v>
      </c>
      <c r="J236" s="106">
        <v>8</v>
      </c>
      <c r="K236" s="68">
        <f t="shared" si="22"/>
        <v>28</v>
      </c>
      <c r="L236" s="68">
        <f t="shared" si="23"/>
        <v>1.96</v>
      </c>
      <c r="M236" s="6">
        <f t="shared" si="24"/>
        <v>29.96</v>
      </c>
      <c r="N236" s="68">
        <f t="shared" si="20"/>
        <v>1.96</v>
      </c>
      <c r="O236" s="68">
        <f t="shared" si="21"/>
        <v>29.96</v>
      </c>
      <c r="P236" s="68">
        <v>30</v>
      </c>
      <c r="Q236" s="77"/>
    </row>
    <row r="237" spans="1:17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3" t="s">
        <v>3222</v>
      </c>
      <c r="H237" s="104">
        <v>577.5</v>
      </c>
      <c r="I237" s="105">
        <v>40.42</v>
      </c>
      <c r="J237" s="106">
        <v>81</v>
      </c>
      <c r="K237" s="68">
        <f t="shared" si="22"/>
        <v>283.5</v>
      </c>
      <c r="L237" s="68">
        <f t="shared" si="23"/>
        <v>19.84</v>
      </c>
      <c r="M237" s="6">
        <f t="shared" ref="M237:M244" si="25">ROUNDDOWN(K237+L237,2)</f>
        <v>303.33999999999997</v>
      </c>
      <c r="N237" s="68">
        <f t="shared" si="20"/>
        <v>60.260000000000005</v>
      </c>
      <c r="O237" s="68">
        <f t="shared" si="21"/>
        <v>921.26</v>
      </c>
      <c r="P237" s="68">
        <v>921.5</v>
      </c>
      <c r="Q237" s="77"/>
    </row>
    <row r="238" spans="1:17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3" t="s">
        <v>3224</v>
      </c>
      <c r="H238" s="104">
        <v>171.5</v>
      </c>
      <c r="I238" s="105">
        <v>12</v>
      </c>
      <c r="J238" s="106">
        <v>0</v>
      </c>
      <c r="K238" s="68">
        <f t="shared" ref="K238:K244" si="26">ROUNDDOWN(J238*3.5,2)</f>
        <v>0</v>
      </c>
      <c r="L238" s="68">
        <f t="shared" ref="L238:L243" si="27">ROUNDDOWN(K238*7%,2)</f>
        <v>0</v>
      </c>
      <c r="M238" s="6">
        <f t="shared" si="25"/>
        <v>0</v>
      </c>
      <c r="N238" s="68">
        <f t="shared" si="20"/>
        <v>12</v>
      </c>
      <c r="O238" s="68">
        <f t="shared" si="21"/>
        <v>183.5</v>
      </c>
      <c r="P238" s="68">
        <v>183.5</v>
      </c>
      <c r="Q238" s="77">
        <v>400.75</v>
      </c>
    </row>
    <row r="239" spans="1:17" x14ac:dyDescent="0.4">
      <c r="A239" s="52">
        <v>235</v>
      </c>
      <c r="B239" s="3" t="s">
        <v>3712</v>
      </c>
      <c r="C239" s="26" t="s">
        <v>3775</v>
      </c>
      <c r="D239" s="3" t="s">
        <v>2334</v>
      </c>
      <c r="E239" s="67" t="s">
        <v>2335</v>
      </c>
      <c r="F239" s="67" t="s">
        <v>2336</v>
      </c>
      <c r="G239" s="103" t="s">
        <v>3</v>
      </c>
      <c r="H239" s="104">
        <v>0</v>
      </c>
      <c r="I239" s="105">
        <v>0</v>
      </c>
      <c r="J239" s="106">
        <v>58</v>
      </c>
      <c r="K239" s="68">
        <f t="shared" si="26"/>
        <v>203</v>
      </c>
      <c r="L239" s="68">
        <f t="shared" si="27"/>
        <v>14.21</v>
      </c>
      <c r="M239" s="6">
        <f t="shared" si="25"/>
        <v>217.21</v>
      </c>
      <c r="N239" s="68">
        <f t="shared" si="20"/>
        <v>14.21</v>
      </c>
      <c r="O239" s="68">
        <f t="shared" si="21"/>
        <v>217.21</v>
      </c>
      <c r="P239" s="68">
        <v>217.25</v>
      </c>
      <c r="Q239" s="77">
        <v>400.75</v>
      </c>
    </row>
    <row r="240" spans="1:17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3" t="s">
        <v>3</v>
      </c>
      <c r="H240" s="104">
        <v>0</v>
      </c>
      <c r="I240" s="105">
        <v>0</v>
      </c>
      <c r="J240" s="106">
        <v>90</v>
      </c>
      <c r="K240" s="68">
        <f t="shared" si="26"/>
        <v>315</v>
      </c>
      <c r="L240" s="68">
        <f t="shared" si="27"/>
        <v>22.05</v>
      </c>
      <c r="M240" s="6">
        <f t="shared" si="25"/>
        <v>337.05</v>
      </c>
      <c r="N240" s="68">
        <f t="shared" si="20"/>
        <v>22.05</v>
      </c>
      <c r="O240" s="68">
        <f t="shared" si="21"/>
        <v>337.05</v>
      </c>
      <c r="P240" s="68">
        <v>337.25</v>
      </c>
      <c r="Q240" s="77"/>
    </row>
    <row r="241" spans="1:17" x14ac:dyDescent="0.4">
      <c r="A241" s="52">
        <v>237</v>
      </c>
      <c r="B241" s="3" t="s">
        <v>3712</v>
      </c>
      <c r="C241" s="26" t="s">
        <v>3777</v>
      </c>
      <c r="D241" s="133" t="s">
        <v>1652</v>
      </c>
      <c r="E241" s="67" t="s">
        <v>1653</v>
      </c>
      <c r="F241" s="67" t="s">
        <v>1654</v>
      </c>
      <c r="G241" s="103" t="s">
        <v>3783</v>
      </c>
      <c r="H241" s="104">
        <v>91</v>
      </c>
      <c r="I241" s="105">
        <v>6.37</v>
      </c>
      <c r="J241" s="106">
        <v>0</v>
      </c>
      <c r="K241" s="68">
        <f t="shared" si="26"/>
        <v>0</v>
      </c>
      <c r="L241" s="68">
        <f t="shared" si="27"/>
        <v>0</v>
      </c>
      <c r="M241" s="6">
        <f t="shared" si="25"/>
        <v>0</v>
      </c>
      <c r="N241" s="68">
        <f t="shared" si="20"/>
        <v>6.37</v>
      </c>
      <c r="O241" s="68">
        <f t="shared" si="21"/>
        <v>97.37</v>
      </c>
      <c r="P241" s="68">
        <v>97.37</v>
      </c>
      <c r="Q241" s="77" t="s">
        <v>3810</v>
      </c>
    </row>
    <row r="242" spans="1:17" x14ac:dyDescent="0.4">
      <c r="A242" s="52">
        <v>238</v>
      </c>
      <c r="B242" s="3" t="s">
        <v>3712</v>
      </c>
      <c r="C242" s="26" t="s">
        <v>3778</v>
      </c>
      <c r="D242" s="133" t="s">
        <v>1652</v>
      </c>
      <c r="E242" s="67" t="s">
        <v>1653</v>
      </c>
      <c r="F242" s="67" t="s">
        <v>1654</v>
      </c>
      <c r="G242" s="103" t="s">
        <v>3185</v>
      </c>
      <c r="H242" s="104">
        <v>94.5</v>
      </c>
      <c r="I242" s="105">
        <v>6.62</v>
      </c>
      <c r="J242" s="106">
        <v>0</v>
      </c>
      <c r="K242" s="68">
        <f t="shared" si="26"/>
        <v>0</v>
      </c>
      <c r="L242" s="68">
        <f t="shared" si="27"/>
        <v>0</v>
      </c>
      <c r="M242" s="6">
        <f t="shared" si="25"/>
        <v>0</v>
      </c>
      <c r="N242" s="68">
        <f t="shared" si="20"/>
        <v>6.62</v>
      </c>
      <c r="O242" s="68">
        <f t="shared" si="21"/>
        <v>101.12</v>
      </c>
      <c r="P242" s="68">
        <v>101.12</v>
      </c>
      <c r="Q242" s="77" t="s">
        <v>3810</v>
      </c>
    </row>
    <row r="243" spans="1:17" x14ac:dyDescent="0.4">
      <c r="A243" s="52">
        <v>239</v>
      </c>
      <c r="B243" s="3" t="s">
        <v>3712</v>
      </c>
      <c r="C243" s="26" t="s">
        <v>3779</v>
      </c>
      <c r="D243" s="133" t="s">
        <v>1652</v>
      </c>
      <c r="E243" s="67" t="s">
        <v>1653</v>
      </c>
      <c r="F243" s="67" t="s">
        <v>1654</v>
      </c>
      <c r="G243" s="103" t="s">
        <v>3224</v>
      </c>
      <c r="H243" s="104">
        <v>108.5</v>
      </c>
      <c r="I243" s="105">
        <v>7.6</v>
      </c>
      <c r="J243" s="106">
        <v>0</v>
      </c>
      <c r="K243" s="68">
        <f t="shared" si="26"/>
        <v>0</v>
      </c>
      <c r="L243" s="68">
        <f t="shared" si="27"/>
        <v>0</v>
      </c>
      <c r="M243" s="6">
        <f t="shared" si="25"/>
        <v>0</v>
      </c>
      <c r="N243" s="68">
        <f t="shared" si="20"/>
        <v>7.6</v>
      </c>
      <c r="O243" s="68">
        <f t="shared" si="21"/>
        <v>116.1</v>
      </c>
      <c r="P243" s="68">
        <v>116.1</v>
      </c>
      <c r="Q243" s="77" t="s">
        <v>3810</v>
      </c>
    </row>
    <row r="244" spans="1:17" x14ac:dyDescent="0.4">
      <c r="A244" s="52">
        <v>240</v>
      </c>
      <c r="B244" s="3" t="s">
        <v>3712</v>
      </c>
      <c r="C244" s="26" t="s">
        <v>3780</v>
      </c>
      <c r="D244" s="133" t="s">
        <v>1652</v>
      </c>
      <c r="E244" s="67" t="s">
        <v>1653</v>
      </c>
      <c r="F244" s="67" t="s">
        <v>1654</v>
      </c>
      <c r="G244" s="103" t="s">
        <v>3</v>
      </c>
      <c r="H244" s="104">
        <v>0</v>
      </c>
      <c r="I244" s="105">
        <v>0</v>
      </c>
      <c r="J244" s="106">
        <v>27</v>
      </c>
      <c r="K244" s="68">
        <f t="shared" si="26"/>
        <v>94.5</v>
      </c>
      <c r="L244" s="68">
        <f>ROUNDUP(K244*7%,2)</f>
        <v>6.62</v>
      </c>
      <c r="M244" s="6">
        <f t="shared" si="25"/>
        <v>101.12</v>
      </c>
      <c r="N244" s="68">
        <f t="shared" si="20"/>
        <v>6.62</v>
      </c>
      <c r="O244" s="68">
        <f t="shared" si="21"/>
        <v>101.12</v>
      </c>
      <c r="P244" s="68">
        <v>101.12</v>
      </c>
      <c r="Q244" s="77" t="s">
        <v>3810</v>
      </c>
    </row>
    <row r="245" spans="1:17" x14ac:dyDescent="0.4">
      <c r="A245" s="52">
        <v>241</v>
      </c>
      <c r="B245" s="3" t="s">
        <v>3837</v>
      </c>
      <c r="C245" s="26" t="s">
        <v>3811</v>
      </c>
      <c r="D245" s="133" t="s">
        <v>1632</v>
      </c>
      <c r="E245" s="67" t="s">
        <v>1633</v>
      </c>
      <c r="F245" s="67" t="s">
        <v>1634</v>
      </c>
      <c r="G245" s="103" t="s">
        <v>3</v>
      </c>
      <c r="H245" s="104">
        <v>0</v>
      </c>
      <c r="I245" s="105">
        <v>0</v>
      </c>
      <c r="J245" s="106">
        <v>0</v>
      </c>
      <c r="K245" s="68">
        <v>125</v>
      </c>
      <c r="L245" s="68">
        <f t="shared" ref="L245:L262" si="28">ROUNDDOWN(K245*7%,2)</f>
        <v>8.75</v>
      </c>
      <c r="M245" s="6">
        <f t="shared" ref="M245:M262" si="29">ROUNDDOWN(K245+L245,2)</f>
        <v>133.75</v>
      </c>
      <c r="N245" s="68">
        <f t="shared" si="20"/>
        <v>8.75</v>
      </c>
      <c r="O245" s="68">
        <f t="shared" si="21"/>
        <v>133.75</v>
      </c>
      <c r="P245" s="68">
        <v>133.75</v>
      </c>
      <c r="Q245" s="77"/>
    </row>
    <row r="246" spans="1:17" x14ac:dyDescent="0.4">
      <c r="A246" s="52">
        <v>242</v>
      </c>
      <c r="B246" s="3" t="s">
        <v>3837</v>
      </c>
      <c r="C246" s="26" t="s">
        <v>3812</v>
      </c>
      <c r="D246" s="133" t="s">
        <v>1618</v>
      </c>
      <c r="E246" s="67" t="s">
        <v>1619</v>
      </c>
      <c r="F246" s="67" t="s">
        <v>1620</v>
      </c>
      <c r="G246" s="103" t="s">
        <v>3224</v>
      </c>
      <c r="H246" s="104">
        <v>133</v>
      </c>
      <c r="I246" s="105">
        <v>9.31</v>
      </c>
      <c r="J246" s="106">
        <v>36</v>
      </c>
      <c r="K246" s="68">
        <f t="shared" ref="K246:K262" si="30">ROUNDDOWN(J246*3.5,2)</f>
        <v>126</v>
      </c>
      <c r="L246" s="68">
        <f t="shared" si="28"/>
        <v>8.82</v>
      </c>
      <c r="M246" s="6">
        <f t="shared" si="29"/>
        <v>134.82</v>
      </c>
      <c r="N246" s="68">
        <f t="shared" si="20"/>
        <v>18.130000000000003</v>
      </c>
      <c r="O246" s="68">
        <f t="shared" si="21"/>
        <v>277.13</v>
      </c>
      <c r="P246" s="68">
        <v>277.25</v>
      </c>
      <c r="Q246" s="77"/>
    </row>
    <row r="247" spans="1:17" x14ac:dyDescent="0.4">
      <c r="A247" s="52">
        <v>243</v>
      </c>
      <c r="B247" s="3" t="s">
        <v>3837</v>
      </c>
      <c r="C247" s="26" t="s">
        <v>3813</v>
      </c>
      <c r="D247" s="133" t="s">
        <v>312</v>
      </c>
      <c r="E247" s="67" t="s">
        <v>313</v>
      </c>
      <c r="F247" s="67" t="s">
        <v>314</v>
      </c>
      <c r="G247" s="103" t="s">
        <v>3</v>
      </c>
      <c r="H247" s="104">
        <v>0</v>
      </c>
      <c r="I247" s="105">
        <v>0</v>
      </c>
      <c r="J247" s="106">
        <v>20</v>
      </c>
      <c r="K247" s="68">
        <f t="shared" si="30"/>
        <v>70</v>
      </c>
      <c r="L247" s="68">
        <f t="shared" si="28"/>
        <v>4.9000000000000004</v>
      </c>
      <c r="M247" s="6">
        <f t="shared" si="29"/>
        <v>74.900000000000006</v>
      </c>
      <c r="N247" s="68">
        <f t="shared" si="20"/>
        <v>4.9000000000000004</v>
      </c>
      <c r="O247" s="68">
        <f t="shared" si="21"/>
        <v>74.900000000000006</v>
      </c>
      <c r="P247" s="68">
        <v>74.900000000000006</v>
      </c>
      <c r="Q247" s="77"/>
    </row>
    <row r="248" spans="1:17" x14ac:dyDescent="0.4">
      <c r="A248" s="52">
        <v>244</v>
      </c>
      <c r="B248" s="3" t="s">
        <v>3837</v>
      </c>
      <c r="C248" s="26" t="s">
        <v>3814</v>
      </c>
      <c r="D248" s="133" t="s">
        <v>614</v>
      </c>
      <c r="E248" s="67" t="s">
        <v>615</v>
      </c>
      <c r="F248" s="67" t="s">
        <v>616</v>
      </c>
      <c r="G248" s="103" t="s">
        <v>3</v>
      </c>
      <c r="H248" s="104">
        <v>0</v>
      </c>
      <c r="I248" s="105">
        <v>0</v>
      </c>
      <c r="J248" s="106">
        <v>18</v>
      </c>
      <c r="K248" s="68">
        <f t="shared" si="30"/>
        <v>63</v>
      </c>
      <c r="L248" s="68">
        <f t="shared" si="28"/>
        <v>4.41</v>
      </c>
      <c r="M248" s="6">
        <f t="shared" si="29"/>
        <v>67.41</v>
      </c>
      <c r="N248" s="68">
        <f t="shared" si="20"/>
        <v>4.41</v>
      </c>
      <c r="O248" s="68">
        <f t="shared" si="21"/>
        <v>67.41</v>
      </c>
      <c r="P248" s="68">
        <v>67.5</v>
      </c>
      <c r="Q248" s="77"/>
    </row>
    <row r="249" spans="1:17" x14ac:dyDescent="0.4">
      <c r="A249" s="52">
        <v>245</v>
      </c>
      <c r="B249" s="3" t="s">
        <v>3837</v>
      </c>
      <c r="C249" s="26" t="s">
        <v>3815</v>
      </c>
      <c r="D249" s="133" t="s">
        <v>617</v>
      </c>
      <c r="E249" s="67" t="s">
        <v>615</v>
      </c>
      <c r="F249" s="67" t="s">
        <v>618</v>
      </c>
      <c r="G249" s="103" t="s">
        <v>3</v>
      </c>
      <c r="H249" s="104">
        <v>0</v>
      </c>
      <c r="I249" s="105">
        <v>0</v>
      </c>
      <c r="J249" s="106">
        <v>17</v>
      </c>
      <c r="K249" s="68">
        <f t="shared" si="30"/>
        <v>59.5</v>
      </c>
      <c r="L249" s="68">
        <f t="shared" si="28"/>
        <v>4.16</v>
      </c>
      <c r="M249" s="6">
        <f t="shared" si="29"/>
        <v>63.66</v>
      </c>
      <c r="N249" s="68">
        <f t="shared" si="20"/>
        <v>4.16</v>
      </c>
      <c r="O249" s="68">
        <f t="shared" si="21"/>
        <v>63.66</v>
      </c>
      <c r="P249" s="68">
        <v>63.75</v>
      </c>
      <c r="Q249" s="77"/>
    </row>
    <row r="250" spans="1:17" x14ac:dyDescent="0.4">
      <c r="A250" s="52">
        <v>246</v>
      </c>
      <c r="B250" s="3" t="s">
        <v>3837</v>
      </c>
      <c r="C250" s="26" t="s">
        <v>3816</v>
      </c>
      <c r="D250" s="133" t="s">
        <v>619</v>
      </c>
      <c r="E250" s="67" t="s">
        <v>615</v>
      </c>
      <c r="F250" s="67" t="s">
        <v>620</v>
      </c>
      <c r="G250" s="103" t="s">
        <v>3</v>
      </c>
      <c r="H250" s="104">
        <v>0</v>
      </c>
      <c r="I250" s="105">
        <v>0</v>
      </c>
      <c r="J250" s="106">
        <v>6</v>
      </c>
      <c r="K250" s="68">
        <f t="shared" si="30"/>
        <v>21</v>
      </c>
      <c r="L250" s="68">
        <f t="shared" si="28"/>
        <v>1.47</v>
      </c>
      <c r="M250" s="6">
        <f t="shared" si="29"/>
        <v>22.47</v>
      </c>
      <c r="N250" s="68">
        <f t="shared" si="20"/>
        <v>1.47</v>
      </c>
      <c r="O250" s="68">
        <f t="shared" si="21"/>
        <v>22.47</v>
      </c>
      <c r="P250" s="68">
        <v>22.5</v>
      </c>
      <c r="Q250" s="77"/>
    </row>
    <row r="251" spans="1:17" x14ac:dyDescent="0.4">
      <c r="A251" s="52">
        <v>247</v>
      </c>
      <c r="B251" s="3" t="s">
        <v>3837</v>
      </c>
      <c r="C251" s="26" t="s">
        <v>3817</v>
      </c>
      <c r="D251" s="133" t="s">
        <v>73</v>
      </c>
      <c r="E251" s="67" t="s">
        <v>74</v>
      </c>
      <c r="F251" s="67" t="s">
        <v>75</v>
      </c>
      <c r="G251" s="103" t="s">
        <v>3</v>
      </c>
      <c r="H251" s="104">
        <v>0</v>
      </c>
      <c r="I251" s="105">
        <v>0</v>
      </c>
      <c r="J251" s="106">
        <v>100</v>
      </c>
      <c r="K251" s="68">
        <f t="shared" si="30"/>
        <v>350</v>
      </c>
      <c r="L251" s="68">
        <f t="shared" si="28"/>
        <v>24.5</v>
      </c>
      <c r="M251" s="6">
        <f t="shared" si="29"/>
        <v>374.5</v>
      </c>
      <c r="N251" s="68">
        <f t="shared" si="20"/>
        <v>24.5</v>
      </c>
      <c r="O251" s="68">
        <f t="shared" si="21"/>
        <v>374.5</v>
      </c>
      <c r="P251" s="68">
        <v>374.5</v>
      </c>
      <c r="Q251" s="77"/>
    </row>
    <row r="252" spans="1:17" x14ac:dyDescent="0.4">
      <c r="A252" s="52">
        <v>248</v>
      </c>
      <c r="B252" s="3" t="s">
        <v>3837</v>
      </c>
      <c r="C252" s="26" t="s">
        <v>3818</v>
      </c>
      <c r="D252" s="133" t="s">
        <v>1655</v>
      </c>
      <c r="E252" s="67" t="s">
        <v>1656</v>
      </c>
      <c r="F252" s="67" t="s">
        <v>1657</v>
      </c>
      <c r="G252" s="103" t="s">
        <v>3</v>
      </c>
      <c r="H252" s="104">
        <v>0</v>
      </c>
      <c r="I252" s="105">
        <v>0</v>
      </c>
      <c r="J252" s="106">
        <v>31</v>
      </c>
      <c r="K252" s="68">
        <f t="shared" si="30"/>
        <v>108.5</v>
      </c>
      <c r="L252" s="68">
        <f t="shared" si="28"/>
        <v>7.59</v>
      </c>
      <c r="M252" s="6">
        <f t="shared" si="29"/>
        <v>116.09</v>
      </c>
      <c r="N252" s="68">
        <f t="shared" si="20"/>
        <v>7.59</v>
      </c>
      <c r="O252" s="68">
        <f t="shared" si="21"/>
        <v>116.09</v>
      </c>
      <c r="P252" s="68">
        <v>116.25</v>
      </c>
      <c r="Q252" s="77"/>
    </row>
    <row r="253" spans="1:17" x14ac:dyDescent="0.4">
      <c r="A253" s="52">
        <v>249</v>
      </c>
      <c r="B253" s="3" t="s">
        <v>3837</v>
      </c>
      <c r="C253" s="26" t="s">
        <v>3819</v>
      </c>
      <c r="D253" s="133" t="s">
        <v>2233</v>
      </c>
      <c r="E253" s="67" t="s">
        <v>2234</v>
      </c>
      <c r="F253" s="67" t="s">
        <v>2235</v>
      </c>
      <c r="G253" s="103" t="s">
        <v>3</v>
      </c>
      <c r="H253" s="104">
        <v>0</v>
      </c>
      <c r="I253" s="105">
        <v>0</v>
      </c>
      <c r="J253" s="106">
        <v>56</v>
      </c>
      <c r="K253" s="68">
        <f t="shared" si="30"/>
        <v>196</v>
      </c>
      <c r="L253" s="68">
        <f t="shared" si="28"/>
        <v>13.72</v>
      </c>
      <c r="M253" s="6">
        <f t="shared" si="29"/>
        <v>209.72</v>
      </c>
      <c r="N253" s="68">
        <f t="shared" si="20"/>
        <v>13.72</v>
      </c>
      <c r="O253" s="68">
        <f t="shared" si="21"/>
        <v>209.72</v>
      </c>
      <c r="P253" s="68">
        <v>209.75</v>
      </c>
      <c r="Q253" s="77"/>
    </row>
    <row r="254" spans="1:17" x14ac:dyDescent="0.4">
      <c r="A254" s="52">
        <v>250</v>
      </c>
      <c r="B254" s="3" t="s">
        <v>3837</v>
      </c>
      <c r="C254" s="26" t="s">
        <v>3820</v>
      </c>
      <c r="D254" s="133" t="s">
        <v>2386</v>
      </c>
      <c r="E254" s="67" t="s">
        <v>2387</v>
      </c>
      <c r="F254" s="67" t="s">
        <v>3461</v>
      </c>
      <c r="G254" s="103" t="s">
        <v>3</v>
      </c>
      <c r="H254" s="104">
        <v>0</v>
      </c>
      <c r="I254" s="105">
        <v>0</v>
      </c>
      <c r="J254" s="106">
        <v>60</v>
      </c>
      <c r="K254" s="68">
        <f t="shared" si="30"/>
        <v>210</v>
      </c>
      <c r="L254" s="68">
        <f t="shared" si="28"/>
        <v>14.7</v>
      </c>
      <c r="M254" s="6">
        <f t="shared" si="29"/>
        <v>224.7</v>
      </c>
      <c r="N254" s="68">
        <f t="shared" si="20"/>
        <v>14.7</v>
      </c>
      <c r="O254" s="68">
        <f t="shared" si="21"/>
        <v>224.7</v>
      </c>
      <c r="P254" s="68">
        <v>224.75</v>
      </c>
      <c r="Q254" s="77"/>
    </row>
    <row r="255" spans="1:17" x14ac:dyDescent="0.4">
      <c r="A255" s="52">
        <v>251</v>
      </c>
      <c r="B255" s="3" t="s">
        <v>3837</v>
      </c>
      <c r="C255" s="26" t="s">
        <v>3821</v>
      </c>
      <c r="D255" s="133" t="s">
        <v>816</v>
      </c>
      <c r="E255" s="67" t="s">
        <v>817</v>
      </c>
      <c r="F255" s="67" t="s">
        <v>818</v>
      </c>
      <c r="G255" s="103" t="s">
        <v>3</v>
      </c>
      <c r="H255" s="104">
        <v>0</v>
      </c>
      <c r="I255" s="105">
        <v>0</v>
      </c>
      <c r="J255" s="106">
        <v>1649</v>
      </c>
      <c r="K255" s="68">
        <f t="shared" si="30"/>
        <v>5771.5</v>
      </c>
      <c r="L255" s="68">
        <f t="shared" si="28"/>
        <v>404</v>
      </c>
      <c r="M255" s="6">
        <f t="shared" si="29"/>
        <v>6175.5</v>
      </c>
      <c r="N255" s="68">
        <f t="shared" si="20"/>
        <v>404</v>
      </c>
      <c r="O255" s="68">
        <f t="shared" si="21"/>
        <v>6175.5</v>
      </c>
      <c r="P255" s="68">
        <v>6175.5</v>
      </c>
      <c r="Q255" s="77" t="s">
        <v>3846</v>
      </c>
    </row>
    <row r="256" spans="1:17" x14ac:dyDescent="0.4">
      <c r="A256" s="52">
        <v>252</v>
      </c>
      <c r="B256" s="3" t="s">
        <v>3837</v>
      </c>
      <c r="C256" s="26" t="s">
        <v>3822</v>
      </c>
      <c r="D256" s="133" t="s">
        <v>819</v>
      </c>
      <c r="E256" s="67" t="s">
        <v>817</v>
      </c>
      <c r="F256" s="67" t="s">
        <v>818</v>
      </c>
      <c r="G256" s="103" t="s">
        <v>3</v>
      </c>
      <c r="H256" s="104">
        <v>0</v>
      </c>
      <c r="I256" s="105">
        <v>0</v>
      </c>
      <c r="J256" s="106">
        <v>167</v>
      </c>
      <c r="K256" s="68">
        <f t="shared" si="30"/>
        <v>584.5</v>
      </c>
      <c r="L256" s="68">
        <f t="shared" si="28"/>
        <v>40.909999999999997</v>
      </c>
      <c r="M256" s="6">
        <f t="shared" si="29"/>
        <v>625.41</v>
      </c>
      <c r="N256" s="68">
        <f t="shared" si="20"/>
        <v>40.909999999999997</v>
      </c>
      <c r="O256" s="68">
        <f t="shared" si="21"/>
        <v>625.41</v>
      </c>
      <c r="P256" s="68">
        <v>625.41</v>
      </c>
      <c r="Q256" s="77" t="s">
        <v>3846</v>
      </c>
    </row>
    <row r="257" spans="1:18" x14ac:dyDescent="0.4">
      <c r="A257" s="52">
        <v>253</v>
      </c>
      <c r="B257" s="3" t="s">
        <v>3837</v>
      </c>
      <c r="C257" s="26" t="s">
        <v>3823</v>
      </c>
      <c r="D257" s="133" t="s">
        <v>2246</v>
      </c>
      <c r="E257" s="67" t="s">
        <v>2247</v>
      </c>
      <c r="F257" s="67" t="s">
        <v>2235</v>
      </c>
      <c r="G257" s="103" t="s">
        <v>3224</v>
      </c>
      <c r="H257" s="104">
        <v>1267</v>
      </c>
      <c r="I257" s="105">
        <v>88.69</v>
      </c>
      <c r="J257" s="106">
        <v>0</v>
      </c>
      <c r="K257" s="68">
        <f t="shared" si="30"/>
        <v>0</v>
      </c>
      <c r="L257" s="68">
        <f t="shared" si="28"/>
        <v>0</v>
      </c>
      <c r="M257" s="6">
        <f t="shared" si="29"/>
        <v>0</v>
      </c>
      <c r="N257" s="68">
        <f t="shared" si="20"/>
        <v>88.69</v>
      </c>
      <c r="O257" s="68">
        <f t="shared" si="21"/>
        <v>1355.69</v>
      </c>
      <c r="P257" s="68">
        <v>1355.75</v>
      </c>
      <c r="Q257" s="134">
        <v>1603</v>
      </c>
    </row>
    <row r="258" spans="1:18" x14ac:dyDescent="0.4">
      <c r="A258" s="52">
        <v>254</v>
      </c>
      <c r="B258" s="3" t="s">
        <v>3837</v>
      </c>
      <c r="C258" s="26" t="s">
        <v>3824</v>
      </c>
      <c r="D258" s="133" t="s">
        <v>2246</v>
      </c>
      <c r="E258" s="67" t="s">
        <v>2247</v>
      </c>
      <c r="F258" s="67" t="s">
        <v>2235</v>
      </c>
      <c r="G258" s="103" t="s">
        <v>3</v>
      </c>
      <c r="H258" s="104">
        <v>0</v>
      </c>
      <c r="I258" s="105">
        <v>0</v>
      </c>
      <c r="J258" s="106">
        <v>66</v>
      </c>
      <c r="K258" s="68">
        <f t="shared" si="30"/>
        <v>231</v>
      </c>
      <c r="L258" s="68">
        <f t="shared" si="28"/>
        <v>16.170000000000002</v>
      </c>
      <c r="M258" s="6">
        <f t="shared" si="29"/>
        <v>247.17</v>
      </c>
      <c r="N258" s="68">
        <f t="shared" si="20"/>
        <v>16.170000000000002</v>
      </c>
      <c r="O258" s="68">
        <f t="shared" si="21"/>
        <v>247.17</v>
      </c>
      <c r="P258" s="68">
        <v>247.25</v>
      </c>
      <c r="Q258" s="134">
        <v>1603</v>
      </c>
    </row>
    <row r="259" spans="1:18" x14ac:dyDescent="0.4">
      <c r="A259" s="52">
        <v>255</v>
      </c>
      <c r="B259" s="3" t="s">
        <v>3837</v>
      </c>
      <c r="C259" s="26" t="s">
        <v>3825</v>
      </c>
      <c r="D259" s="133" t="s">
        <v>2248</v>
      </c>
      <c r="E259" s="67" t="s">
        <v>2247</v>
      </c>
      <c r="F259" s="67" t="s">
        <v>2235</v>
      </c>
      <c r="G259" s="103" t="s">
        <v>3224</v>
      </c>
      <c r="H259" s="104">
        <v>1323</v>
      </c>
      <c r="I259" s="105">
        <v>92.61</v>
      </c>
      <c r="J259" s="106">
        <v>0</v>
      </c>
      <c r="K259" s="68">
        <f t="shared" si="30"/>
        <v>0</v>
      </c>
      <c r="L259" s="68">
        <f t="shared" si="28"/>
        <v>0</v>
      </c>
      <c r="M259" s="6">
        <f t="shared" si="29"/>
        <v>0</v>
      </c>
      <c r="N259" s="68">
        <f t="shared" si="20"/>
        <v>92.61</v>
      </c>
      <c r="O259" s="68">
        <f t="shared" si="21"/>
        <v>1415.61</v>
      </c>
      <c r="P259" s="68">
        <v>1415.65</v>
      </c>
      <c r="Q259" s="77">
        <v>2850</v>
      </c>
    </row>
    <row r="260" spans="1:18" x14ac:dyDescent="0.4">
      <c r="A260" s="52">
        <v>256</v>
      </c>
      <c r="B260" s="3" t="s">
        <v>3837</v>
      </c>
      <c r="C260" s="26" t="s">
        <v>3826</v>
      </c>
      <c r="D260" s="133" t="s">
        <v>2248</v>
      </c>
      <c r="E260" s="67" t="s">
        <v>2247</v>
      </c>
      <c r="F260" s="67" t="s">
        <v>2235</v>
      </c>
      <c r="G260" s="103" t="s">
        <v>3</v>
      </c>
      <c r="H260" s="104">
        <v>0</v>
      </c>
      <c r="I260" s="105">
        <v>0</v>
      </c>
      <c r="J260" s="106">
        <v>383</v>
      </c>
      <c r="K260" s="68">
        <f t="shared" si="30"/>
        <v>1340.5</v>
      </c>
      <c r="L260" s="68">
        <f t="shared" si="28"/>
        <v>93.83</v>
      </c>
      <c r="M260" s="6">
        <f t="shared" si="29"/>
        <v>1434.33</v>
      </c>
      <c r="N260" s="68">
        <f t="shared" si="20"/>
        <v>93.83</v>
      </c>
      <c r="O260" s="68">
        <f t="shared" si="21"/>
        <v>1434.33</v>
      </c>
      <c r="P260" s="68">
        <v>1434.35</v>
      </c>
      <c r="Q260" s="77">
        <v>2850</v>
      </c>
    </row>
    <row r="261" spans="1:18" x14ac:dyDescent="0.4">
      <c r="A261" s="52">
        <v>257</v>
      </c>
      <c r="B261" s="3" t="s">
        <v>3837</v>
      </c>
      <c r="C261" s="26" t="s">
        <v>3827</v>
      </c>
      <c r="D261" s="133" t="s">
        <v>76</v>
      </c>
      <c r="E261" s="67" t="s">
        <v>77</v>
      </c>
      <c r="F261" s="67" t="s">
        <v>78</v>
      </c>
      <c r="G261" s="103" t="s">
        <v>3222</v>
      </c>
      <c r="H261" s="104">
        <v>224</v>
      </c>
      <c r="I261" s="105">
        <v>15.67</v>
      </c>
      <c r="J261" s="106">
        <v>23</v>
      </c>
      <c r="K261" s="68">
        <f t="shared" si="30"/>
        <v>80.5</v>
      </c>
      <c r="L261" s="68">
        <f t="shared" si="28"/>
        <v>5.63</v>
      </c>
      <c r="M261" s="6">
        <f t="shared" si="29"/>
        <v>86.13</v>
      </c>
      <c r="N261" s="68">
        <f t="shared" ref="N261:N270" si="31">SUM(I261+L261)</f>
        <v>21.3</v>
      </c>
      <c r="O261" s="68">
        <f t="shared" ref="O261:O270" si="32">ROUNDDOWN(H261+I261+M261,2)</f>
        <v>325.8</v>
      </c>
      <c r="P261" s="68">
        <v>326</v>
      </c>
      <c r="Q261" s="77"/>
    </row>
    <row r="262" spans="1:18" x14ac:dyDescent="0.4">
      <c r="A262" s="52">
        <v>258</v>
      </c>
      <c r="B262" s="3" t="s">
        <v>3837</v>
      </c>
      <c r="C262" s="26" t="s">
        <v>3828</v>
      </c>
      <c r="D262" s="133" t="s">
        <v>370</v>
      </c>
      <c r="E262" s="67" t="s">
        <v>371</v>
      </c>
      <c r="F262" s="67" t="s">
        <v>372</v>
      </c>
      <c r="G262" s="103" t="s">
        <v>3222</v>
      </c>
      <c r="H262" s="104">
        <v>3377.5</v>
      </c>
      <c r="I262" s="105">
        <v>236.42</v>
      </c>
      <c r="J262" s="106">
        <v>457</v>
      </c>
      <c r="K262" s="68">
        <f t="shared" si="30"/>
        <v>1599.5</v>
      </c>
      <c r="L262" s="68">
        <f t="shared" si="28"/>
        <v>111.96</v>
      </c>
      <c r="M262" s="6">
        <f t="shared" si="29"/>
        <v>1711.46</v>
      </c>
      <c r="N262" s="68">
        <f t="shared" si="31"/>
        <v>348.38</v>
      </c>
      <c r="O262" s="68">
        <f t="shared" si="32"/>
        <v>5325.38</v>
      </c>
      <c r="P262" s="68">
        <v>5325.38</v>
      </c>
      <c r="Q262" s="77" t="s">
        <v>3845</v>
      </c>
    </row>
    <row r="263" spans="1:18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3" t="s">
        <v>3222</v>
      </c>
      <c r="H263" s="104">
        <v>136.5</v>
      </c>
      <c r="I263" s="105">
        <v>9.5500000000000007</v>
      </c>
      <c r="J263" s="106">
        <v>21</v>
      </c>
      <c r="K263" s="68">
        <f t="shared" ref="K263:K270" si="33">ROUNDDOWN(J263*3.5,2)</f>
        <v>73.5</v>
      </c>
      <c r="L263" s="68">
        <f t="shared" ref="L263:L270" si="34">ROUNDDOWN(K263*7%,2)</f>
        <v>5.14</v>
      </c>
      <c r="M263" s="6">
        <f t="shared" ref="M263:M270" si="35">ROUNDDOWN(K263+L263,2)</f>
        <v>78.64</v>
      </c>
      <c r="N263" s="68">
        <f t="shared" si="31"/>
        <v>14.690000000000001</v>
      </c>
      <c r="O263" s="68">
        <f t="shared" si="32"/>
        <v>224.69</v>
      </c>
      <c r="P263" s="68">
        <v>224.69</v>
      </c>
      <c r="Q263" s="77" t="s">
        <v>3844</v>
      </c>
    </row>
    <row r="264" spans="1:18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3" t="s">
        <v>3222</v>
      </c>
      <c r="H264" s="104">
        <v>434</v>
      </c>
      <c r="I264" s="105">
        <v>30.38</v>
      </c>
      <c r="J264" s="106">
        <v>50</v>
      </c>
      <c r="K264" s="68">
        <f t="shared" si="33"/>
        <v>175</v>
      </c>
      <c r="L264" s="68">
        <f t="shared" si="34"/>
        <v>12.25</v>
      </c>
      <c r="M264" s="6">
        <f t="shared" si="35"/>
        <v>187.25</v>
      </c>
      <c r="N264" s="68">
        <f t="shared" si="31"/>
        <v>42.629999999999995</v>
      </c>
      <c r="O264" s="68">
        <f t="shared" si="32"/>
        <v>651.63</v>
      </c>
      <c r="P264" s="68">
        <v>651.63</v>
      </c>
      <c r="Q264" s="77" t="s">
        <v>3844</v>
      </c>
    </row>
    <row r="265" spans="1:18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3" t="s">
        <v>3222</v>
      </c>
      <c r="H265" s="104">
        <v>73.5</v>
      </c>
      <c r="I265" s="105">
        <v>5.14</v>
      </c>
      <c r="J265" s="106">
        <v>9</v>
      </c>
      <c r="K265" s="68">
        <f t="shared" si="33"/>
        <v>31.5</v>
      </c>
      <c r="L265" s="68">
        <f t="shared" si="34"/>
        <v>2.2000000000000002</v>
      </c>
      <c r="M265" s="6">
        <f t="shared" si="35"/>
        <v>33.700000000000003</v>
      </c>
      <c r="N265" s="68">
        <f t="shared" si="31"/>
        <v>7.34</v>
      </c>
      <c r="O265" s="68">
        <f t="shared" si="32"/>
        <v>112.34</v>
      </c>
      <c r="P265" s="68">
        <v>112.34</v>
      </c>
      <c r="Q265" s="77" t="s">
        <v>3844</v>
      </c>
    </row>
    <row r="266" spans="1:18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3" t="s">
        <v>3222</v>
      </c>
      <c r="H266" s="104">
        <v>6461</v>
      </c>
      <c r="I266" s="105">
        <v>452.27</v>
      </c>
      <c r="J266" s="106">
        <v>628</v>
      </c>
      <c r="K266" s="68">
        <f t="shared" si="33"/>
        <v>2198</v>
      </c>
      <c r="L266" s="68">
        <f t="shared" si="34"/>
        <v>153.86000000000001</v>
      </c>
      <c r="M266" s="6">
        <f t="shared" si="35"/>
        <v>2351.86</v>
      </c>
      <c r="N266" s="68">
        <f t="shared" si="31"/>
        <v>606.13</v>
      </c>
      <c r="O266" s="68">
        <f t="shared" si="32"/>
        <v>9265.1299999999992</v>
      </c>
      <c r="P266" s="68">
        <v>9265.1299999999992</v>
      </c>
      <c r="Q266" s="77" t="s">
        <v>3844</v>
      </c>
    </row>
    <row r="267" spans="1:18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3" t="s">
        <v>3224</v>
      </c>
      <c r="H267" s="104">
        <v>294</v>
      </c>
      <c r="I267" s="105">
        <v>20.58</v>
      </c>
      <c r="J267" s="106">
        <v>0</v>
      </c>
      <c r="K267" s="68">
        <f t="shared" si="33"/>
        <v>0</v>
      </c>
      <c r="L267" s="68">
        <f t="shared" si="34"/>
        <v>0</v>
      </c>
      <c r="M267" s="6">
        <f t="shared" si="35"/>
        <v>0</v>
      </c>
      <c r="N267" s="68">
        <f t="shared" si="31"/>
        <v>20.58</v>
      </c>
      <c r="O267" s="68">
        <f t="shared" si="32"/>
        <v>314.58</v>
      </c>
      <c r="P267" s="68">
        <v>314.58</v>
      </c>
      <c r="Q267" s="77" t="s">
        <v>3847</v>
      </c>
    </row>
    <row r="268" spans="1:18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3" t="s">
        <v>3224</v>
      </c>
      <c r="H268" s="104">
        <v>8886.5</v>
      </c>
      <c r="I268" s="105">
        <v>622.04999999999995</v>
      </c>
      <c r="J268" s="106">
        <v>0</v>
      </c>
      <c r="K268" s="68">
        <f t="shared" si="33"/>
        <v>0</v>
      </c>
      <c r="L268" s="68">
        <f t="shared" si="34"/>
        <v>0</v>
      </c>
      <c r="M268" s="6">
        <f t="shared" si="35"/>
        <v>0</v>
      </c>
      <c r="N268" s="68">
        <f t="shared" si="31"/>
        <v>622.04999999999995</v>
      </c>
      <c r="O268" s="68">
        <f t="shared" si="32"/>
        <v>9508.5499999999993</v>
      </c>
      <c r="P268" s="68">
        <v>9508.5499999999993</v>
      </c>
      <c r="Q268" s="77" t="s">
        <v>3847</v>
      </c>
    </row>
    <row r="269" spans="1:18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3" t="s">
        <v>3185</v>
      </c>
      <c r="H269" s="104">
        <v>630</v>
      </c>
      <c r="I269" s="105">
        <v>44.1</v>
      </c>
      <c r="J269" s="106">
        <v>0</v>
      </c>
      <c r="K269" s="68">
        <f t="shared" si="33"/>
        <v>0</v>
      </c>
      <c r="L269" s="68">
        <f t="shared" si="34"/>
        <v>0</v>
      </c>
      <c r="M269" s="6">
        <f t="shared" si="35"/>
        <v>0</v>
      </c>
      <c r="N269" s="68">
        <f t="shared" si="31"/>
        <v>44.1</v>
      </c>
      <c r="O269" s="68">
        <f t="shared" si="32"/>
        <v>674.1</v>
      </c>
      <c r="P269" s="68">
        <v>674.25</v>
      </c>
      <c r="Q269" s="77"/>
    </row>
    <row r="270" spans="1:18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3" t="s">
        <v>3185</v>
      </c>
      <c r="H270" s="104">
        <v>7651</v>
      </c>
      <c r="I270" s="105">
        <v>535.57000000000005</v>
      </c>
      <c r="J270" s="106">
        <v>0</v>
      </c>
      <c r="K270" s="68">
        <f t="shared" si="33"/>
        <v>0</v>
      </c>
      <c r="L270" s="68">
        <f t="shared" si="34"/>
        <v>0</v>
      </c>
      <c r="M270" s="6">
        <f t="shared" si="35"/>
        <v>0</v>
      </c>
      <c r="N270" s="68">
        <f t="shared" si="31"/>
        <v>535.57000000000005</v>
      </c>
      <c r="O270" s="68">
        <f t="shared" si="32"/>
        <v>8186.57</v>
      </c>
      <c r="P270" s="68">
        <v>8186.75</v>
      </c>
      <c r="Q270" s="77"/>
      <c r="R270" s="76"/>
    </row>
    <row r="271" spans="1:18" ht="25" thickBot="1" x14ac:dyDescent="0.45">
      <c r="E271" s="81" t="s">
        <v>22</v>
      </c>
      <c r="G271" s="82"/>
      <c r="H271" s="82">
        <f>SUM(H5:H270)</f>
        <v>42252</v>
      </c>
      <c r="I271" s="82">
        <f>SUM(I5:I270)</f>
        <v>2957.46</v>
      </c>
      <c r="J271" s="82"/>
      <c r="K271" s="83"/>
      <c r="L271" s="83"/>
      <c r="M271" s="84">
        <f>SUM(M5:M270)</f>
        <v>42874.869999999988</v>
      </c>
      <c r="N271" s="82">
        <f>SUM(N5:N270)</f>
        <v>5761.8299999999981</v>
      </c>
      <c r="O271" s="85">
        <f>SUM(O5:O270)</f>
        <v>88084.330000000016</v>
      </c>
      <c r="P271" s="86">
        <f>SUM(P5:P270)</f>
        <v>88108.57</v>
      </c>
      <c r="Q271" s="87"/>
    </row>
    <row r="272" spans="1:18" ht="25" thickTop="1" x14ac:dyDescent="0.4">
      <c r="G272" s="76"/>
      <c r="H272" s="76"/>
      <c r="I272" s="88">
        <f>SUM(H271:I271)</f>
        <v>45209.46</v>
      </c>
      <c r="J272" s="74"/>
      <c r="K272" s="76"/>
      <c r="L272" s="76"/>
      <c r="M272" s="102">
        <f>SUM(I272+M271)</f>
        <v>88084.329999999987</v>
      </c>
      <c r="N272" s="89">
        <f>SUM(I272+M271)</f>
        <v>88084.329999999987</v>
      </c>
      <c r="P272" s="91"/>
      <c r="Q272" s="71"/>
    </row>
    <row r="282" spans="8:12" x14ac:dyDescent="0.4">
      <c r="H282" s="93" t="s">
        <v>23</v>
      </c>
      <c r="I282" s="93" t="s">
        <v>24</v>
      </c>
      <c r="J282" s="95" t="s">
        <v>25</v>
      </c>
      <c r="K282" s="90" t="s">
        <v>1</v>
      </c>
      <c r="L282" s="90" t="s">
        <v>26</v>
      </c>
    </row>
    <row r="283" spans="8:12" x14ac:dyDescent="0.4">
      <c r="H283" s="90">
        <v>25</v>
      </c>
      <c r="I283" s="90">
        <v>3.5</v>
      </c>
      <c r="J283" s="90">
        <f>ROUNDDOWN(H283*I283,2)</f>
        <v>87.5</v>
      </c>
      <c r="K283" s="90">
        <f>ROUNDDOWN(J283*7%,2)</f>
        <v>6.12</v>
      </c>
      <c r="L283" s="90">
        <f>SUM(J283:K283)</f>
        <v>93.62</v>
      </c>
    </row>
    <row r="284" spans="8:12" x14ac:dyDescent="0.4">
      <c r="J284" s="90">
        <f>ROUNDUP(J283,2)</f>
        <v>87.5</v>
      </c>
      <c r="K284" s="90">
        <f>ROUNDUP(J284*7%,2)</f>
        <v>6.13</v>
      </c>
      <c r="L284" s="90">
        <f>SUM(J284:K284)</f>
        <v>93.63</v>
      </c>
    </row>
  </sheetData>
  <mergeCells count="15">
    <mergeCell ref="Q3:Q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2"/>
  <sheetViews>
    <sheetView topLeftCell="D71" zoomScale="70" zoomScaleNormal="70" workbookViewId="0">
      <selection activeCell="F92" sqref="F92"/>
    </sheetView>
  </sheetViews>
  <sheetFormatPr baseColWidth="10" defaultColWidth="9" defaultRowHeight="24" x14ac:dyDescent="0.4"/>
  <cols>
    <col min="1" max="1" width="6.1640625" style="79" customWidth="1"/>
    <col min="2" max="2" width="16.1640625" style="78" customWidth="1"/>
    <col min="3" max="3" width="20" style="80" customWidth="1"/>
    <col min="4" max="4" width="17.6640625" style="78" customWidth="1"/>
    <col min="5" max="5" width="44.5" style="79" customWidth="1"/>
    <col min="6" max="6" width="57.5" style="79" customWidth="1"/>
    <col min="7" max="7" width="14.6640625" style="79" customWidth="1"/>
    <col min="8" max="8" width="15" style="93" customWidth="1"/>
    <col min="9" max="9" width="13" style="93" customWidth="1"/>
    <col min="10" max="10" width="11.5" style="90" customWidth="1"/>
    <col min="11" max="11" width="14.1640625" style="90" bestFit="1" customWidth="1"/>
    <col min="12" max="12" width="9.33203125" style="90" customWidth="1"/>
    <col min="13" max="13" width="16.6640625" style="90" customWidth="1"/>
    <col min="14" max="14" width="15.1640625" style="90" customWidth="1"/>
    <col min="15" max="15" width="15.33203125" style="90" customWidth="1"/>
    <col min="16" max="16" width="14.5" style="72" customWidth="1"/>
    <col min="17" max="17" width="62.6640625" style="94" customWidth="1"/>
    <col min="18" max="19" width="14.6640625" style="72" customWidth="1"/>
    <col min="20" max="20" width="14.6640625" style="73" customWidth="1"/>
    <col min="21" max="21" width="12.1640625" style="75" customWidth="1"/>
    <col min="22" max="16384" width="9" style="73"/>
  </cols>
  <sheetData>
    <row r="1" spans="1:21" s="1" customFormat="1" ht="30" x14ac:dyDescent="0.5">
      <c r="A1" s="143" t="s">
        <v>3448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55"/>
      <c r="R1" s="97"/>
      <c r="S1" s="97"/>
      <c r="U1" s="24"/>
    </row>
    <row r="2" spans="1:21" s="1" customFormat="1" ht="30" x14ac:dyDescent="0.5">
      <c r="A2" s="97"/>
      <c r="B2" s="97"/>
      <c r="C2" s="97"/>
      <c r="D2" s="57"/>
      <c r="E2" s="97"/>
      <c r="F2" s="97"/>
      <c r="G2" s="97"/>
      <c r="H2" s="97"/>
      <c r="I2" s="97"/>
      <c r="J2" s="96"/>
      <c r="K2" s="97"/>
      <c r="L2" s="97"/>
      <c r="M2" s="97"/>
      <c r="N2" s="97"/>
      <c r="O2" s="58" t="s">
        <v>4</v>
      </c>
      <c r="P2" s="59" t="s">
        <v>5</v>
      </c>
      <c r="Q2" s="60"/>
      <c r="R2" s="97"/>
      <c r="S2" s="97"/>
      <c r="U2" s="24"/>
    </row>
    <row r="3" spans="1:21" s="1" customFormat="1" x14ac:dyDescent="0.4">
      <c r="A3" s="135" t="s">
        <v>6</v>
      </c>
      <c r="B3" s="135" t="s">
        <v>7</v>
      </c>
      <c r="C3" s="135" t="s">
        <v>8</v>
      </c>
      <c r="D3" s="144" t="s">
        <v>9</v>
      </c>
      <c r="E3" s="135" t="s">
        <v>10</v>
      </c>
      <c r="F3" s="98"/>
      <c r="G3" s="62" t="s">
        <v>11</v>
      </c>
      <c r="H3" s="145" t="s">
        <v>12</v>
      </c>
      <c r="I3" s="147" t="s">
        <v>13</v>
      </c>
      <c r="J3" s="149" t="s">
        <v>14</v>
      </c>
      <c r="K3" s="151" t="s">
        <v>15</v>
      </c>
      <c r="L3" s="149" t="s">
        <v>1</v>
      </c>
      <c r="M3" s="149" t="s">
        <v>16</v>
      </c>
      <c r="N3" s="149" t="s">
        <v>17</v>
      </c>
      <c r="O3" s="100" t="s">
        <v>0</v>
      </c>
      <c r="P3" s="153" t="s">
        <v>18</v>
      </c>
      <c r="Q3" s="141" t="s">
        <v>19</v>
      </c>
      <c r="R3" s="158">
        <v>7.0000000000000007E-2</v>
      </c>
      <c r="S3" s="155" t="s">
        <v>0</v>
      </c>
      <c r="T3" s="156" t="s">
        <v>18</v>
      </c>
      <c r="U3" s="157" t="s">
        <v>20</v>
      </c>
    </row>
    <row r="4" spans="1:21" s="1" customFormat="1" x14ac:dyDescent="0.4">
      <c r="A4" s="135"/>
      <c r="B4" s="135"/>
      <c r="C4" s="135"/>
      <c r="D4" s="144"/>
      <c r="E4" s="135"/>
      <c r="F4" s="99"/>
      <c r="G4" s="65" t="s">
        <v>2</v>
      </c>
      <c r="H4" s="146"/>
      <c r="I4" s="148"/>
      <c r="J4" s="150"/>
      <c r="K4" s="152"/>
      <c r="L4" s="150"/>
      <c r="M4" s="150"/>
      <c r="N4" s="150"/>
      <c r="O4" s="101" t="s">
        <v>21</v>
      </c>
      <c r="P4" s="154"/>
      <c r="Q4" s="142"/>
      <c r="R4" s="158"/>
      <c r="S4" s="155"/>
      <c r="T4" s="156"/>
      <c r="U4" s="157"/>
    </row>
    <row r="5" spans="1:21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9">
        <v>0</v>
      </c>
      <c r="K5" s="68">
        <f t="shared" ref="K5:K10" si="0">ROUNDDOWN(J5*4,2)</f>
        <v>0</v>
      </c>
      <c r="L5" s="68">
        <f>ROUNDDOWN(K5*7%,2)</f>
        <v>0</v>
      </c>
      <c r="M5" s="6">
        <f>ROUNDDOWN(K5+L5,2)</f>
        <v>0</v>
      </c>
      <c r="N5" s="68">
        <f t="shared" ref="N5:N36" si="1">SUM(I5+L5)</f>
        <v>1.4</v>
      </c>
      <c r="O5" s="68">
        <f t="shared" ref="O5:O36" si="2">ROUNDDOWN(H5+I5+M5,2)</f>
        <v>21.4</v>
      </c>
      <c r="P5" s="68">
        <v>21.4</v>
      </c>
      <c r="Q5" s="70" t="s">
        <v>3462</v>
      </c>
      <c r="T5" s="72"/>
      <c r="U5" s="72"/>
    </row>
    <row r="6" spans="1:21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9">
        <v>0</v>
      </c>
      <c r="K6" s="68">
        <f t="shared" si="0"/>
        <v>0</v>
      </c>
      <c r="L6" s="68">
        <f>ROUNDDOWN(K6*7%,2)</f>
        <v>0</v>
      </c>
      <c r="M6" s="6">
        <f>ROUNDDOWN(K6+L6,2)</f>
        <v>0</v>
      </c>
      <c r="N6" s="68">
        <f t="shared" si="1"/>
        <v>175.56</v>
      </c>
      <c r="O6" s="68">
        <f t="shared" si="2"/>
        <v>2683.56</v>
      </c>
      <c r="P6" s="68">
        <v>2683.56</v>
      </c>
      <c r="Q6" s="70" t="s">
        <v>3462</v>
      </c>
      <c r="R6" s="74">
        <f>SUM(N5:N6)</f>
        <v>176.96</v>
      </c>
      <c r="S6" s="74">
        <f>SUM(O5:O6)</f>
        <v>2704.96</v>
      </c>
      <c r="T6" s="74">
        <f>SUM(P5:P6)</f>
        <v>2704.96</v>
      </c>
      <c r="U6" s="75">
        <v>2704.96</v>
      </c>
    </row>
    <row r="7" spans="1:21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9">
        <v>34</v>
      </c>
      <c r="K7" s="68">
        <f t="shared" si="0"/>
        <v>136</v>
      </c>
      <c r="L7" s="68">
        <f>ROUNDDOWN(K7*7%,2)</f>
        <v>9.52</v>
      </c>
      <c r="M7" s="6">
        <f>ROUNDDOWN(K7+L7,2)</f>
        <v>145.52000000000001</v>
      </c>
      <c r="N7" s="68">
        <f t="shared" si="1"/>
        <v>9.52</v>
      </c>
      <c r="O7" s="68">
        <f t="shared" si="2"/>
        <v>145.52000000000001</v>
      </c>
      <c r="P7" s="68">
        <v>145.75</v>
      </c>
      <c r="Q7" s="70"/>
      <c r="R7" s="74"/>
      <c r="S7" s="74"/>
      <c r="T7" s="74"/>
      <c r="U7" s="74"/>
    </row>
    <row r="8" spans="1:21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9">
        <v>41</v>
      </c>
      <c r="K8" s="68">
        <f t="shared" si="0"/>
        <v>164</v>
      </c>
      <c r="L8" s="68">
        <f>ROUNDDOWN(K8*7%,2)</f>
        <v>11.48</v>
      </c>
      <c r="M8" s="6">
        <f>ROUNDDOWN(K8+L8,2)</f>
        <v>175.48</v>
      </c>
      <c r="N8" s="68">
        <f t="shared" si="1"/>
        <v>29.12</v>
      </c>
      <c r="O8" s="68">
        <f t="shared" si="2"/>
        <v>445.12</v>
      </c>
      <c r="P8" s="68">
        <v>445.25</v>
      </c>
      <c r="Q8" s="70"/>
      <c r="R8" s="76"/>
      <c r="S8" s="76"/>
      <c r="T8" s="76"/>
    </row>
    <row r="9" spans="1:21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9">
        <v>9</v>
      </c>
      <c r="K9" s="68">
        <f t="shared" si="0"/>
        <v>36</v>
      </c>
      <c r="L9" s="68">
        <f>ROUNDDOWN(K9*7%,2)</f>
        <v>2.52</v>
      </c>
      <c r="M9" s="6">
        <f>ROUNDDOWN(K9+L9,2)</f>
        <v>38.520000000000003</v>
      </c>
      <c r="N9" s="68">
        <f t="shared" si="1"/>
        <v>2.52</v>
      </c>
      <c r="O9" s="68">
        <f t="shared" si="2"/>
        <v>38.520000000000003</v>
      </c>
      <c r="P9" s="68">
        <v>38.75</v>
      </c>
      <c r="Q9" s="70"/>
      <c r="R9" s="74"/>
      <c r="S9" s="74"/>
      <c r="T9" s="74"/>
    </row>
    <row r="10" spans="1:21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9">
        <v>128</v>
      </c>
      <c r="K10" s="68">
        <f t="shared" si="0"/>
        <v>512</v>
      </c>
      <c r="L10" s="68">
        <f t="shared" ref="L10:L73" si="3">ROUNDDOWN(K10*7%,2)</f>
        <v>35.840000000000003</v>
      </c>
      <c r="M10" s="6">
        <f t="shared" ref="M10:M73" si="4">ROUNDDOWN(K10+L10,2)</f>
        <v>547.84</v>
      </c>
      <c r="N10" s="68">
        <f t="shared" si="1"/>
        <v>35.840000000000003</v>
      </c>
      <c r="O10" s="68">
        <f t="shared" si="2"/>
        <v>547.84</v>
      </c>
      <c r="P10" s="68">
        <v>548</v>
      </c>
      <c r="Q10" s="70"/>
    </row>
    <row r="11" spans="1:21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9">
        <v>0</v>
      </c>
      <c r="K11" s="68">
        <f t="shared" ref="K11:K71" si="5">ROUNDDOWN(J11*4,2)</f>
        <v>0</v>
      </c>
      <c r="L11" s="68">
        <f t="shared" si="3"/>
        <v>0</v>
      </c>
      <c r="M11" s="6">
        <f t="shared" si="4"/>
        <v>0</v>
      </c>
      <c r="N11" s="68">
        <f t="shared" si="1"/>
        <v>58.52</v>
      </c>
      <c r="O11" s="68">
        <f t="shared" si="2"/>
        <v>894.52</v>
      </c>
      <c r="P11" s="68">
        <v>894.75</v>
      </c>
      <c r="Q11" s="70"/>
      <c r="R11" s="76"/>
      <c r="S11" s="76"/>
      <c r="T11" s="76"/>
      <c r="U11" s="76"/>
    </row>
    <row r="12" spans="1:21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9">
        <v>0</v>
      </c>
      <c r="K12" s="68">
        <f t="shared" si="5"/>
        <v>0</v>
      </c>
      <c r="L12" s="68">
        <f t="shared" si="3"/>
        <v>0</v>
      </c>
      <c r="M12" s="6">
        <f t="shared" si="4"/>
        <v>0</v>
      </c>
      <c r="N12" s="68">
        <f t="shared" si="1"/>
        <v>162.12</v>
      </c>
      <c r="O12" s="68">
        <f t="shared" si="2"/>
        <v>2478.12</v>
      </c>
      <c r="P12" s="68">
        <v>2478.12</v>
      </c>
      <c r="Q12" s="70" t="s">
        <v>3488</v>
      </c>
      <c r="R12" s="74">
        <f>SUM(N7:N12)</f>
        <v>297.64</v>
      </c>
      <c r="S12" s="74">
        <f>SUM(O7:O12)</f>
        <v>4549.6399999999994</v>
      </c>
      <c r="T12" s="74">
        <f>SUM(P7:P12)</f>
        <v>4550.62</v>
      </c>
      <c r="U12" s="72">
        <v>4550.62</v>
      </c>
    </row>
    <row r="13" spans="1:21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9">
        <v>17</v>
      </c>
      <c r="K13" s="68">
        <f t="shared" si="5"/>
        <v>68</v>
      </c>
      <c r="L13" s="68">
        <f t="shared" si="3"/>
        <v>4.76</v>
      </c>
      <c r="M13" s="6">
        <f t="shared" si="4"/>
        <v>72.760000000000005</v>
      </c>
      <c r="N13" s="68">
        <f t="shared" si="1"/>
        <v>4.76</v>
      </c>
      <c r="O13" s="68">
        <f t="shared" si="2"/>
        <v>72.760000000000005</v>
      </c>
      <c r="P13" s="68">
        <v>73</v>
      </c>
      <c r="Q13" s="70"/>
      <c r="T13" s="72"/>
      <c r="U13" s="76"/>
    </row>
    <row r="14" spans="1:21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9">
        <v>18</v>
      </c>
      <c r="K14" s="68">
        <f t="shared" si="5"/>
        <v>72</v>
      </c>
      <c r="L14" s="68">
        <f t="shared" si="3"/>
        <v>5.04</v>
      </c>
      <c r="M14" s="6">
        <f t="shared" si="4"/>
        <v>77.040000000000006</v>
      </c>
      <c r="N14" s="68">
        <f t="shared" si="1"/>
        <v>5.04</v>
      </c>
      <c r="O14" s="68">
        <f t="shared" si="2"/>
        <v>77.040000000000006</v>
      </c>
      <c r="P14" s="68">
        <v>77.25</v>
      </c>
      <c r="Q14" s="70"/>
      <c r="R14" s="76"/>
      <c r="S14" s="76"/>
    </row>
    <row r="15" spans="1:21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9">
        <v>4</v>
      </c>
      <c r="K15" s="68">
        <f t="shared" si="5"/>
        <v>16</v>
      </c>
      <c r="L15" s="68">
        <f t="shared" si="3"/>
        <v>1.1200000000000001</v>
      </c>
      <c r="M15" s="6">
        <f t="shared" si="4"/>
        <v>17.12</v>
      </c>
      <c r="N15" s="68">
        <f t="shared" si="1"/>
        <v>1.1200000000000001</v>
      </c>
      <c r="O15" s="68">
        <f t="shared" si="2"/>
        <v>17.12</v>
      </c>
      <c r="P15" s="68">
        <v>17.25</v>
      </c>
      <c r="Q15" s="70"/>
      <c r="R15" s="74"/>
      <c r="S15" s="74"/>
      <c r="T15" s="74"/>
    </row>
    <row r="16" spans="1:21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9">
        <v>8</v>
      </c>
      <c r="K16" s="68">
        <f t="shared" si="5"/>
        <v>32</v>
      </c>
      <c r="L16" s="68">
        <f t="shared" si="3"/>
        <v>2.2400000000000002</v>
      </c>
      <c r="M16" s="6">
        <f t="shared" si="4"/>
        <v>34.24</v>
      </c>
      <c r="N16" s="68">
        <f t="shared" si="1"/>
        <v>2.2400000000000002</v>
      </c>
      <c r="O16" s="68">
        <f t="shared" si="2"/>
        <v>34.24</v>
      </c>
      <c r="P16" s="68">
        <v>34.25</v>
      </c>
      <c r="Q16" s="70"/>
      <c r="R16" s="74"/>
      <c r="S16" s="74"/>
      <c r="T16" s="74"/>
      <c r="U16" s="76"/>
    </row>
    <row r="17" spans="1:26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9">
        <v>160</v>
      </c>
      <c r="K17" s="68">
        <f t="shared" si="5"/>
        <v>640</v>
      </c>
      <c r="L17" s="68">
        <f t="shared" si="3"/>
        <v>44.8</v>
      </c>
      <c r="M17" s="6">
        <f t="shared" si="4"/>
        <v>684.8</v>
      </c>
      <c r="N17" s="68">
        <f t="shared" si="1"/>
        <v>44.8</v>
      </c>
      <c r="O17" s="68">
        <f t="shared" si="2"/>
        <v>684.8</v>
      </c>
      <c r="P17" s="68">
        <v>685</v>
      </c>
      <c r="Q17" s="70"/>
      <c r="R17" s="76"/>
      <c r="S17" s="76"/>
      <c r="T17" s="76"/>
      <c r="U17" s="76"/>
    </row>
    <row r="18" spans="1:26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9">
        <v>1</v>
      </c>
      <c r="K18" s="68">
        <f t="shared" si="5"/>
        <v>4</v>
      </c>
      <c r="L18" s="68">
        <f t="shared" si="3"/>
        <v>0.28000000000000003</v>
      </c>
      <c r="M18" s="6">
        <f t="shared" si="4"/>
        <v>4.28</v>
      </c>
      <c r="N18" s="68">
        <f t="shared" si="1"/>
        <v>0.28000000000000003</v>
      </c>
      <c r="O18" s="68">
        <f t="shared" si="2"/>
        <v>4.28</v>
      </c>
      <c r="P18" s="68">
        <v>4.5</v>
      </c>
      <c r="Q18" s="70"/>
      <c r="R18" s="76"/>
      <c r="S18" s="76"/>
    </row>
    <row r="19" spans="1:26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9">
        <v>116</v>
      </c>
      <c r="K19" s="68">
        <f t="shared" si="5"/>
        <v>464</v>
      </c>
      <c r="L19" s="68">
        <f t="shared" si="3"/>
        <v>32.479999999999997</v>
      </c>
      <c r="M19" s="6">
        <f t="shared" si="4"/>
        <v>496.48</v>
      </c>
      <c r="N19" s="68">
        <f t="shared" si="1"/>
        <v>32.479999999999997</v>
      </c>
      <c r="O19" s="68">
        <f t="shared" si="2"/>
        <v>496.48</v>
      </c>
      <c r="P19" s="68">
        <v>496.5</v>
      </c>
      <c r="Q19" s="70"/>
      <c r="R19" s="74">
        <f>SUM(N13:N19)</f>
        <v>90.72</v>
      </c>
      <c r="S19" s="74">
        <f>SUM(O13:O19)</f>
        <v>1386.72</v>
      </c>
      <c r="T19" s="74">
        <f>SUM(P13:P19)</f>
        <v>1387.75</v>
      </c>
      <c r="U19" s="75">
        <v>1387.75</v>
      </c>
    </row>
    <row r="20" spans="1:26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9">
        <v>241</v>
      </c>
      <c r="K20" s="68">
        <f t="shared" si="5"/>
        <v>964</v>
      </c>
      <c r="L20" s="68">
        <f t="shared" si="3"/>
        <v>67.48</v>
      </c>
      <c r="M20" s="6">
        <f t="shared" si="4"/>
        <v>1031.48</v>
      </c>
      <c r="N20" s="68">
        <f t="shared" si="1"/>
        <v>67.48</v>
      </c>
      <c r="O20" s="68">
        <f t="shared" si="2"/>
        <v>1031.48</v>
      </c>
      <c r="P20" s="68">
        <v>1031.48</v>
      </c>
      <c r="Q20" s="70" t="s">
        <v>3544</v>
      </c>
      <c r="R20" s="74">
        <f>SUM(N20)</f>
        <v>67.48</v>
      </c>
      <c r="S20" s="74">
        <f>SUM(O20)</f>
        <v>1031.48</v>
      </c>
      <c r="T20" s="74">
        <f>SUM(P20)</f>
        <v>1031.48</v>
      </c>
      <c r="U20" s="75">
        <v>1031.48</v>
      </c>
    </row>
    <row r="21" spans="1:26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9">
        <v>7</v>
      </c>
      <c r="K21" s="68">
        <f t="shared" si="5"/>
        <v>28</v>
      </c>
      <c r="L21" s="68">
        <f t="shared" si="3"/>
        <v>1.96</v>
      </c>
      <c r="M21" s="6">
        <f t="shared" si="4"/>
        <v>29.96</v>
      </c>
      <c r="N21" s="68">
        <f t="shared" si="1"/>
        <v>6.16</v>
      </c>
      <c r="O21" s="68">
        <f t="shared" si="2"/>
        <v>94.16</v>
      </c>
      <c r="P21" s="68">
        <v>94.25</v>
      </c>
      <c r="Q21" s="70"/>
      <c r="T21" s="72"/>
    </row>
    <row r="22" spans="1:26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9">
        <v>8</v>
      </c>
      <c r="K22" s="68">
        <f t="shared" si="5"/>
        <v>32</v>
      </c>
      <c r="L22" s="68">
        <f t="shared" si="3"/>
        <v>2.2400000000000002</v>
      </c>
      <c r="M22" s="6">
        <f t="shared" si="4"/>
        <v>34.24</v>
      </c>
      <c r="N22" s="68">
        <f t="shared" si="1"/>
        <v>6.16</v>
      </c>
      <c r="O22" s="68">
        <f t="shared" si="2"/>
        <v>94.16</v>
      </c>
      <c r="P22" s="68">
        <v>94.25</v>
      </c>
      <c r="Q22" s="70"/>
      <c r="T22" s="72"/>
      <c r="U22" s="76"/>
    </row>
    <row r="23" spans="1:26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9">
        <v>8</v>
      </c>
      <c r="K23" s="68">
        <f t="shared" si="5"/>
        <v>32</v>
      </c>
      <c r="L23" s="68">
        <f t="shared" si="3"/>
        <v>2.2400000000000002</v>
      </c>
      <c r="M23" s="6">
        <f t="shared" si="4"/>
        <v>34.24</v>
      </c>
      <c r="N23" s="68">
        <f t="shared" si="1"/>
        <v>2.2400000000000002</v>
      </c>
      <c r="O23" s="68">
        <f t="shared" si="2"/>
        <v>34.24</v>
      </c>
      <c r="P23" s="68">
        <v>34.25</v>
      </c>
      <c r="Q23" s="70"/>
      <c r="R23" s="76"/>
      <c r="S23" s="76"/>
      <c r="T23" s="76"/>
      <c r="U23" s="76"/>
    </row>
    <row r="24" spans="1:26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9">
        <v>94</v>
      </c>
      <c r="K24" s="68">
        <f t="shared" si="5"/>
        <v>376</v>
      </c>
      <c r="L24" s="68">
        <f t="shared" si="3"/>
        <v>26.32</v>
      </c>
      <c r="M24" s="6">
        <f t="shared" si="4"/>
        <v>402.32</v>
      </c>
      <c r="N24" s="68">
        <f t="shared" si="1"/>
        <v>26.32</v>
      </c>
      <c r="O24" s="68">
        <f t="shared" si="2"/>
        <v>402.32</v>
      </c>
      <c r="P24" s="68">
        <v>402.5</v>
      </c>
      <c r="Q24" s="70"/>
      <c r="R24" s="74"/>
      <c r="S24" s="74"/>
      <c r="T24" s="74"/>
    </row>
    <row r="25" spans="1:26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9">
        <v>12</v>
      </c>
      <c r="K25" s="68">
        <f t="shared" si="5"/>
        <v>48</v>
      </c>
      <c r="L25" s="68">
        <f t="shared" si="3"/>
        <v>3.36</v>
      </c>
      <c r="M25" s="6">
        <f t="shared" si="4"/>
        <v>51.36</v>
      </c>
      <c r="N25" s="68">
        <f t="shared" si="1"/>
        <v>3.36</v>
      </c>
      <c r="O25" s="68">
        <f t="shared" si="2"/>
        <v>51.36</v>
      </c>
      <c r="P25" s="68">
        <v>51.5</v>
      </c>
      <c r="Q25" s="70"/>
      <c r="R25" s="76"/>
      <c r="S25" s="76"/>
      <c r="T25" s="76"/>
    </row>
    <row r="26" spans="1:26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9">
        <v>13</v>
      </c>
      <c r="K26" s="68">
        <f t="shared" si="5"/>
        <v>52</v>
      </c>
      <c r="L26" s="68">
        <f t="shared" si="3"/>
        <v>3.64</v>
      </c>
      <c r="M26" s="6">
        <f t="shared" si="4"/>
        <v>55.64</v>
      </c>
      <c r="N26" s="68">
        <f t="shared" si="1"/>
        <v>3.64</v>
      </c>
      <c r="O26" s="68">
        <f t="shared" si="2"/>
        <v>55.64</v>
      </c>
      <c r="P26" s="68">
        <v>55.75</v>
      </c>
      <c r="Q26" s="70"/>
      <c r="R26" s="76"/>
      <c r="S26" s="76"/>
    </row>
    <row r="27" spans="1:26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9">
        <v>22</v>
      </c>
      <c r="K27" s="68">
        <f t="shared" si="5"/>
        <v>88</v>
      </c>
      <c r="L27" s="68">
        <f t="shared" si="3"/>
        <v>6.16</v>
      </c>
      <c r="M27" s="6">
        <f t="shared" si="4"/>
        <v>94.16</v>
      </c>
      <c r="N27" s="68">
        <f t="shared" si="1"/>
        <v>13.719999999999999</v>
      </c>
      <c r="O27" s="68">
        <f t="shared" si="2"/>
        <v>209.72</v>
      </c>
      <c r="P27" s="68">
        <v>209.75</v>
      </c>
      <c r="Q27" s="70"/>
      <c r="R27" s="76"/>
      <c r="S27" s="76"/>
    </row>
    <row r="28" spans="1:26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9">
        <v>28</v>
      </c>
      <c r="K28" s="68">
        <f t="shared" si="5"/>
        <v>112</v>
      </c>
      <c r="L28" s="68">
        <f t="shared" si="3"/>
        <v>7.84</v>
      </c>
      <c r="M28" s="6">
        <f t="shared" si="4"/>
        <v>119.84</v>
      </c>
      <c r="N28" s="68">
        <f t="shared" si="1"/>
        <v>7.84</v>
      </c>
      <c r="O28" s="68">
        <f t="shared" si="2"/>
        <v>119.84</v>
      </c>
      <c r="P28" s="68">
        <v>120</v>
      </c>
      <c r="Q28" s="70"/>
      <c r="R28" s="74"/>
      <c r="S28" s="74"/>
      <c r="T28" s="74"/>
      <c r="U28" s="76"/>
    </row>
    <row r="29" spans="1:26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9">
        <v>1</v>
      </c>
      <c r="K29" s="68">
        <f t="shared" si="5"/>
        <v>4</v>
      </c>
      <c r="L29" s="68">
        <f t="shared" si="3"/>
        <v>0.28000000000000003</v>
      </c>
      <c r="M29" s="6">
        <f t="shared" si="4"/>
        <v>4.28</v>
      </c>
      <c r="N29" s="68">
        <f t="shared" si="1"/>
        <v>0.28000000000000003</v>
      </c>
      <c r="O29" s="68">
        <f t="shared" si="2"/>
        <v>4.28</v>
      </c>
      <c r="P29" s="68">
        <v>4.5</v>
      </c>
      <c r="Q29" s="70"/>
      <c r="R29" s="74"/>
      <c r="S29" s="74"/>
      <c r="T29" s="74"/>
      <c r="U29" s="76"/>
    </row>
    <row r="30" spans="1:26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9">
        <v>2</v>
      </c>
      <c r="K30" s="68">
        <f t="shared" si="5"/>
        <v>8</v>
      </c>
      <c r="L30" s="68">
        <f t="shared" si="3"/>
        <v>0.56000000000000005</v>
      </c>
      <c r="M30" s="6">
        <f t="shared" si="4"/>
        <v>8.56</v>
      </c>
      <c r="N30" s="68">
        <f t="shared" si="1"/>
        <v>0.56000000000000005</v>
      </c>
      <c r="O30" s="68">
        <f t="shared" si="2"/>
        <v>8.56</v>
      </c>
      <c r="P30" s="72">
        <v>8.75</v>
      </c>
      <c r="Q30" s="70"/>
      <c r="R30" s="74"/>
      <c r="S30" s="74"/>
      <c r="T30" s="74"/>
    </row>
    <row r="31" spans="1:26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9">
        <v>25</v>
      </c>
      <c r="K31" s="68">
        <f t="shared" si="5"/>
        <v>100</v>
      </c>
      <c r="L31" s="68">
        <f t="shared" si="3"/>
        <v>7</v>
      </c>
      <c r="M31" s="6">
        <f t="shared" si="4"/>
        <v>107</v>
      </c>
      <c r="N31" s="68">
        <f t="shared" si="1"/>
        <v>7</v>
      </c>
      <c r="O31" s="68">
        <f t="shared" si="2"/>
        <v>107</v>
      </c>
      <c r="P31" s="68">
        <v>107</v>
      </c>
      <c r="Q31" s="70"/>
      <c r="R31" s="76"/>
      <c r="S31" s="76"/>
      <c r="T31" s="31"/>
    </row>
    <row r="32" spans="1:26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9">
        <v>29</v>
      </c>
      <c r="K32" s="68">
        <f t="shared" si="5"/>
        <v>116</v>
      </c>
      <c r="L32" s="68">
        <f t="shared" si="3"/>
        <v>8.1199999999999992</v>
      </c>
      <c r="M32" s="6">
        <f t="shared" si="4"/>
        <v>124.12</v>
      </c>
      <c r="N32" s="68">
        <f t="shared" si="1"/>
        <v>8.1199999999999992</v>
      </c>
      <c r="O32" s="68">
        <f t="shared" si="2"/>
        <v>124.12</v>
      </c>
      <c r="P32" s="68">
        <v>124.25</v>
      </c>
      <c r="Q32" s="70"/>
      <c r="R32" s="76"/>
      <c r="S32" s="76"/>
      <c r="Z32" s="68"/>
    </row>
    <row r="33" spans="1:21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9">
        <v>11</v>
      </c>
      <c r="K33" s="68">
        <f t="shared" si="5"/>
        <v>44</v>
      </c>
      <c r="L33" s="68">
        <f t="shared" si="3"/>
        <v>3.08</v>
      </c>
      <c r="M33" s="6">
        <f t="shared" si="4"/>
        <v>47.08</v>
      </c>
      <c r="N33" s="68">
        <f t="shared" si="1"/>
        <v>3.08</v>
      </c>
      <c r="O33" s="68">
        <f t="shared" si="2"/>
        <v>47.08</v>
      </c>
      <c r="P33" s="68">
        <v>47.25</v>
      </c>
      <c r="Q33" s="70"/>
      <c r="R33" s="74"/>
      <c r="S33" s="74"/>
    </row>
    <row r="34" spans="1:21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9">
        <v>17</v>
      </c>
      <c r="K34" s="68">
        <f t="shared" si="5"/>
        <v>68</v>
      </c>
      <c r="L34" s="68">
        <f t="shared" si="3"/>
        <v>4.76</v>
      </c>
      <c r="M34" s="6">
        <f t="shared" si="4"/>
        <v>72.760000000000005</v>
      </c>
      <c r="N34" s="68">
        <f t="shared" si="1"/>
        <v>4.76</v>
      </c>
      <c r="O34" s="68">
        <f t="shared" si="2"/>
        <v>72.760000000000005</v>
      </c>
      <c r="P34" s="68">
        <v>73</v>
      </c>
      <c r="Q34" s="70"/>
      <c r="T34" s="72"/>
    </row>
    <row r="35" spans="1:21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9">
        <v>24</v>
      </c>
      <c r="K35" s="68">
        <f t="shared" si="5"/>
        <v>96</v>
      </c>
      <c r="L35" s="68">
        <f t="shared" si="3"/>
        <v>6.72</v>
      </c>
      <c r="M35" s="6">
        <f t="shared" si="4"/>
        <v>102.72</v>
      </c>
      <c r="N35" s="68">
        <f t="shared" si="1"/>
        <v>6.72</v>
      </c>
      <c r="O35" s="68">
        <f t="shared" si="2"/>
        <v>102.72</v>
      </c>
      <c r="P35" s="68">
        <v>102.75</v>
      </c>
      <c r="Q35" s="70"/>
      <c r="R35" s="76"/>
      <c r="S35" s="76"/>
      <c r="T35" s="76"/>
      <c r="U35" s="76"/>
    </row>
    <row r="36" spans="1:21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9">
        <v>16</v>
      </c>
      <c r="K36" s="68">
        <f t="shared" si="5"/>
        <v>64</v>
      </c>
      <c r="L36" s="68">
        <f t="shared" si="3"/>
        <v>4.4800000000000004</v>
      </c>
      <c r="M36" s="6">
        <f t="shared" si="4"/>
        <v>68.48</v>
      </c>
      <c r="N36" s="68">
        <f t="shared" si="1"/>
        <v>4.4800000000000004</v>
      </c>
      <c r="O36" s="68">
        <f t="shared" si="2"/>
        <v>68.48</v>
      </c>
      <c r="P36" s="68">
        <v>68.5</v>
      </c>
      <c r="Q36" s="70"/>
      <c r="R36" s="76"/>
      <c r="S36" s="76"/>
    </row>
    <row r="37" spans="1:21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9">
        <v>3</v>
      </c>
      <c r="K37" s="68">
        <f t="shared" si="5"/>
        <v>12</v>
      </c>
      <c r="L37" s="68">
        <f t="shared" si="3"/>
        <v>0.84</v>
      </c>
      <c r="M37" s="6">
        <f t="shared" si="4"/>
        <v>12.84</v>
      </c>
      <c r="N37" s="68">
        <f t="shared" ref="N37:N68" si="6">SUM(I37+L37)</f>
        <v>0.84</v>
      </c>
      <c r="O37" s="68">
        <f t="shared" ref="O37:O68" si="7">ROUNDDOWN(H37+I37+M37,2)</f>
        <v>12.84</v>
      </c>
      <c r="P37" s="68">
        <v>13</v>
      </c>
      <c r="Q37" s="70"/>
      <c r="R37" s="74"/>
      <c r="S37" s="74"/>
    </row>
    <row r="38" spans="1:21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9">
        <v>4</v>
      </c>
      <c r="K38" s="68">
        <f t="shared" si="5"/>
        <v>16</v>
      </c>
      <c r="L38" s="68">
        <f t="shared" si="3"/>
        <v>1.1200000000000001</v>
      </c>
      <c r="M38" s="6">
        <f t="shared" si="4"/>
        <v>17.12</v>
      </c>
      <c r="N38" s="68">
        <f t="shared" si="6"/>
        <v>1.1200000000000001</v>
      </c>
      <c r="O38" s="68">
        <f t="shared" si="7"/>
        <v>17.12</v>
      </c>
      <c r="P38" s="68">
        <v>17.25</v>
      </c>
      <c r="Q38" s="70"/>
      <c r="R38" s="76"/>
      <c r="S38" s="76"/>
      <c r="T38" s="76"/>
      <c r="U38" s="76"/>
    </row>
    <row r="39" spans="1:21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9">
        <v>26</v>
      </c>
      <c r="K39" s="68">
        <f t="shared" si="5"/>
        <v>104</v>
      </c>
      <c r="L39" s="68">
        <f t="shared" si="3"/>
        <v>7.28</v>
      </c>
      <c r="M39" s="6">
        <f t="shared" si="4"/>
        <v>111.28</v>
      </c>
      <c r="N39" s="68">
        <f t="shared" si="6"/>
        <v>7.28</v>
      </c>
      <c r="O39" s="68">
        <f t="shared" si="7"/>
        <v>111.28</v>
      </c>
      <c r="P39" s="68">
        <v>111.5</v>
      </c>
      <c r="Q39" s="70"/>
      <c r="R39" s="74"/>
      <c r="S39" s="74"/>
    </row>
    <row r="40" spans="1:21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9">
        <v>19</v>
      </c>
      <c r="K40" s="68">
        <f t="shared" si="5"/>
        <v>76</v>
      </c>
      <c r="L40" s="68">
        <f t="shared" si="3"/>
        <v>5.32</v>
      </c>
      <c r="M40" s="6">
        <f t="shared" si="4"/>
        <v>81.319999999999993</v>
      </c>
      <c r="N40" s="68">
        <f t="shared" si="6"/>
        <v>5.32</v>
      </c>
      <c r="O40" s="68">
        <f t="shared" si="7"/>
        <v>81.319999999999993</v>
      </c>
      <c r="P40" s="68">
        <v>81.5</v>
      </c>
      <c r="Q40" s="70"/>
      <c r="R40" s="76"/>
      <c r="S40" s="76"/>
      <c r="T40" s="76"/>
    </row>
    <row r="41" spans="1:21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9">
        <v>13</v>
      </c>
      <c r="K41" s="68">
        <f t="shared" si="5"/>
        <v>52</v>
      </c>
      <c r="L41" s="68">
        <f t="shared" si="3"/>
        <v>3.64</v>
      </c>
      <c r="M41" s="6">
        <f t="shared" si="4"/>
        <v>55.64</v>
      </c>
      <c r="N41" s="68">
        <f t="shared" si="6"/>
        <v>3.64</v>
      </c>
      <c r="O41" s="68">
        <f t="shared" si="7"/>
        <v>55.64</v>
      </c>
      <c r="P41" s="68">
        <v>55.75</v>
      </c>
      <c r="Q41" s="70"/>
      <c r="R41" s="76"/>
      <c r="S41" s="76"/>
      <c r="T41" s="76"/>
    </row>
    <row r="42" spans="1:21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9">
        <v>34</v>
      </c>
      <c r="K42" s="68">
        <f t="shared" si="5"/>
        <v>136</v>
      </c>
      <c r="L42" s="68">
        <f t="shared" si="3"/>
        <v>9.52</v>
      </c>
      <c r="M42" s="6">
        <f t="shared" si="4"/>
        <v>145.52000000000001</v>
      </c>
      <c r="N42" s="68">
        <f t="shared" si="6"/>
        <v>9.52</v>
      </c>
      <c r="O42" s="68">
        <f t="shared" si="7"/>
        <v>145.52000000000001</v>
      </c>
      <c r="P42" s="68">
        <v>145.75</v>
      </c>
      <c r="Q42" s="70"/>
      <c r="R42" s="76"/>
      <c r="S42" s="76"/>
    </row>
    <row r="43" spans="1:21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9">
        <v>52</v>
      </c>
      <c r="K43" s="68">
        <f t="shared" si="5"/>
        <v>208</v>
      </c>
      <c r="L43" s="68">
        <f t="shared" si="3"/>
        <v>14.56</v>
      </c>
      <c r="M43" s="6">
        <f t="shared" si="4"/>
        <v>222.56</v>
      </c>
      <c r="N43" s="68">
        <f t="shared" si="6"/>
        <v>14.56</v>
      </c>
      <c r="O43" s="68">
        <f t="shared" si="7"/>
        <v>222.56</v>
      </c>
      <c r="P43" s="68">
        <v>222.75</v>
      </c>
      <c r="Q43" s="70"/>
      <c r="R43" s="76"/>
      <c r="S43" s="76"/>
    </row>
    <row r="44" spans="1:21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9">
        <v>41</v>
      </c>
      <c r="K44" s="68">
        <f t="shared" si="5"/>
        <v>164</v>
      </c>
      <c r="L44" s="68">
        <f t="shared" si="3"/>
        <v>11.48</v>
      </c>
      <c r="M44" s="6">
        <f t="shared" si="4"/>
        <v>175.48</v>
      </c>
      <c r="N44" s="68">
        <f t="shared" si="6"/>
        <v>11.48</v>
      </c>
      <c r="O44" s="68">
        <f t="shared" si="7"/>
        <v>175.48</v>
      </c>
      <c r="P44" s="68">
        <v>175.5</v>
      </c>
      <c r="Q44" s="70"/>
      <c r="R44" s="74"/>
      <c r="S44" s="74"/>
    </row>
    <row r="45" spans="1:21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9">
        <v>19</v>
      </c>
      <c r="K45" s="68">
        <f t="shared" si="5"/>
        <v>76</v>
      </c>
      <c r="L45" s="68">
        <f t="shared" si="3"/>
        <v>5.32</v>
      </c>
      <c r="M45" s="6">
        <f t="shared" si="4"/>
        <v>81.319999999999993</v>
      </c>
      <c r="N45" s="68">
        <f t="shared" si="6"/>
        <v>5.32</v>
      </c>
      <c r="O45" s="68">
        <f t="shared" si="7"/>
        <v>81.319999999999993</v>
      </c>
      <c r="P45" s="68">
        <v>81.5</v>
      </c>
      <c r="Q45" s="70"/>
      <c r="R45" s="76"/>
      <c r="S45" s="76"/>
    </row>
    <row r="46" spans="1:21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9">
        <v>9</v>
      </c>
      <c r="K46" s="68">
        <f t="shared" si="5"/>
        <v>36</v>
      </c>
      <c r="L46" s="68">
        <f t="shared" si="3"/>
        <v>2.52</v>
      </c>
      <c r="M46" s="6">
        <f t="shared" si="4"/>
        <v>38.520000000000003</v>
      </c>
      <c r="N46" s="68">
        <f t="shared" si="6"/>
        <v>2.52</v>
      </c>
      <c r="O46" s="68">
        <f t="shared" si="7"/>
        <v>38.520000000000003</v>
      </c>
      <c r="P46" s="68">
        <v>38.75</v>
      </c>
      <c r="Q46" s="70"/>
      <c r="R46" s="74"/>
      <c r="S46" s="74"/>
    </row>
    <row r="47" spans="1:21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9">
        <v>3</v>
      </c>
      <c r="K47" s="68">
        <f t="shared" si="5"/>
        <v>12</v>
      </c>
      <c r="L47" s="68">
        <f t="shared" si="3"/>
        <v>0.84</v>
      </c>
      <c r="M47" s="6">
        <f t="shared" si="4"/>
        <v>12.84</v>
      </c>
      <c r="N47" s="68">
        <f t="shared" si="6"/>
        <v>0.84</v>
      </c>
      <c r="O47" s="68">
        <f t="shared" si="7"/>
        <v>12.84</v>
      </c>
      <c r="P47" s="68">
        <v>13</v>
      </c>
      <c r="Q47" s="70"/>
      <c r="R47" s="74">
        <f>SUM(N21:N47)</f>
        <v>166.88000000000002</v>
      </c>
      <c r="S47" s="74">
        <f>SUM(O21:O47)</f>
        <v>2550.88</v>
      </c>
      <c r="T47" s="74">
        <f>SUM(P21:P47)</f>
        <v>2554.5</v>
      </c>
      <c r="U47" s="76">
        <v>2554.5</v>
      </c>
    </row>
    <row r="48" spans="1:21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9">
        <v>37</v>
      </c>
      <c r="K48" s="68">
        <f t="shared" si="5"/>
        <v>148</v>
      </c>
      <c r="L48" s="68">
        <f t="shared" si="3"/>
        <v>10.36</v>
      </c>
      <c r="M48" s="6">
        <f t="shared" si="4"/>
        <v>158.36000000000001</v>
      </c>
      <c r="N48" s="68">
        <f t="shared" si="6"/>
        <v>10.36</v>
      </c>
      <c r="O48" s="68">
        <f t="shared" si="7"/>
        <v>158.36000000000001</v>
      </c>
      <c r="P48" s="68">
        <v>158.5</v>
      </c>
      <c r="Q48" s="70"/>
      <c r="R48" s="76"/>
      <c r="S48" s="76"/>
    </row>
    <row r="49" spans="1:21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9">
        <v>9</v>
      </c>
      <c r="K49" s="68">
        <f t="shared" si="5"/>
        <v>36</v>
      </c>
      <c r="L49" s="68">
        <f t="shared" si="3"/>
        <v>2.52</v>
      </c>
      <c r="M49" s="6">
        <f t="shared" si="4"/>
        <v>38.520000000000003</v>
      </c>
      <c r="N49" s="68">
        <f t="shared" si="6"/>
        <v>2.52</v>
      </c>
      <c r="O49" s="68">
        <f t="shared" si="7"/>
        <v>38.520000000000003</v>
      </c>
      <c r="P49" s="68">
        <v>38.75</v>
      </c>
      <c r="Q49" s="70"/>
      <c r="R49" s="74"/>
      <c r="S49" s="74"/>
    </row>
    <row r="50" spans="1:21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9">
        <v>88</v>
      </c>
      <c r="K50" s="68">
        <f t="shared" si="5"/>
        <v>352</v>
      </c>
      <c r="L50" s="68">
        <f t="shared" si="3"/>
        <v>24.64</v>
      </c>
      <c r="M50" s="6">
        <f t="shared" si="4"/>
        <v>376.64</v>
      </c>
      <c r="N50" s="68">
        <f t="shared" si="6"/>
        <v>24.64</v>
      </c>
      <c r="O50" s="68">
        <f t="shared" si="7"/>
        <v>376.64</v>
      </c>
      <c r="P50" s="68">
        <v>376.75</v>
      </c>
      <c r="Q50" s="70"/>
      <c r="R50" s="76"/>
      <c r="S50" s="76"/>
    </row>
    <row r="51" spans="1:21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9">
        <v>51</v>
      </c>
      <c r="K51" s="68">
        <f t="shared" si="5"/>
        <v>204</v>
      </c>
      <c r="L51" s="68">
        <f t="shared" si="3"/>
        <v>14.28</v>
      </c>
      <c r="M51" s="6">
        <f t="shared" si="4"/>
        <v>218.28</v>
      </c>
      <c r="N51" s="68">
        <f t="shared" si="6"/>
        <v>14.28</v>
      </c>
      <c r="O51" s="68">
        <f t="shared" si="7"/>
        <v>218.28</v>
      </c>
      <c r="P51" s="68">
        <v>218.5</v>
      </c>
      <c r="Q51" s="70"/>
      <c r="R51" s="74"/>
      <c r="S51" s="74"/>
    </row>
    <row r="52" spans="1:21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9">
        <v>55</v>
      </c>
      <c r="K52" s="68">
        <f t="shared" si="5"/>
        <v>220</v>
      </c>
      <c r="L52" s="68">
        <f t="shared" si="3"/>
        <v>15.4</v>
      </c>
      <c r="M52" s="6">
        <f t="shared" si="4"/>
        <v>235.4</v>
      </c>
      <c r="N52" s="68">
        <f t="shared" si="6"/>
        <v>15.4</v>
      </c>
      <c r="O52" s="68">
        <f t="shared" si="7"/>
        <v>235.4</v>
      </c>
      <c r="P52" s="68">
        <v>235.5</v>
      </c>
      <c r="Q52" s="70"/>
      <c r="R52" s="76"/>
      <c r="S52" s="76"/>
    </row>
    <row r="53" spans="1:21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9">
        <v>12</v>
      </c>
      <c r="K53" s="68">
        <f t="shared" si="5"/>
        <v>48</v>
      </c>
      <c r="L53" s="68">
        <f t="shared" si="3"/>
        <v>3.36</v>
      </c>
      <c r="M53" s="6">
        <f t="shared" si="4"/>
        <v>51.36</v>
      </c>
      <c r="N53" s="68">
        <f t="shared" si="6"/>
        <v>6.16</v>
      </c>
      <c r="O53" s="68">
        <f t="shared" si="7"/>
        <v>94.16</v>
      </c>
      <c r="P53" s="68">
        <v>94.25</v>
      </c>
      <c r="Q53" s="70"/>
      <c r="T53" s="72"/>
    </row>
    <row r="54" spans="1:21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9">
        <v>10</v>
      </c>
      <c r="K54" s="68">
        <f t="shared" si="5"/>
        <v>40</v>
      </c>
      <c r="L54" s="68">
        <f t="shared" si="3"/>
        <v>2.8</v>
      </c>
      <c r="M54" s="6">
        <f t="shared" si="4"/>
        <v>42.8</v>
      </c>
      <c r="N54" s="68">
        <f t="shared" si="6"/>
        <v>2.8</v>
      </c>
      <c r="O54" s="68">
        <f t="shared" si="7"/>
        <v>42.8</v>
      </c>
      <c r="P54" s="68">
        <v>43</v>
      </c>
      <c r="Q54" s="70"/>
      <c r="R54" s="76"/>
      <c r="S54" s="76"/>
    </row>
    <row r="55" spans="1:21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9">
        <v>3</v>
      </c>
      <c r="K55" s="68">
        <f t="shared" si="5"/>
        <v>12</v>
      </c>
      <c r="L55" s="68">
        <f t="shared" si="3"/>
        <v>0.84</v>
      </c>
      <c r="M55" s="6">
        <f t="shared" si="4"/>
        <v>12.84</v>
      </c>
      <c r="N55" s="68">
        <f t="shared" si="6"/>
        <v>0.84</v>
      </c>
      <c r="O55" s="68">
        <f t="shared" si="7"/>
        <v>12.84</v>
      </c>
      <c r="P55" s="68">
        <v>13</v>
      </c>
      <c r="Q55" s="70"/>
      <c r="R55" s="74"/>
      <c r="S55" s="74"/>
      <c r="T55" s="74"/>
      <c r="U55" s="76"/>
    </row>
    <row r="56" spans="1:21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9">
        <v>361</v>
      </c>
      <c r="K56" s="68">
        <f>ROUNDDOWN(J56*4,2)</f>
        <v>1444</v>
      </c>
      <c r="L56" s="68">
        <f t="shared" si="3"/>
        <v>101.08</v>
      </c>
      <c r="M56" s="6">
        <f t="shared" si="4"/>
        <v>1545.08</v>
      </c>
      <c r="N56" s="68">
        <f t="shared" si="6"/>
        <v>101.08</v>
      </c>
      <c r="O56" s="68">
        <f t="shared" si="7"/>
        <v>1545.08</v>
      </c>
      <c r="P56" s="68">
        <v>1545.25</v>
      </c>
      <c r="Q56" s="77"/>
      <c r="R56" s="74"/>
      <c r="S56" s="74"/>
      <c r="T56" s="74"/>
    </row>
    <row r="57" spans="1:21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9">
        <v>39</v>
      </c>
      <c r="K57" s="68">
        <f t="shared" si="5"/>
        <v>156</v>
      </c>
      <c r="L57" s="68">
        <f t="shared" si="3"/>
        <v>10.92</v>
      </c>
      <c r="M57" s="6">
        <f t="shared" si="4"/>
        <v>166.92</v>
      </c>
      <c r="N57" s="68">
        <f t="shared" si="6"/>
        <v>10.92</v>
      </c>
      <c r="O57" s="68">
        <f t="shared" si="7"/>
        <v>166.92</v>
      </c>
      <c r="P57" s="68">
        <v>167</v>
      </c>
      <c r="Q57" s="77"/>
      <c r="R57" s="74"/>
      <c r="S57" s="74"/>
      <c r="T57" s="74"/>
    </row>
    <row r="58" spans="1:21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9">
        <v>58</v>
      </c>
      <c r="K58" s="68">
        <f t="shared" si="5"/>
        <v>232</v>
      </c>
      <c r="L58" s="68">
        <f t="shared" si="3"/>
        <v>16.239999999999998</v>
      </c>
      <c r="M58" s="6">
        <f t="shared" si="4"/>
        <v>248.24</v>
      </c>
      <c r="N58" s="68">
        <f t="shared" si="6"/>
        <v>16.239999999999998</v>
      </c>
      <c r="O58" s="68">
        <f t="shared" si="7"/>
        <v>248.24</v>
      </c>
      <c r="P58" s="68">
        <v>248.25</v>
      </c>
      <c r="Q58" s="77"/>
      <c r="R58" s="74"/>
      <c r="S58" s="74"/>
      <c r="T58" s="74"/>
      <c r="U58" s="76"/>
    </row>
    <row r="59" spans="1:21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9">
        <v>26</v>
      </c>
      <c r="K59" s="68">
        <f t="shared" si="5"/>
        <v>104</v>
      </c>
      <c r="L59" s="68">
        <f t="shared" si="3"/>
        <v>7.28</v>
      </c>
      <c r="M59" s="6">
        <f t="shared" si="4"/>
        <v>111.28</v>
      </c>
      <c r="N59" s="68">
        <f t="shared" si="6"/>
        <v>7.28</v>
      </c>
      <c r="O59" s="68">
        <f t="shared" si="7"/>
        <v>111.28</v>
      </c>
      <c r="P59" s="68">
        <v>111.5</v>
      </c>
      <c r="Q59" s="77"/>
      <c r="R59" s="74">
        <f>SUM(N48:N59)</f>
        <v>212.51999999999998</v>
      </c>
      <c r="S59" s="74">
        <f>SUM(O48:O59)</f>
        <v>3248.52</v>
      </c>
      <c r="T59" s="74">
        <f>SUM(P48:P59)</f>
        <v>3250.25</v>
      </c>
      <c r="U59" s="76">
        <v>3250.25</v>
      </c>
    </row>
    <row r="60" spans="1:21" x14ac:dyDescent="0.4">
      <c r="A60" s="52">
        <v>56</v>
      </c>
      <c r="B60" s="3" t="s">
        <v>3712</v>
      </c>
      <c r="C60" s="26" t="s">
        <v>3784</v>
      </c>
      <c r="D60" s="133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9">
        <v>0</v>
      </c>
      <c r="K60" s="68">
        <f t="shared" si="5"/>
        <v>0</v>
      </c>
      <c r="L60" s="68">
        <f t="shared" si="3"/>
        <v>0</v>
      </c>
      <c r="M60" s="6">
        <f t="shared" si="4"/>
        <v>0</v>
      </c>
      <c r="N60" s="68">
        <f t="shared" si="6"/>
        <v>2.2400000000000002</v>
      </c>
      <c r="O60" s="68">
        <f t="shared" si="7"/>
        <v>34.24</v>
      </c>
      <c r="P60" s="68">
        <v>34.25</v>
      </c>
      <c r="Q60" s="77">
        <v>120</v>
      </c>
      <c r="R60" s="74"/>
      <c r="S60" s="74"/>
      <c r="T60" s="74"/>
      <c r="U60" s="76"/>
    </row>
    <row r="61" spans="1:21" x14ac:dyDescent="0.4">
      <c r="A61" s="52">
        <v>57</v>
      </c>
      <c r="B61" s="3" t="s">
        <v>3712</v>
      </c>
      <c r="C61" s="26" t="s">
        <v>3785</v>
      </c>
      <c r="D61" s="133" t="s">
        <v>2787</v>
      </c>
      <c r="E61" s="67" t="s">
        <v>2788</v>
      </c>
      <c r="F61" s="67" t="s">
        <v>2789</v>
      </c>
      <c r="G61" s="3" t="s">
        <v>3224</v>
      </c>
      <c r="H61" s="5">
        <v>32</v>
      </c>
      <c r="I61" s="68">
        <v>2.2400000000000002</v>
      </c>
      <c r="J61" s="69">
        <v>0</v>
      </c>
      <c r="K61" s="68">
        <f t="shared" si="5"/>
        <v>0</v>
      </c>
      <c r="L61" s="68">
        <f t="shared" si="3"/>
        <v>0</v>
      </c>
      <c r="M61" s="6">
        <f t="shared" si="4"/>
        <v>0</v>
      </c>
      <c r="N61" s="68">
        <f t="shared" si="6"/>
        <v>2.2400000000000002</v>
      </c>
      <c r="O61" s="68">
        <f t="shared" si="7"/>
        <v>34.24</v>
      </c>
      <c r="P61" s="68">
        <v>34.25</v>
      </c>
      <c r="Q61" s="77">
        <v>120</v>
      </c>
      <c r="R61" s="74"/>
      <c r="S61" s="74"/>
      <c r="T61" s="74"/>
      <c r="U61" s="76"/>
    </row>
    <row r="62" spans="1:21" x14ac:dyDescent="0.4">
      <c r="A62" s="52">
        <v>58</v>
      </c>
      <c r="B62" s="3" t="s">
        <v>3712</v>
      </c>
      <c r="C62" s="26" t="s">
        <v>3786</v>
      </c>
      <c r="D62" s="133" t="s">
        <v>2787</v>
      </c>
      <c r="E62" s="67" t="s">
        <v>2788</v>
      </c>
      <c r="F62" s="67" t="s">
        <v>2789</v>
      </c>
      <c r="G62" s="3" t="s">
        <v>3</v>
      </c>
      <c r="H62" s="5">
        <v>0</v>
      </c>
      <c r="I62" s="68">
        <v>0</v>
      </c>
      <c r="J62" s="69">
        <v>12</v>
      </c>
      <c r="K62" s="68">
        <f t="shared" si="5"/>
        <v>48</v>
      </c>
      <c r="L62" s="68">
        <f t="shared" si="3"/>
        <v>3.36</v>
      </c>
      <c r="M62" s="6">
        <f t="shared" si="4"/>
        <v>51.36</v>
      </c>
      <c r="N62" s="68">
        <f t="shared" si="6"/>
        <v>3.36</v>
      </c>
      <c r="O62" s="68">
        <f t="shared" si="7"/>
        <v>51.36</v>
      </c>
      <c r="P62" s="68">
        <v>51.5</v>
      </c>
      <c r="Q62" s="77">
        <v>120</v>
      </c>
      <c r="R62" s="74"/>
      <c r="S62" s="74"/>
      <c r="T62" s="74"/>
      <c r="U62" s="76"/>
    </row>
    <row r="63" spans="1:21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9">
        <v>50</v>
      </c>
      <c r="K63" s="68">
        <f t="shared" si="5"/>
        <v>200</v>
      </c>
      <c r="L63" s="68">
        <f t="shared" si="3"/>
        <v>14</v>
      </c>
      <c r="M63" s="6">
        <f t="shared" si="4"/>
        <v>214</v>
      </c>
      <c r="N63" s="68">
        <f t="shared" si="6"/>
        <v>36.4</v>
      </c>
      <c r="O63" s="68">
        <f t="shared" si="7"/>
        <v>556.4</v>
      </c>
      <c r="P63" s="68">
        <v>556.5</v>
      </c>
      <c r="Q63" s="77"/>
      <c r="R63" s="74"/>
      <c r="S63" s="74"/>
      <c r="T63" s="74"/>
      <c r="U63" s="76"/>
    </row>
    <row r="64" spans="1:21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9">
        <v>88</v>
      </c>
      <c r="K64" s="68">
        <f t="shared" si="5"/>
        <v>352</v>
      </c>
      <c r="L64" s="68">
        <f t="shared" si="3"/>
        <v>24.64</v>
      </c>
      <c r="M64" s="6">
        <f t="shared" si="4"/>
        <v>376.64</v>
      </c>
      <c r="N64" s="68">
        <f t="shared" si="6"/>
        <v>117.88</v>
      </c>
      <c r="O64" s="68">
        <f t="shared" si="7"/>
        <v>1801.88</v>
      </c>
      <c r="P64" s="68">
        <v>1802</v>
      </c>
      <c r="Q64" s="77"/>
      <c r="R64" s="74"/>
      <c r="S64" s="74"/>
      <c r="T64" s="74"/>
      <c r="U64" s="76"/>
    </row>
    <row r="65" spans="1:26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9">
        <v>3</v>
      </c>
      <c r="K65" s="68">
        <f t="shared" si="5"/>
        <v>12</v>
      </c>
      <c r="L65" s="68">
        <f t="shared" si="3"/>
        <v>0.84</v>
      </c>
      <c r="M65" s="6">
        <f t="shared" si="4"/>
        <v>12.84</v>
      </c>
      <c r="N65" s="68">
        <f t="shared" si="6"/>
        <v>0.84</v>
      </c>
      <c r="O65" s="68">
        <f t="shared" si="7"/>
        <v>12.84</v>
      </c>
      <c r="P65" s="68">
        <v>13</v>
      </c>
      <c r="Q65" s="77"/>
      <c r="T65" s="72"/>
      <c r="U65" s="72"/>
      <c r="Z65" s="73" t="s">
        <v>3209</v>
      </c>
    </row>
    <row r="66" spans="1:26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9">
        <v>13</v>
      </c>
      <c r="K66" s="68">
        <f t="shared" si="5"/>
        <v>52</v>
      </c>
      <c r="L66" s="68">
        <f t="shared" si="3"/>
        <v>3.64</v>
      </c>
      <c r="M66" s="6">
        <f t="shared" si="4"/>
        <v>55.64</v>
      </c>
      <c r="N66" s="68">
        <f t="shared" si="6"/>
        <v>8.120000000000001</v>
      </c>
      <c r="O66" s="68">
        <f t="shared" si="7"/>
        <v>124.12</v>
      </c>
      <c r="P66" s="68">
        <v>124.25</v>
      </c>
      <c r="Q66" s="77"/>
      <c r="S66" s="76"/>
      <c r="T66" s="76"/>
      <c r="U66" s="76"/>
    </row>
    <row r="67" spans="1:26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9">
        <v>13</v>
      </c>
      <c r="K67" s="68">
        <f t="shared" si="5"/>
        <v>52</v>
      </c>
      <c r="L67" s="68">
        <f t="shared" si="3"/>
        <v>3.64</v>
      </c>
      <c r="M67" s="6">
        <f t="shared" si="4"/>
        <v>55.64</v>
      </c>
      <c r="N67" s="68">
        <f t="shared" si="6"/>
        <v>3.64</v>
      </c>
      <c r="O67" s="68">
        <f t="shared" si="7"/>
        <v>55.64</v>
      </c>
      <c r="P67" s="68">
        <v>55.75</v>
      </c>
      <c r="Q67" s="77"/>
      <c r="T67" s="72"/>
      <c r="U67" s="76"/>
    </row>
    <row r="68" spans="1:26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9">
        <v>6</v>
      </c>
      <c r="K68" s="68">
        <f t="shared" si="5"/>
        <v>24</v>
      </c>
      <c r="L68" s="68">
        <f t="shared" si="3"/>
        <v>1.68</v>
      </c>
      <c r="M68" s="6">
        <f t="shared" si="4"/>
        <v>25.68</v>
      </c>
      <c r="N68" s="68">
        <f t="shared" si="6"/>
        <v>1.68</v>
      </c>
      <c r="O68" s="68">
        <f t="shared" si="7"/>
        <v>25.68</v>
      </c>
      <c r="P68" s="68">
        <v>25.75</v>
      </c>
      <c r="Q68" s="77"/>
      <c r="R68" s="76"/>
      <c r="S68" s="76"/>
      <c r="T68" s="76"/>
      <c r="U68" s="76"/>
    </row>
    <row r="69" spans="1:26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9">
        <v>7</v>
      </c>
      <c r="K69" s="68">
        <f t="shared" si="5"/>
        <v>28</v>
      </c>
      <c r="L69" s="68">
        <f t="shared" si="3"/>
        <v>1.96</v>
      </c>
      <c r="M69" s="6">
        <f t="shared" si="4"/>
        <v>29.96</v>
      </c>
      <c r="N69" s="68">
        <f t="shared" ref="N69:N88" si="8">SUM(I69+L69)</f>
        <v>1.96</v>
      </c>
      <c r="O69" s="68">
        <f t="shared" ref="O69:O88" si="9">ROUNDDOWN(H69+I69+M69,2)</f>
        <v>29.96</v>
      </c>
      <c r="P69" s="68">
        <v>30</v>
      </c>
      <c r="Q69" s="77"/>
      <c r="T69" s="72"/>
      <c r="U69" s="72"/>
    </row>
    <row r="70" spans="1:26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9">
        <v>21</v>
      </c>
      <c r="K70" s="68">
        <f t="shared" si="5"/>
        <v>84</v>
      </c>
      <c r="L70" s="68">
        <f t="shared" si="3"/>
        <v>5.88</v>
      </c>
      <c r="M70" s="6">
        <f t="shared" si="4"/>
        <v>89.88</v>
      </c>
      <c r="N70" s="68">
        <f t="shared" si="8"/>
        <v>5.88</v>
      </c>
      <c r="O70" s="68">
        <f t="shared" si="9"/>
        <v>89.88</v>
      </c>
      <c r="P70" s="68">
        <v>90</v>
      </c>
      <c r="Q70" s="77"/>
      <c r="R70" s="76"/>
      <c r="S70" s="76"/>
      <c r="T70" s="76"/>
      <c r="U70" s="76"/>
    </row>
    <row r="71" spans="1:26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9">
        <v>24</v>
      </c>
      <c r="K71" s="68">
        <f t="shared" si="5"/>
        <v>96</v>
      </c>
      <c r="L71" s="68">
        <f t="shared" si="3"/>
        <v>6.72</v>
      </c>
      <c r="M71" s="6">
        <f t="shared" si="4"/>
        <v>102.72</v>
      </c>
      <c r="N71" s="68">
        <f t="shared" si="8"/>
        <v>6.72</v>
      </c>
      <c r="O71" s="68">
        <f t="shared" si="9"/>
        <v>102.72</v>
      </c>
      <c r="P71" s="68">
        <v>102.75</v>
      </c>
      <c r="Q71" s="77"/>
      <c r="R71" s="76"/>
      <c r="S71" s="76"/>
      <c r="T71" s="76"/>
      <c r="U71" s="76"/>
    </row>
    <row r="72" spans="1:26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9">
        <v>44</v>
      </c>
      <c r="K72" s="68">
        <f t="shared" ref="K72:K88" si="10">ROUNDDOWN(J72*4,2)</f>
        <v>176</v>
      </c>
      <c r="L72" s="68">
        <f t="shared" si="3"/>
        <v>12.32</v>
      </c>
      <c r="M72" s="6">
        <f t="shared" si="4"/>
        <v>188.32</v>
      </c>
      <c r="N72" s="68">
        <f t="shared" si="8"/>
        <v>12.32</v>
      </c>
      <c r="O72" s="68">
        <f t="shared" si="9"/>
        <v>188.32</v>
      </c>
      <c r="P72" s="68">
        <v>188.5</v>
      </c>
      <c r="Q72" s="77"/>
      <c r="R72" s="76"/>
      <c r="S72" s="76"/>
      <c r="T72" s="76"/>
      <c r="U72" s="76"/>
    </row>
    <row r="73" spans="1:26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9">
        <v>8</v>
      </c>
      <c r="K73" s="68">
        <f t="shared" si="10"/>
        <v>32</v>
      </c>
      <c r="L73" s="68">
        <f t="shared" si="3"/>
        <v>2.2400000000000002</v>
      </c>
      <c r="M73" s="6">
        <f t="shared" si="4"/>
        <v>34.24</v>
      </c>
      <c r="N73" s="68">
        <f t="shared" si="8"/>
        <v>4.4800000000000004</v>
      </c>
      <c r="O73" s="68">
        <f t="shared" si="9"/>
        <v>68.48</v>
      </c>
      <c r="P73" s="76">
        <v>68.5</v>
      </c>
      <c r="Q73" s="77"/>
      <c r="R73" s="76"/>
      <c r="S73" s="76"/>
      <c r="T73" s="76"/>
    </row>
    <row r="74" spans="1:26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9">
        <v>4</v>
      </c>
      <c r="K74" s="68">
        <f t="shared" si="10"/>
        <v>16</v>
      </c>
      <c r="L74" s="68">
        <f t="shared" ref="L74:L88" si="11">ROUNDDOWN(K74*7%,2)</f>
        <v>1.1200000000000001</v>
      </c>
      <c r="M74" s="6">
        <f t="shared" ref="M74:M88" si="12">ROUNDDOWN(K74+L74,2)</f>
        <v>17.12</v>
      </c>
      <c r="N74" s="68">
        <f t="shared" si="8"/>
        <v>2.52</v>
      </c>
      <c r="O74" s="68">
        <f t="shared" si="9"/>
        <v>38.520000000000003</v>
      </c>
      <c r="P74" s="68">
        <v>38.75</v>
      </c>
      <c r="Q74" s="77"/>
      <c r="R74" s="76"/>
      <c r="S74" s="76"/>
      <c r="T74" s="76"/>
      <c r="U74" s="76"/>
    </row>
    <row r="75" spans="1:26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9">
        <v>7</v>
      </c>
      <c r="K75" s="68">
        <f t="shared" si="10"/>
        <v>28</v>
      </c>
      <c r="L75" s="68">
        <f t="shared" si="11"/>
        <v>1.96</v>
      </c>
      <c r="M75" s="6">
        <f t="shared" si="12"/>
        <v>29.96</v>
      </c>
      <c r="N75" s="68">
        <f t="shared" si="8"/>
        <v>1.96</v>
      </c>
      <c r="O75" s="68">
        <f t="shared" si="9"/>
        <v>29.96</v>
      </c>
      <c r="P75" s="68">
        <v>30</v>
      </c>
      <c r="Q75" s="77"/>
      <c r="R75" s="76"/>
      <c r="S75" s="76"/>
      <c r="T75" s="76"/>
      <c r="U75" s="76"/>
    </row>
    <row r="76" spans="1:26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9">
        <v>2</v>
      </c>
      <c r="K76" s="68">
        <f t="shared" si="10"/>
        <v>8</v>
      </c>
      <c r="L76" s="68">
        <f t="shared" si="11"/>
        <v>0.56000000000000005</v>
      </c>
      <c r="M76" s="6">
        <f t="shared" si="12"/>
        <v>8.56</v>
      </c>
      <c r="N76" s="68">
        <f t="shared" si="8"/>
        <v>0.56000000000000005</v>
      </c>
      <c r="O76" s="68">
        <f t="shared" si="9"/>
        <v>8.56</v>
      </c>
      <c r="P76" s="68">
        <v>8.75</v>
      </c>
      <c r="Q76" s="77"/>
      <c r="R76" s="74"/>
      <c r="S76" s="74"/>
      <c r="T76" s="74"/>
    </row>
    <row r="77" spans="1:26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9">
        <v>18</v>
      </c>
      <c r="K77" s="68">
        <f t="shared" si="10"/>
        <v>72</v>
      </c>
      <c r="L77" s="68">
        <f t="shared" si="11"/>
        <v>5.04</v>
      </c>
      <c r="M77" s="6">
        <f t="shared" si="12"/>
        <v>77.040000000000006</v>
      </c>
      <c r="N77" s="68">
        <f t="shared" si="8"/>
        <v>12.6</v>
      </c>
      <c r="O77" s="68">
        <f t="shared" si="9"/>
        <v>192.6</v>
      </c>
      <c r="P77" s="68">
        <v>192.75</v>
      </c>
      <c r="Q77" s="77"/>
      <c r="R77" s="76"/>
      <c r="S77" s="76"/>
    </row>
    <row r="78" spans="1:26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9">
        <v>4</v>
      </c>
      <c r="K78" s="68">
        <f t="shared" si="10"/>
        <v>16</v>
      </c>
      <c r="L78" s="68">
        <f t="shared" si="11"/>
        <v>1.1200000000000001</v>
      </c>
      <c r="M78" s="6">
        <f t="shared" si="12"/>
        <v>17.12</v>
      </c>
      <c r="N78" s="68">
        <f t="shared" si="8"/>
        <v>1.1200000000000001</v>
      </c>
      <c r="O78" s="68">
        <f t="shared" si="9"/>
        <v>17.12</v>
      </c>
      <c r="P78" s="68">
        <v>17.25</v>
      </c>
      <c r="Q78" s="77"/>
      <c r="R78" s="74"/>
      <c r="S78" s="74"/>
      <c r="T78" s="74"/>
    </row>
    <row r="79" spans="1:26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9">
        <v>29</v>
      </c>
      <c r="K79" s="68">
        <f t="shared" si="10"/>
        <v>116</v>
      </c>
      <c r="L79" s="68">
        <f t="shared" si="11"/>
        <v>8.1199999999999992</v>
      </c>
      <c r="M79" s="6">
        <f t="shared" si="12"/>
        <v>124.12</v>
      </c>
      <c r="N79" s="68">
        <f t="shared" si="8"/>
        <v>8.1199999999999992</v>
      </c>
      <c r="O79" s="68">
        <f t="shared" si="9"/>
        <v>124.12</v>
      </c>
      <c r="P79" s="68">
        <v>124.25</v>
      </c>
      <c r="Q79" s="77"/>
      <c r="R79" s="76"/>
      <c r="S79" s="76"/>
      <c r="T79" s="76"/>
      <c r="U79" s="76"/>
    </row>
    <row r="80" spans="1:26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9">
        <v>12</v>
      </c>
      <c r="K80" s="68">
        <f t="shared" si="10"/>
        <v>48</v>
      </c>
      <c r="L80" s="68">
        <f t="shared" si="11"/>
        <v>3.36</v>
      </c>
      <c r="M80" s="6">
        <f t="shared" si="12"/>
        <v>51.36</v>
      </c>
      <c r="N80" s="68">
        <f t="shared" si="8"/>
        <v>3.36</v>
      </c>
      <c r="O80" s="68">
        <f t="shared" si="9"/>
        <v>51.36</v>
      </c>
      <c r="P80" s="68">
        <v>51.5</v>
      </c>
      <c r="Q80" s="77"/>
      <c r="R80" s="76"/>
      <c r="S80" s="76"/>
      <c r="T80" s="76"/>
    </row>
    <row r="81" spans="1:21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9">
        <v>16</v>
      </c>
      <c r="K81" s="68">
        <f t="shared" si="10"/>
        <v>64</v>
      </c>
      <c r="L81" s="68">
        <f t="shared" si="11"/>
        <v>4.4800000000000004</v>
      </c>
      <c r="M81" s="6">
        <f t="shared" si="12"/>
        <v>68.48</v>
      </c>
      <c r="N81" s="68">
        <f t="shared" si="8"/>
        <v>4.4800000000000004</v>
      </c>
      <c r="O81" s="68">
        <f t="shared" si="9"/>
        <v>68.48</v>
      </c>
      <c r="P81" s="68">
        <v>68.5</v>
      </c>
      <c r="Q81" s="77"/>
      <c r="R81" s="74"/>
      <c r="S81" s="74"/>
      <c r="T81" s="74"/>
    </row>
    <row r="82" spans="1:21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9">
        <v>447</v>
      </c>
      <c r="K82" s="68">
        <f t="shared" si="10"/>
        <v>1788</v>
      </c>
      <c r="L82" s="68">
        <f t="shared" si="11"/>
        <v>125.16</v>
      </c>
      <c r="M82" s="6">
        <f t="shared" si="12"/>
        <v>1913.16</v>
      </c>
      <c r="N82" s="68">
        <f t="shared" si="8"/>
        <v>125.16</v>
      </c>
      <c r="O82" s="68">
        <f t="shared" si="9"/>
        <v>1913.16</v>
      </c>
      <c r="P82" s="68">
        <v>1913.16</v>
      </c>
      <c r="Q82" s="77" t="s">
        <v>3809</v>
      </c>
      <c r="R82" s="74">
        <f>SUM(N60:N82)</f>
        <v>367.64</v>
      </c>
      <c r="S82" s="74">
        <f>SUM(O60:O82)</f>
        <v>5619.6399999999994</v>
      </c>
      <c r="T82" s="74">
        <f>SUM(P60:P82)</f>
        <v>5621.91</v>
      </c>
      <c r="U82" s="75">
        <v>5621.91</v>
      </c>
    </row>
    <row r="83" spans="1:21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9">
        <v>8</v>
      </c>
      <c r="K83" s="68">
        <f t="shared" si="10"/>
        <v>32</v>
      </c>
      <c r="L83" s="68">
        <f t="shared" si="11"/>
        <v>2.2400000000000002</v>
      </c>
      <c r="M83" s="6">
        <f t="shared" si="12"/>
        <v>34.24</v>
      </c>
      <c r="N83" s="68">
        <f t="shared" si="8"/>
        <v>2.2400000000000002</v>
      </c>
      <c r="O83" s="68">
        <f t="shared" si="9"/>
        <v>34.24</v>
      </c>
      <c r="P83" s="68">
        <v>34.25</v>
      </c>
      <c r="Q83" s="77"/>
      <c r="R83" s="74"/>
      <c r="S83" s="74"/>
      <c r="T83" s="74"/>
    </row>
    <row r="84" spans="1:21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9">
        <v>1</v>
      </c>
      <c r="K84" s="68">
        <f t="shared" si="10"/>
        <v>4</v>
      </c>
      <c r="L84" s="68">
        <f t="shared" si="11"/>
        <v>0.28000000000000003</v>
      </c>
      <c r="M84" s="6">
        <f t="shared" si="12"/>
        <v>4.28</v>
      </c>
      <c r="N84" s="68">
        <f t="shared" si="8"/>
        <v>0.28000000000000003</v>
      </c>
      <c r="O84" s="68">
        <f t="shared" si="9"/>
        <v>4.28</v>
      </c>
      <c r="P84" s="68">
        <v>4.5</v>
      </c>
      <c r="Q84" s="77"/>
      <c r="R84" s="74"/>
      <c r="S84" s="74"/>
      <c r="T84" s="74"/>
    </row>
    <row r="85" spans="1:21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9">
        <v>200</v>
      </c>
      <c r="K85" s="68">
        <f t="shared" si="10"/>
        <v>800</v>
      </c>
      <c r="L85" s="68">
        <f t="shared" si="11"/>
        <v>56</v>
      </c>
      <c r="M85" s="6">
        <f t="shared" si="12"/>
        <v>856</v>
      </c>
      <c r="N85" s="68">
        <f t="shared" si="8"/>
        <v>56</v>
      </c>
      <c r="O85" s="68">
        <f t="shared" si="9"/>
        <v>856</v>
      </c>
      <c r="P85" s="68">
        <v>856</v>
      </c>
      <c r="Q85" s="77"/>
      <c r="R85" s="74"/>
      <c r="S85" s="74"/>
      <c r="T85" s="74"/>
    </row>
    <row r="86" spans="1:21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9">
        <v>70</v>
      </c>
      <c r="K86" s="68">
        <f t="shared" si="10"/>
        <v>280</v>
      </c>
      <c r="L86" s="68">
        <f t="shared" si="11"/>
        <v>19.600000000000001</v>
      </c>
      <c r="M86" s="6">
        <f t="shared" si="12"/>
        <v>299.60000000000002</v>
      </c>
      <c r="N86" s="68">
        <f t="shared" si="8"/>
        <v>19.600000000000001</v>
      </c>
      <c r="O86" s="68">
        <f t="shared" si="9"/>
        <v>299.60000000000002</v>
      </c>
      <c r="P86" s="68">
        <v>299.75</v>
      </c>
      <c r="Q86" s="77"/>
      <c r="R86" s="74"/>
      <c r="S86" s="74"/>
      <c r="T86" s="74"/>
    </row>
    <row r="87" spans="1:21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9">
        <v>311</v>
      </c>
      <c r="K87" s="68">
        <f t="shared" si="10"/>
        <v>1244</v>
      </c>
      <c r="L87" s="68">
        <f t="shared" si="11"/>
        <v>87.08</v>
      </c>
      <c r="M87" s="6">
        <f t="shared" si="12"/>
        <v>1331.08</v>
      </c>
      <c r="N87" s="68">
        <f t="shared" si="8"/>
        <v>87.08</v>
      </c>
      <c r="O87" s="68">
        <f t="shared" si="9"/>
        <v>1331.08</v>
      </c>
      <c r="P87" s="68">
        <v>1331.08</v>
      </c>
      <c r="Q87" s="77" t="s">
        <v>3848</v>
      </c>
      <c r="R87" s="74"/>
      <c r="S87" s="74"/>
      <c r="T87" s="74"/>
    </row>
    <row r="88" spans="1:21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9">
        <v>67</v>
      </c>
      <c r="K88" s="68">
        <f t="shared" si="10"/>
        <v>268</v>
      </c>
      <c r="L88" s="68">
        <f t="shared" si="11"/>
        <v>18.760000000000002</v>
      </c>
      <c r="M88" s="6">
        <f t="shared" si="12"/>
        <v>286.76</v>
      </c>
      <c r="N88" s="68">
        <f t="shared" si="8"/>
        <v>53.480000000000004</v>
      </c>
      <c r="O88" s="68">
        <f t="shared" si="9"/>
        <v>817.48</v>
      </c>
      <c r="P88" s="68">
        <v>817.50300000000004</v>
      </c>
      <c r="Q88" s="77"/>
      <c r="R88" s="74">
        <f>SUM(N83:N88)</f>
        <v>218.68</v>
      </c>
      <c r="S88" s="74">
        <f>SUM(O83:O88)</f>
        <v>3342.68</v>
      </c>
      <c r="T88" s="74">
        <f>SUM(P83:P88)</f>
        <v>3343.0830000000001</v>
      </c>
      <c r="U88" s="75">
        <v>3343.08</v>
      </c>
    </row>
    <row r="89" spans="1:21" ht="25" thickBot="1" x14ac:dyDescent="0.45">
      <c r="E89" s="81" t="s">
        <v>22</v>
      </c>
      <c r="G89" s="82"/>
      <c r="H89" s="82">
        <f>SUM(H5:H88)</f>
        <v>8632</v>
      </c>
      <c r="I89" s="82">
        <f>SUM(I5:I88)</f>
        <v>604.24</v>
      </c>
      <c r="J89" s="82"/>
      <c r="K89" s="83"/>
      <c r="L89" s="83"/>
      <c r="M89" s="84">
        <f>SUM(M5:M88)</f>
        <v>15198.28</v>
      </c>
      <c r="N89" s="82">
        <f>SUM(N5:N88)</f>
        <v>1598.5199999999998</v>
      </c>
      <c r="O89" s="85">
        <f>SUM(O5:O88)</f>
        <v>24434.519999999993</v>
      </c>
      <c r="P89" s="86">
        <f>SUM(P5:P88)</f>
        <v>24444.552999999996</v>
      </c>
      <c r="Q89" s="87"/>
      <c r="T89" s="72"/>
      <c r="U89" s="72"/>
    </row>
    <row r="90" spans="1:21" ht="25" thickTop="1" x14ac:dyDescent="0.4">
      <c r="G90" s="76"/>
      <c r="H90" s="76"/>
      <c r="I90" s="88">
        <f>SUM(H89:I89)</f>
        <v>9236.24</v>
      </c>
      <c r="J90" s="74"/>
      <c r="K90" s="76"/>
      <c r="L90" s="76"/>
      <c r="M90" s="102">
        <f>SUM(I90+M89)</f>
        <v>24434.52</v>
      </c>
      <c r="N90" s="89">
        <f>SUM(I90+M89)</f>
        <v>24434.52</v>
      </c>
      <c r="P90" s="91"/>
      <c r="Q90" s="71"/>
      <c r="R90" s="92">
        <f>SUM(R5:R89)</f>
        <v>1598.5200000000002</v>
      </c>
      <c r="S90" s="107">
        <f>SUM(S5:S89)</f>
        <v>24434.52</v>
      </c>
      <c r="T90" s="108">
        <f>SUM(T5:T89)</f>
        <v>24444.553</v>
      </c>
      <c r="U90" s="108">
        <f>SUM(U5:U89)</f>
        <v>24444.550000000003</v>
      </c>
    </row>
    <row r="91" spans="1:21" x14ac:dyDescent="0.4">
      <c r="T91" s="53"/>
    </row>
    <row r="100" spans="8:12" x14ac:dyDescent="0.4">
      <c r="H100" s="93" t="s">
        <v>23</v>
      </c>
      <c r="I100" s="93" t="s">
        <v>24</v>
      </c>
      <c r="J100" s="95" t="s">
        <v>25</v>
      </c>
      <c r="K100" s="90" t="s">
        <v>1</v>
      </c>
      <c r="L100" s="90" t="s">
        <v>26</v>
      </c>
    </row>
    <row r="101" spans="8:12" x14ac:dyDescent="0.4">
      <c r="H101" s="90">
        <v>25</v>
      </c>
      <c r="I101" s="90">
        <v>3.5</v>
      </c>
      <c r="J101" s="90">
        <f>ROUNDDOWN(H101*I101,2)</f>
        <v>87.5</v>
      </c>
      <c r="K101" s="90">
        <f>ROUNDDOWN(J101*7%,2)</f>
        <v>6.12</v>
      </c>
      <c r="L101" s="90">
        <f>SUM(J101:K101)</f>
        <v>93.62</v>
      </c>
    </row>
    <row r="102" spans="8:12" x14ac:dyDescent="0.4">
      <c r="J102" s="90">
        <f>ROUNDUP(J101,2)</f>
        <v>87.5</v>
      </c>
      <c r="K102" s="90">
        <f>ROUNDUP(J102*7%,2)</f>
        <v>6.13</v>
      </c>
      <c r="L102" s="90">
        <f>SUM(J102:K102)</f>
        <v>93.63</v>
      </c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2021-12-22T08:54:41Z</dcterms:modified>
</cp:coreProperties>
</file>